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j\OneDrive\Desktop\Sports\ALL RPPF\NEWEST\RW4 added\"/>
    </mc:Choice>
  </mc:AlternateContent>
  <xr:revisionPtr revIDLastSave="0" documentId="13_ncr:1_{1D0ACA1A-47AD-409D-AB78-FCD5305CC95A}" xr6:coauthVersionLast="47" xr6:coauthVersionMax="47" xr10:uidLastSave="{00000000-0000-0000-0000-000000000000}"/>
  <bookViews>
    <workbookView xWindow="-120" yWindow="-120" windowWidth="29040" windowHeight="15720" xr2:uid="{4814C8B7-9471-4DCA-B27B-ECDC6E153EA7}"/>
  </bookViews>
  <sheets>
    <sheet name="values" sheetId="1" r:id="rId1"/>
    <sheet name="NONCON ALL t-rank" sheetId="4" r:id="rId2"/>
    <sheet name="momentum " sheetId="3" r:id="rId3"/>
    <sheet name="T-Rank Number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2" i="1"/>
  <c r="W3" i="1"/>
  <c r="W4" i="1"/>
  <c r="W7" i="1"/>
  <c r="W8" i="1"/>
  <c r="W5" i="1"/>
  <c r="W12" i="1"/>
  <c r="W6" i="1"/>
  <c r="W14" i="1"/>
  <c r="W9" i="1"/>
  <c r="W15" i="1"/>
  <c r="W10" i="1"/>
  <c r="W13" i="1"/>
  <c r="W19" i="1"/>
  <c r="W16" i="1"/>
  <c r="W17" i="1"/>
  <c r="W11" i="1"/>
  <c r="W23" i="1"/>
  <c r="W20" i="1"/>
  <c r="W22" i="1"/>
  <c r="W25" i="1"/>
  <c r="W26" i="1"/>
  <c r="W21" i="1"/>
  <c r="W24" i="1"/>
  <c r="W18" i="1"/>
  <c r="W29" i="1"/>
  <c r="W27" i="1"/>
  <c r="W28" i="1"/>
  <c r="W31" i="1"/>
  <c r="W32" i="1"/>
  <c r="W33" i="1"/>
  <c r="W35" i="1"/>
  <c r="W37" i="1"/>
  <c r="W34" i="1"/>
  <c r="W36" i="1"/>
  <c r="W38" i="1"/>
  <c r="W30" i="1"/>
  <c r="W39" i="1"/>
  <c r="W41" i="1"/>
  <c r="W42" i="1"/>
  <c r="W43" i="1"/>
  <c r="W40" i="1"/>
  <c r="W44" i="1"/>
  <c r="W45" i="1"/>
  <c r="W46" i="1"/>
  <c r="W47" i="1"/>
  <c r="W49" i="1"/>
  <c r="W48" i="1"/>
  <c r="W52" i="1"/>
  <c r="W56" i="1"/>
  <c r="W50" i="1"/>
  <c r="W55" i="1"/>
  <c r="W57" i="1"/>
  <c r="W53" i="1"/>
  <c r="W54" i="1"/>
  <c r="W51" i="1"/>
  <c r="W58" i="1"/>
  <c r="W60" i="1"/>
  <c r="W59" i="1"/>
  <c r="W61" i="1"/>
  <c r="W62" i="1"/>
  <c r="W64" i="1"/>
  <c r="W63" i="1"/>
  <c r="W66" i="1"/>
  <c r="W65" i="1"/>
  <c r="W68" i="1"/>
  <c r="W69" i="1"/>
  <c r="W67" i="1"/>
  <c r="W70" i="1"/>
  <c r="W71" i="1"/>
  <c r="W72" i="1"/>
  <c r="W74" i="1"/>
  <c r="W76" i="1"/>
  <c r="W73" i="1"/>
  <c r="W75" i="1"/>
  <c r="W78" i="1"/>
  <c r="W79" i="1"/>
  <c r="W77" i="1"/>
  <c r="W80" i="1"/>
  <c r="W81" i="1"/>
  <c r="W84" i="1"/>
  <c r="W82" i="1"/>
  <c r="W87" i="1"/>
  <c r="W83" i="1"/>
  <c r="W85" i="1"/>
  <c r="W86" i="1"/>
  <c r="W88" i="1"/>
  <c r="W91" i="1"/>
  <c r="W89" i="1"/>
  <c r="W90" i="1"/>
  <c r="W92" i="1"/>
  <c r="W93" i="1"/>
  <c r="W94" i="1"/>
  <c r="W97" i="1"/>
  <c r="W96" i="1"/>
  <c r="W95" i="1"/>
  <c r="W99" i="1"/>
  <c r="W100" i="1"/>
  <c r="W98" i="1"/>
  <c r="W102" i="1"/>
  <c r="W103" i="1"/>
  <c r="W101" i="1"/>
  <c r="W105" i="1"/>
  <c r="W104" i="1"/>
  <c r="W107" i="1"/>
  <c r="W106" i="1"/>
  <c r="W108" i="1"/>
  <c r="W109" i="1"/>
  <c r="W110" i="1"/>
  <c r="W112" i="1"/>
  <c r="W111" i="1"/>
  <c r="W113" i="1"/>
  <c r="W116" i="1"/>
  <c r="W114" i="1"/>
  <c r="W115" i="1"/>
  <c r="W119" i="1"/>
  <c r="W117" i="1"/>
  <c r="W120" i="1"/>
  <c r="W118" i="1"/>
  <c r="W121" i="1"/>
  <c r="W122" i="1"/>
  <c r="W123" i="1"/>
  <c r="W124" i="1"/>
  <c r="W125" i="1"/>
  <c r="W127" i="1"/>
  <c r="W126" i="1"/>
  <c r="W129" i="1"/>
  <c r="W131" i="1"/>
  <c r="W128" i="1"/>
  <c r="W130" i="1"/>
  <c r="W133" i="1"/>
  <c r="W132" i="1"/>
  <c r="W136" i="1"/>
  <c r="W134" i="1"/>
  <c r="W135" i="1"/>
  <c r="W138" i="1"/>
  <c r="W139" i="1"/>
  <c r="W140" i="1"/>
  <c r="W137" i="1"/>
  <c r="W142" i="1"/>
  <c r="W141" i="1"/>
  <c r="W143" i="1"/>
  <c r="W145" i="1"/>
  <c r="W144" i="1"/>
  <c r="W147" i="1"/>
  <c r="W146" i="1"/>
  <c r="W149" i="1"/>
  <c r="W152" i="1"/>
  <c r="W150" i="1"/>
  <c r="W148" i="1"/>
  <c r="W151" i="1"/>
  <c r="W154" i="1"/>
  <c r="W155" i="1"/>
  <c r="W153" i="1"/>
  <c r="W156" i="1"/>
  <c r="W158" i="1"/>
  <c r="W157" i="1"/>
  <c r="W160" i="1"/>
  <c r="W159" i="1"/>
  <c r="W162" i="1"/>
  <c r="W161" i="1"/>
  <c r="W164" i="1"/>
  <c r="W163" i="1"/>
  <c r="W167" i="1"/>
  <c r="W168" i="1"/>
  <c r="W165" i="1"/>
  <c r="W166" i="1"/>
  <c r="W170" i="1"/>
  <c r="W169" i="1"/>
  <c r="W172" i="1"/>
  <c r="W171" i="1"/>
  <c r="W174" i="1"/>
  <c r="W173" i="1"/>
  <c r="W175" i="1"/>
  <c r="W178" i="1"/>
  <c r="W176" i="1"/>
  <c r="W177" i="1"/>
  <c r="W179" i="1"/>
  <c r="W180" i="1"/>
  <c r="W182" i="1"/>
  <c r="W181" i="1"/>
  <c r="W183" i="1"/>
  <c r="W185" i="1"/>
  <c r="W184" i="1"/>
  <c r="W186" i="1"/>
  <c r="W188" i="1"/>
  <c r="W190" i="1"/>
  <c r="W187" i="1"/>
  <c r="W189" i="1"/>
  <c r="W193" i="1"/>
  <c r="W191" i="1"/>
  <c r="W192" i="1"/>
  <c r="W195" i="1"/>
  <c r="W194" i="1"/>
  <c r="W196" i="1"/>
  <c r="W197" i="1"/>
  <c r="W198" i="1"/>
  <c r="W199" i="1"/>
  <c r="W200" i="1"/>
  <c r="W201" i="1"/>
  <c r="W204" i="1"/>
  <c r="W202" i="1"/>
  <c r="W203" i="1"/>
  <c r="W205" i="1"/>
  <c r="W207" i="1"/>
  <c r="W206" i="1"/>
  <c r="W208" i="1"/>
  <c r="W209" i="1"/>
  <c r="W210" i="1"/>
  <c r="W211" i="1"/>
  <c r="W212" i="1"/>
  <c r="W213" i="1"/>
  <c r="W214" i="1"/>
  <c r="W216" i="1"/>
  <c r="W215" i="1"/>
  <c r="W217" i="1"/>
  <c r="W218" i="1"/>
  <c r="W219" i="1"/>
  <c r="W220" i="1"/>
  <c r="W221" i="1"/>
  <c r="W223" i="1"/>
  <c r="W222" i="1"/>
  <c r="W224" i="1"/>
  <c r="W225" i="1"/>
  <c r="W226" i="1"/>
  <c r="W227" i="1"/>
  <c r="W228" i="1"/>
  <c r="W229" i="1"/>
  <c r="W231" i="1"/>
  <c r="W230" i="1"/>
  <c r="W233" i="1"/>
  <c r="W232" i="1"/>
  <c r="W234" i="1"/>
  <c r="W235" i="1"/>
  <c r="W236" i="1"/>
  <c r="W237" i="1"/>
  <c r="W238" i="1"/>
  <c r="W239" i="1"/>
  <c r="W240" i="1"/>
  <c r="W242" i="1"/>
  <c r="W241" i="1"/>
  <c r="W244" i="1"/>
  <c r="W243" i="1"/>
  <c r="W245" i="1"/>
  <c r="W247" i="1"/>
  <c r="W246" i="1"/>
  <c r="W249" i="1"/>
  <c r="W248" i="1"/>
  <c r="W250" i="1"/>
  <c r="W251" i="1"/>
  <c r="W252" i="1"/>
  <c r="W253" i="1"/>
  <c r="W254" i="1"/>
  <c r="W255" i="1"/>
  <c r="W257" i="1"/>
  <c r="W256" i="1"/>
  <c r="W259" i="1"/>
  <c r="W258" i="1"/>
  <c r="W261" i="1"/>
  <c r="W260" i="1"/>
  <c r="W264" i="1"/>
  <c r="W263" i="1"/>
  <c r="W262" i="1"/>
  <c r="W265" i="1"/>
  <c r="W266" i="1"/>
  <c r="W267" i="1"/>
  <c r="W268" i="1"/>
  <c r="W270" i="1"/>
  <c r="W269" i="1"/>
  <c r="W271" i="1"/>
  <c r="W272" i="1"/>
  <c r="W273" i="1"/>
  <c r="W274" i="1"/>
  <c r="W275" i="1"/>
  <c r="W277" i="1"/>
  <c r="W276" i="1"/>
  <c r="W278" i="1"/>
  <c r="W279" i="1"/>
  <c r="W280" i="1"/>
  <c r="W282" i="1"/>
  <c r="W281" i="1"/>
  <c r="W283" i="1"/>
  <c r="W285" i="1"/>
  <c r="W284" i="1"/>
  <c r="W286" i="1"/>
  <c r="W287" i="1"/>
  <c r="W288" i="1"/>
  <c r="W289" i="1"/>
  <c r="W290" i="1"/>
  <c r="W291" i="1"/>
  <c r="W292" i="1"/>
  <c r="W293" i="1"/>
  <c r="W294" i="1"/>
  <c r="W295" i="1"/>
  <c r="W296" i="1"/>
  <c r="W298" i="1"/>
  <c r="W297" i="1"/>
  <c r="W299" i="1"/>
  <c r="W301" i="1"/>
  <c r="W300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8" i="1"/>
  <c r="W346" i="1"/>
  <c r="W347" i="1"/>
  <c r="W349" i="1"/>
  <c r="W350" i="1"/>
  <c r="W351" i="1"/>
  <c r="W352" i="1"/>
  <c r="W2" i="1"/>
  <c r="X343" i="1" l="1"/>
  <c r="X319" i="1"/>
  <c r="X295" i="1"/>
  <c r="X283" i="1"/>
  <c r="X271" i="1"/>
  <c r="X246" i="1"/>
  <c r="X199" i="1"/>
  <c r="X331" i="1"/>
  <c r="X307" i="1"/>
  <c r="X258" i="1"/>
  <c r="X350" i="1"/>
  <c r="X278" i="1"/>
  <c r="X207" i="1"/>
  <c r="X157" i="1"/>
  <c r="X147" i="1"/>
  <c r="X136" i="1"/>
  <c r="X122" i="1"/>
  <c r="X110" i="1"/>
  <c r="X99" i="1"/>
  <c r="X85" i="1"/>
  <c r="X76" i="1"/>
  <c r="X62" i="1"/>
  <c r="X52" i="1"/>
  <c r="X30" i="1"/>
  <c r="X18" i="1"/>
  <c r="X13" i="1"/>
  <c r="X349" i="1"/>
  <c r="X337" i="1"/>
  <c r="X325" i="1"/>
  <c r="X313" i="1"/>
  <c r="X300" i="1"/>
  <c r="X289" i="1"/>
  <c r="X276" i="1"/>
  <c r="X265" i="1"/>
  <c r="X253" i="1"/>
  <c r="X242" i="1"/>
  <c r="X229" i="1"/>
  <c r="X217" i="1"/>
  <c r="X205" i="1"/>
  <c r="X192" i="1"/>
  <c r="X182" i="1"/>
  <c r="X170" i="1"/>
  <c r="X158" i="1"/>
  <c r="X144" i="1"/>
  <c r="X132" i="1"/>
  <c r="X121" i="1"/>
  <c r="X109" i="1"/>
  <c r="X95" i="1"/>
  <c r="X83" i="1"/>
  <c r="X74" i="1"/>
  <c r="X61" i="1"/>
  <c r="X48" i="1"/>
  <c r="X38" i="1"/>
  <c r="X24" i="1"/>
  <c r="X10" i="1"/>
  <c r="X326" i="1"/>
  <c r="X254" i="1"/>
  <c r="X181" i="1"/>
  <c r="X312" i="1"/>
  <c r="X228" i="1"/>
  <c r="X166" i="1"/>
  <c r="X49" i="1"/>
  <c r="X338" i="1"/>
  <c r="X266" i="1"/>
  <c r="X195" i="1"/>
  <c r="X324" i="1"/>
  <c r="X262" i="1"/>
  <c r="X191" i="1"/>
  <c r="X156" i="1"/>
  <c r="X87" i="1"/>
  <c r="X36" i="1"/>
  <c r="X299" i="1"/>
  <c r="X251" i="1"/>
  <c r="X193" i="1"/>
  <c r="X143" i="1"/>
  <c r="X120" i="1"/>
  <c r="X97" i="1"/>
  <c r="X82" i="1"/>
  <c r="X71" i="1"/>
  <c r="X60" i="1"/>
  <c r="X47" i="1"/>
  <c r="X34" i="1"/>
  <c r="X26" i="1"/>
  <c r="X9" i="1"/>
  <c r="X175" i="1"/>
  <c r="X290" i="1"/>
  <c r="X218" i="1"/>
  <c r="X336" i="1"/>
  <c r="X277" i="1"/>
  <c r="X215" i="1"/>
  <c r="X118" i="1"/>
  <c r="X72" i="1"/>
  <c r="X21" i="1"/>
  <c r="X335" i="1"/>
  <c r="X287" i="1"/>
  <c r="X239" i="1"/>
  <c r="X202" i="1"/>
  <c r="X165" i="1"/>
  <c r="X106" i="1"/>
  <c r="X334" i="1"/>
  <c r="X310" i="1"/>
  <c r="X286" i="1"/>
  <c r="X274" i="1"/>
  <c r="X264" i="1"/>
  <c r="X250" i="1"/>
  <c r="X238" i="1"/>
  <c r="X226" i="1"/>
  <c r="X214" i="1"/>
  <c r="X204" i="1"/>
  <c r="X189" i="1"/>
  <c r="X177" i="1"/>
  <c r="X168" i="1"/>
  <c r="X155" i="1"/>
  <c r="X141" i="1"/>
  <c r="X128" i="1"/>
  <c r="X117" i="1"/>
  <c r="X107" i="1"/>
  <c r="X94" i="1"/>
  <c r="X84" i="1"/>
  <c r="X70" i="1"/>
  <c r="X58" i="1"/>
  <c r="X46" i="1"/>
  <c r="X37" i="1"/>
  <c r="X25" i="1"/>
  <c r="X14" i="1"/>
  <c r="X211" i="1"/>
  <c r="X302" i="1"/>
  <c r="X231" i="1"/>
  <c r="X347" i="1"/>
  <c r="X301" i="1"/>
  <c r="X252" i="1"/>
  <c r="X203" i="1"/>
  <c r="X145" i="1"/>
  <c r="X108" i="1"/>
  <c r="X15" i="1"/>
  <c r="X311" i="1"/>
  <c r="X263" i="1"/>
  <c r="X227" i="1"/>
  <c r="X179" i="1"/>
  <c r="X130" i="1"/>
  <c r="X348" i="1"/>
  <c r="X322" i="1"/>
  <c r="X297" i="1"/>
  <c r="X345" i="1"/>
  <c r="X333" i="1"/>
  <c r="X321" i="1"/>
  <c r="X309" i="1"/>
  <c r="X298" i="1"/>
  <c r="X284" i="1"/>
  <c r="X273" i="1"/>
  <c r="X260" i="1"/>
  <c r="X248" i="1"/>
  <c r="X237" i="1"/>
  <c r="X225" i="1"/>
  <c r="X213" i="1"/>
  <c r="X201" i="1"/>
  <c r="X187" i="1"/>
  <c r="X176" i="1"/>
  <c r="X167" i="1"/>
  <c r="X154" i="1"/>
  <c r="X142" i="1"/>
  <c r="X131" i="1"/>
  <c r="X119" i="1"/>
  <c r="X104" i="1"/>
  <c r="X93" i="1"/>
  <c r="X81" i="1"/>
  <c r="X67" i="1"/>
  <c r="X51" i="1"/>
  <c r="X45" i="1"/>
  <c r="X35" i="1"/>
  <c r="X22" i="1"/>
  <c r="X6" i="1"/>
  <c r="X222" i="1"/>
  <c r="X314" i="1"/>
  <c r="X241" i="1"/>
  <c r="X169" i="1"/>
  <c r="X288" i="1"/>
  <c r="X240" i="1"/>
  <c r="X180" i="1"/>
  <c r="X133" i="1"/>
  <c r="X96" i="1"/>
  <c r="X59" i="1"/>
  <c r="X346" i="1"/>
  <c r="X323" i="1"/>
  <c r="X275" i="1"/>
  <c r="X216" i="1"/>
  <c r="X153" i="1"/>
  <c r="X344" i="1"/>
  <c r="X332" i="1"/>
  <c r="X320" i="1"/>
  <c r="X308" i="1"/>
  <c r="X296" i="1"/>
  <c r="X285" i="1"/>
  <c r="X272" i="1"/>
  <c r="X261" i="1"/>
  <c r="X249" i="1"/>
  <c r="X236" i="1"/>
  <c r="X224" i="1"/>
  <c r="X212" i="1"/>
  <c r="X200" i="1"/>
  <c r="X190" i="1"/>
  <c r="X178" i="1"/>
  <c r="X163" i="1"/>
  <c r="X151" i="1"/>
  <c r="X137" i="1"/>
  <c r="X129" i="1"/>
  <c r="X115" i="1"/>
  <c r="X105" i="1"/>
  <c r="X92" i="1"/>
  <c r="X80" i="1"/>
  <c r="X69" i="1"/>
  <c r="X54" i="1"/>
  <c r="X44" i="1"/>
  <c r="X33" i="1"/>
  <c r="X20" i="1"/>
  <c r="X12" i="1"/>
  <c r="X140" i="1"/>
  <c r="X126" i="1"/>
  <c r="X114" i="1"/>
  <c r="X101" i="1"/>
  <c r="X90" i="1"/>
  <c r="X77" i="1"/>
  <c r="X68" i="1"/>
  <c r="X53" i="1"/>
  <c r="X40" i="1"/>
  <c r="X32" i="1"/>
  <c r="X23" i="1"/>
  <c r="X5" i="1"/>
  <c r="X188" i="1"/>
  <c r="X330" i="1"/>
  <c r="X281" i="1"/>
  <c r="X223" i="1"/>
  <c r="X161" i="1"/>
  <c r="X116" i="1"/>
  <c r="X79" i="1"/>
  <c r="X8" i="1"/>
  <c r="X148" i="1"/>
  <c r="X306" i="1"/>
  <c r="X259" i="1"/>
  <c r="X210" i="1"/>
  <c r="X173" i="1"/>
  <c r="X127" i="1"/>
  <c r="X89" i="1"/>
  <c r="X65" i="1"/>
  <c r="X31" i="1"/>
  <c r="X329" i="1"/>
  <c r="X293" i="1"/>
  <c r="X256" i="1"/>
  <c r="X221" i="1"/>
  <c r="X184" i="1"/>
  <c r="X152" i="1"/>
  <c r="X125" i="1"/>
  <c r="X113" i="1"/>
  <c r="X78" i="1"/>
  <c r="X66" i="1"/>
  <c r="X55" i="1"/>
  <c r="X42" i="1"/>
  <c r="X28" i="1"/>
  <c r="X17" i="1"/>
  <c r="X7" i="1"/>
  <c r="X164" i="1"/>
  <c r="X318" i="1"/>
  <c r="X269" i="1"/>
  <c r="X234" i="1"/>
  <c r="X186" i="1"/>
  <c r="X139" i="1"/>
  <c r="X43" i="1"/>
  <c r="X2" i="1"/>
  <c r="X317" i="1"/>
  <c r="X282" i="1"/>
  <c r="X245" i="1"/>
  <c r="X209" i="1"/>
  <c r="X174" i="1"/>
  <c r="X138" i="1"/>
  <c r="X91" i="1"/>
  <c r="X328" i="1"/>
  <c r="X304" i="1"/>
  <c r="X292" i="1"/>
  <c r="X280" i="1"/>
  <c r="X268" i="1"/>
  <c r="X257" i="1"/>
  <c r="X243" i="1"/>
  <c r="X233" i="1"/>
  <c r="X220" i="1"/>
  <c r="X208" i="1"/>
  <c r="X196" i="1"/>
  <c r="X185" i="1"/>
  <c r="X171" i="1"/>
  <c r="X159" i="1"/>
  <c r="X149" i="1"/>
  <c r="X135" i="1"/>
  <c r="X124" i="1"/>
  <c r="X111" i="1"/>
  <c r="X98" i="1"/>
  <c r="X88" i="1"/>
  <c r="X75" i="1"/>
  <c r="X63" i="1"/>
  <c r="X50" i="1"/>
  <c r="X41" i="1"/>
  <c r="X27" i="1"/>
  <c r="X16" i="1"/>
  <c r="X4" i="1"/>
  <c r="X235" i="1"/>
  <c r="X342" i="1"/>
  <c r="X294" i="1"/>
  <c r="X247" i="1"/>
  <c r="X198" i="1"/>
  <c r="X150" i="1"/>
  <c r="X103" i="1"/>
  <c r="X57" i="1"/>
  <c r="X11" i="1"/>
  <c r="X341" i="1"/>
  <c r="X305" i="1"/>
  <c r="X270" i="1"/>
  <c r="X232" i="1"/>
  <c r="X197" i="1"/>
  <c r="X162" i="1"/>
  <c r="X102" i="1"/>
  <c r="X352" i="1"/>
  <c r="X340" i="1"/>
  <c r="X316" i="1"/>
  <c r="X351" i="1"/>
  <c r="X339" i="1"/>
  <c r="X327" i="1"/>
  <c r="X315" i="1"/>
  <c r="X303" i="1"/>
  <c r="X291" i="1"/>
  <c r="X279" i="1"/>
  <c r="X267" i="1"/>
  <c r="X255" i="1"/>
  <c r="X244" i="1"/>
  <c r="X230" i="1"/>
  <c r="X219" i="1"/>
  <c r="X206" i="1"/>
  <c r="X194" i="1"/>
  <c r="X183" i="1"/>
  <c r="X172" i="1"/>
  <c r="X160" i="1"/>
  <c r="X146" i="1"/>
  <c r="X134" i="1"/>
  <c r="X123" i="1"/>
  <c r="X112" i="1"/>
  <c r="X100" i="1"/>
  <c r="X86" i="1"/>
  <c r="X73" i="1"/>
  <c r="X64" i="1"/>
  <c r="X56" i="1"/>
  <c r="X39" i="1"/>
  <c r="X29" i="1"/>
  <c r="X19" i="1"/>
  <c r="X3" i="1"/>
  <c r="AA5" i="1"/>
  <c r="AA3" i="1"/>
  <c r="AA6" i="1"/>
  <c r="AA4" i="1"/>
  <c r="AA11" i="1"/>
  <c r="AA7" i="1"/>
  <c r="AA9" i="1"/>
  <c r="AA13" i="1"/>
  <c r="AA10" i="1"/>
  <c r="AA8" i="1"/>
  <c r="AA15" i="1"/>
  <c r="AA18" i="1"/>
  <c r="AA12" i="1"/>
  <c r="AA14" i="1"/>
  <c r="AA16" i="1"/>
  <c r="AA17" i="1"/>
  <c r="AA21" i="1"/>
  <c r="AA20" i="1"/>
  <c r="AA19" i="1"/>
  <c r="AA22" i="1"/>
  <c r="AA23" i="1"/>
  <c r="AA27" i="1"/>
  <c r="AA26" i="1"/>
  <c r="AA24" i="1"/>
  <c r="AA25" i="1"/>
  <c r="AA30" i="1"/>
  <c r="AA29" i="1"/>
  <c r="AA28" i="1"/>
  <c r="AA31" i="1"/>
  <c r="AA33" i="1"/>
  <c r="AA32" i="1"/>
  <c r="AA34" i="1"/>
  <c r="AA35" i="1"/>
  <c r="AA37" i="1"/>
  <c r="AA36" i="1"/>
  <c r="AA38" i="1"/>
  <c r="AA40" i="1"/>
  <c r="AA39" i="1"/>
  <c r="AA41" i="1"/>
  <c r="AA42" i="1"/>
  <c r="AA43" i="1"/>
  <c r="AA44" i="1"/>
  <c r="AA45" i="1"/>
  <c r="AA48" i="1"/>
  <c r="AA46" i="1"/>
  <c r="AA51" i="1"/>
  <c r="AA54" i="1"/>
  <c r="AA47" i="1"/>
  <c r="AA53" i="1"/>
  <c r="AA50" i="1"/>
  <c r="AA49" i="1"/>
  <c r="AA52" i="1"/>
  <c r="AA61" i="1"/>
  <c r="AA55" i="1"/>
  <c r="AA56" i="1"/>
  <c r="AA58" i="1"/>
  <c r="AA63" i="1"/>
  <c r="AA62" i="1"/>
  <c r="AA57" i="1"/>
  <c r="AA60" i="1"/>
  <c r="AA59" i="1"/>
  <c r="AA64" i="1"/>
  <c r="AA67" i="1"/>
  <c r="AA65" i="1"/>
  <c r="AA66" i="1"/>
  <c r="AA68" i="1"/>
  <c r="AA69" i="1"/>
  <c r="AA70" i="1"/>
  <c r="AA72" i="1"/>
  <c r="AA71" i="1"/>
  <c r="AA73" i="1"/>
  <c r="AA77" i="1"/>
  <c r="AA74" i="1"/>
  <c r="AA75" i="1"/>
  <c r="AA76" i="1"/>
  <c r="AA79" i="1"/>
  <c r="AA80" i="1"/>
  <c r="AA78" i="1"/>
  <c r="AA81" i="1"/>
  <c r="AA83" i="1"/>
  <c r="AA82" i="1"/>
  <c r="AA84" i="1"/>
  <c r="AA89" i="1"/>
  <c r="AA85" i="1"/>
  <c r="AA86" i="1"/>
  <c r="AA90" i="1"/>
  <c r="AA88" i="1"/>
  <c r="AA87" i="1"/>
  <c r="AA93" i="1"/>
  <c r="AA94" i="1"/>
  <c r="AA91" i="1"/>
  <c r="AA92" i="1"/>
  <c r="AA95" i="1"/>
  <c r="AA96" i="1"/>
  <c r="AA98" i="1"/>
  <c r="AA99" i="1"/>
  <c r="AA97" i="1"/>
  <c r="AA101" i="1"/>
  <c r="AA103" i="1"/>
  <c r="AA102" i="1"/>
  <c r="AA100" i="1"/>
  <c r="AA104" i="1"/>
  <c r="AA105" i="1"/>
  <c r="AA106" i="1"/>
  <c r="AA108" i="1"/>
  <c r="AA109" i="1"/>
  <c r="AA107" i="1"/>
  <c r="AA110" i="1"/>
  <c r="AA111" i="1"/>
  <c r="AA112" i="1"/>
  <c r="AA113" i="1"/>
  <c r="AA115" i="1"/>
  <c r="AA118" i="1"/>
  <c r="AA114" i="1"/>
  <c r="AA116" i="1"/>
  <c r="AA117" i="1"/>
  <c r="AA120" i="1"/>
  <c r="AA119" i="1"/>
  <c r="AA123" i="1"/>
  <c r="AA121" i="1"/>
  <c r="AA125" i="1"/>
  <c r="AA122" i="1"/>
  <c r="AA124" i="1"/>
  <c r="AA126" i="1"/>
  <c r="AA127" i="1"/>
  <c r="AA128" i="1"/>
  <c r="AA130" i="1"/>
  <c r="AA132" i="1"/>
  <c r="AA135" i="1"/>
  <c r="AA134" i="1"/>
  <c r="AA129" i="1"/>
  <c r="AA131" i="1"/>
  <c r="AA133" i="1"/>
  <c r="AA139" i="1"/>
  <c r="AA140" i="1"/>
  <c r="AA136" i="1"/>
  <c r="AA137" i="1"/>
  <c r="AA138" i="1"/>
  <c r="AA141" i="1"/>
  <c r="AA142" i="1"/>
  <c r="AA144" i="1"/>
  <c r="AA143" i="1"/>
  <c r="AA147" i="1"/>
  <c r="AA146" i="1"/>
  <c r="AA145" i="1"/>
  <c r="AA148" i="1"/>
  <c r="AA149" i="1"/>
  <c r="AA151" i="1"/>
  <c r="AA150" i="1"/>
  <c r="AA152" i="1"/>
  <c r="AA153" i="1"/>
  <c r="AA154" i="1"/>
  <c r="AA156" i="1"/>
  <c r="AA155" i="1"/>
  <c r="AA157" i="1"/>
  <c r="AA160" i="1"/>
  <c r="AA158" i="1"/>
  <c r="AA159" i="1"/>
  <c r="AA163" i="1"/>
  <c r="AA161" i="1"/>
  <c r="AA162" i="1"/>
  <c r="AA166" i="1"/>
  <c r="AA167" i="1"/>
  <c r="AA169" i="1"/>
  <c r="AA165" i="1"/>
  <c r="AA164" i="1"/>
  <c r="AA168" i="1"/>
  <c r="AA170" i="1"/>
  <c r="AA173" i="1"/>
  <c r="AA171" i="1"/>
  <c r="AA175" i="1"/>
  <c r="AA172" i="1"/>
  <c r="AA174" i="1"/>
  <c r="AA176" i="1"/>
  <c r="AA177" i="1"/>
  <c r="AA178" i="1"/>
  <c r="AA180" i="1"/>
  <c r="AA179" i="1"/>
  <c r="AA181" i="1"/>
  <c r="AA182" i="1"/>
  <c r="AA183" i="1"/>
  <c r="AA184" i="1"/>
  <c r="AA185" i="1"/>
  <c r="AA186" i="1"/>
  <c r="AA187" i="1"/>
  <c r="AA188" i="1"/>
  <c r="AA189" i="1"/>
  <c r="AA190" i="1"/>
  <c r="AA192" i="1"/>
  <c r="AA193" i="1"/>
  <c r="AA191" i="1"/>
  <c r="AA194" i="1"/>
  <c r="AA195" i="1"/>
  <c r="AA196" i="1"/>
  <c r="AA197" i="1"/>
  <c r="AA198" i="1"/>
  <c r="AA199" i="1"/>
  <c r="AA201" i="1"/>
  <c r="AA200" i="1"/>
  <c r="AA202" i="1"/>
  <c r="AA203" i="1"/>
  <c r="AA204" i="1"/>
  <c r="AA205" i="1"/>
  <c r="AA206" i="1"/>
  <c r="AA208" i="1"/>
  <c r="AA207" i="1"/>
  <c r="AA209" i="1"/>
  <c r="AA210" i="1"/>
  <c r="AA212" i="1"/>
  <c r="AA211" i="1"/>
  <c r="AA213" i="1"/>
  <c r="AA215" i="1"/>
  <c r="AA214" i="1"/>
  <c r="AA216" i="1"/>
  <c r="AA218" i="1"/>
  <c r="AA219" i="1"/>
  <c r="AA217" i="1"/>
  <c r="AA220" i="1"/>
  <c r="AA222" i="1"/>
  <c r="AA221" i="1"/>
  <c r="AA223" i="1"/>
  <c r="AA226" i="1"/>
  <c r="AA224" i="1"/>
  <c r="AA225" i="1"/>
  <c r="AA227" i="1"/>
  <c r="AA228" i="1"/>
  <c r="AA229" i="1"/>
  <c r="AA230" i="1"/>
  <c r="AA232" i="1"/>
  <c r="AA234" i="1"/>
  <c r="AA231" i="1"/>
  <c r="AA233" i="1"/>
  <c r="AA235" i="1"/>
  <c r="AA236" i="1"/>
  <c r="AA237" i="1"/>
  <c r="AA238" i="1"/>
  <c r="AA240" i="1"/>
  <c r="AA239" i="1"/>
  <c r="AA241" i="1"/>
  <c r="AA242" i="1"/>
  <c r="AA243" i="1"/>
  <c r="AA245" i="1"/>
  <c r="AA244" i="1"/>
  <c r="AA248" i="1"/>
  <c r="AA249" i="1"/>
  <c r="AA246" i="1"/>
  <c r="AA250" i="1"/>
  <c r="AA251" i="1"/>
  <c r="AA247" i="1"/>
  <c r="AA252" i="1"/>
  <c r="AA253" i="1"/>
  <c r="AA254" i="1"/>
  <c r="AA255" i="1"/>
  <c r="AA256" i="1"/>
  <c r="AA257" i="1"/>
  <c r="AA258" i="1"/>
  <c r="AA259" i="1"/>
  <c r="AA260" i="1"/>
  <c r="AA262" i="1"/>
  <c r="AA261" i="1"/>
  <c r="AA263" i="1"/>
  <c r="AA264" i="1"/>
  <c r="AA265" i="1"/>
  <c r="AA266" i="1"/>
  <c r="AA267" i="1"/>
  <c r="AA269" i="1"/>
  <c r="AA268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8" i="1"/>
  <c r="AA287" i="1"/>
  <c r="AA289" i="1"/>
  <c r="AA291" i="1"/>
  <c r="AA290" i="1"/>
  <c r="AA292" i="1"/>
  <c r="AA293" i="1"/>
  <c r="AA294" i="1"/>
  <c r="AA295" i="1"/>
  <c r="AA297" i="1"/>
  <c r="AA298" i="1"/>
  <c r="AA296" i="1"/>
  <c r="AA299" i="1"/>
  <c r="AA300" i="1"/>
  <c r="AA301" i="1"/>
  <c r="AA302" i="1"/>
  <c r="AA303" i="1"/>
  <c r="AA304" i="1"/>
  <c r="AA305" i="1"/>
  <c r="AA306" i="1"/>
  <c r="AA307" i="1"/>
  <c r="AA308" i="1"/>
  <c r="AA310" i="1"/>
  <c r="AA309" i="1"/>
  <c r="AA311" i="1"/>
  <c r="AA312" i="1"/>
  <c r="AA314" i="1"/>
  <c r="AA313" i="1"/>
  <c r="AA315" i="1"/>
  <c r="AA316" i="1"/>
  <c r="AA317" i="1"/>
  <c r="AA318" i="1"/>
  <c r="AA319" i="1"/>
  <c r="AA320" i="1"/>
  <c r="AA322" i="1"/>
  <c r="AA321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2" i="1"/>
  <c r="AF5" i="1"/>
  <c r="AF3" i="1"/>
  <c r="AF6" i="1"/>
  <c r="AF4" i="1"/>
  <c r="AF11" i="1"/>
  <c r="AF7" i="1"/>
  <c r="AF9" i="1"/>
  <c r="AF13" i="1"/>
  <c r="AF10" i="1"/>
  <c r="AF8" i="1"/>
  <c r="AF15" i="1"/>
  <c r="AF18" i="1"/>
  <c r="AF12" i="1"/>
  <c r="AF14" i="1"/>
  <c r="AF16" i="1"/>
  <c r="AF17" i="1"/>
  <c r="AF21" i="1"/>
  <c r="AF20" i="1"/>
  <c r="AF19" i="1"/>
  <c r="AF22" i="1"/>
  <c r="AF23" i="1"/>
  <c r="AF27" i="1"/>
  <c r="AF26" i="1"/>
  <c r="AF24" i="1"/>
  <c r="AF25" i="1"/>
  <c r="AF30" i="1"/>
  <c r="AF29" i="1"/>
  <c r="AF28" i="1"/>
  <c r="AF31" i="1"/>
  <c r="AF33" i="1"/>
  <c r="AF32" i="1"/>
  <c r="AF34" i="1"/>
  <c r="AF35" i="1"/>
  <c r="AF37" i="1"/>
  <c r="AF36" i="1"/>
  <c r="AF38" i="1"/>
  <c r="AF40" i="1"/>
  <c r="AF39" i="1"/>
  <c r="AF41" i="1"/>
  <c r="AF42" i="1"/>
  <c r="AF43" i="1"/>
  <c r="AF44" i="1"/>
  <c r="AF45" i="1"/>
  <c r="AF48" i="1"/>
  <c r="AF46" i="1"/>
  <c r="AF51" i="1"/>
  <c r="AF54" i="1"/>
  <c r="AF47" i="1"/>
  <c r="AF53" i="1"/>
  <c r="AF50" i="1"/>
  <c r="AF49" i="1"/>
  <c r="AF52" i="1"/>
  <c r="AF61" i="1"/>
  <c r="AF55" i="1"/>
  <c r="AF56" i="1"/>
  <c r="AF58" i="1"/>
  <c r="AF63" i="1"/>
  <c r="AF62" i="1"/>
  <c r="AF57" i="1"/>
  <c r="AF60" i="1"/>
  <c r="AF59" i="1"/>
  <c r="AF64" i="1"/>
  <c r="AF67" i="1"/>
  <c r="AF65" i="1"/>
  <c r="AF66" i="1"/>
  <c r="AF68" i="1"/>
  <c r="AF69" i="1"/>
  <c r="AF70" i="1"/>
  <c r="AF72" i="1"/>
  <c r="AF71" i="1"/>
  <c r="AF73" i="1"/>
  <c r="AF77" i="1"/>
  <c r="AF74" i="1"/>
  <c r="AF75" i="1"/>
  <c r="AF76" i="1"/>
  <c r="AF79" i="1"/>
  <c r="AF80" i="1"/>
  <c r="AF78" i="1"/>
  <c r="AF81" i="1"/>
  <c r="AF83" i="1"/>
  <c r="AF82" i="1"/>
  <c r="AF84" i="1"/>
  <c r="AF89" i="1"/>
  <c r="AF85" i="1"/>
  <c r="AF86" i="1"/>
  <c r="AF90" i="1"/>
  <c r="AF88" i="1"/>
  <c r="AF87" i="1"/>
  <c r="AF93" i="1"/>
  <c r="AF94" i="1"/>
  <c r="AF91" i="1"/>
  <c r="AF92" i="1"/>
  <c r="AF95" i="1"/>
  <c r="AF96" i="1"/>
  <c r="AF98" i="1"/>
  <c r="AF99" i="1"/>
  <c r="AF97" i="1"/>
  <c r="AF101" i="1"/>
  <c r="AF103" i="1"/>
  <c r="AF102" i="1"/>
  <c r="AF100" i="1"/>
  <c r="AF104" i="1"/>
  <c r="AF105" i="1"/>
  <c r="AF106" i="1"/>
  <c r="AF108" i="1"/>
  <c r="AF109" i="1"/>
  <c r="AF107" i="1"/>
  <c r="AF110" i="1"/>
  <c r="AF111" i="1"/>
  <c r="AF112" i="1"/>
  <c r="AF113" i="1"/>
  <c r="AF115" i="1"/>
  <c r="AF118" i="1"/>
  <c r="AF114" i="1"/>
  <c r="AF116" i="1"/>
  <c r="AF117" i="1"/>
  <c r="AF120" i="1"/>
  <c r="AF119" i="1"/>
  <c r="AF123" i="1"/>
  <c r="AF121" i="1"/>
  <c r="AF125" i="1"/>
  <c r="AF122" i="1"/>
  <c r="AF124" i="1"/>
  <c r="AF126" i="1"/>
  <c r="AF127" i="1"/>
  <c r="AF128" i="1"/>
  <c r="AF130" i="1"/>
  <c r="AF132" i="1"/>
  <c r="AF135" i="1"/>
  <c r="AF134" i="1"/>
  <c r="AF129" i="1"/>
  <c r="AF131" i="1"/>
  <c r="AF133" i="1"/>
  <c r="AF139" i="1"/>
  <c r="AF140" i="1"/>
  <c r="AF136" i="1"/>
  <c r="AF137" i="1"/>
  <c r="AF138" i="1"/>
  <c r="AF141" i="1"/>
  <c r="AF142" i="1"/>
  <c r="AF144" i="1"/>
  <c r="AF143" i="1"/>
  <c r="AF147" i="1"/>
  <c r="AF146" i="1"/>
  <c r="AF145" i="1"/>
  <c r="AF148" i="1"/>
  <c r="AF149" i="1"/>
  <c r="AF151" i="1"/>
  <c r="AF150" i="1"/>
  <c r="AF152" i="1"/>
  <c r="AF153" i="1"/>
  <c r="AF154" i="1"/>
  <c r="AF156" i="1"/>
  <c r="AF155" i="1"/>
  <c r="AF157" i="1"/>
  <c r="AF160" i="1"/>
  <c r="AF158" i="1"/>
  <c r="AF159" i="1"/>
  <c r="AF163" i="1"/>
  <c r="AF161" i="1"/>
  <c r="AF162" i="1"/>
  <c r="AF166" i="1"/>
  <c r="AF167" i="1"/>
  <c r="AF169" i="1"/>
  <c r="AF165" i="1"/>
  <c r="AF164" i="1"/>
  <c r="AF168" i="1"/>
  <c r="AF170" i="1"/>
  <c r="AF173" i="1"/>
  <c r="AF171" i="1"/>
  <c r="AF175" i="1"/>
  <c r="AF172" i="1"/>
  <c r="AF174" i="1"/>
  <c r="AF176" i="1"/>
  <c r="AF177" i="1"/>
  <c r="AF178" i="1"/>
  <c r="AF180" i="1"/>
  <c r="AF179" i="1"/>
  <c r="AF181" i="1"/>
  <c r="AF182" i="1"/>
  <c r="AF183" i="1"/>
  <c r="AF184" i="1"/>
  <c r="AF185" i="1"/>
  <c r="AF186" i="1"/>
  <c r="AF187" i="1"/>
  <c r="AF188" i="1"/>
  <c r="AF189" i="1"/>
  <c r="AF190" i="1"/>
  <c r="AF192" i="1"/>
  <c r="AF193" i="1"/>
  <c r="AF191" i="1"/>
  <c r="AF194" i="1"/>
  <c r="AF195" i="1"/>
  <c r="AF196" i="1"/>
  <c r="AF197" i="1"/>
  <c r="AF198" i="1"/>
  <c r="AF199" i="1"/>
  <c r="AF201" i="1"/>
  <c r="AF200" i="1"/>
  <c r="AF202" i="1"/>
  <c r="AF203" i="1"/>
  <c r="AF204" i="1"/>
  <c r="AF205" i="1"/>
  <c r="AF206" i="1"/>
  <c r="AF208" i="1"/>
  <c r="AF207" i="1"/>
  <c r="AF209" i="1"/>
  <c r="AF210" i="1"/>
  <c r="AF212" i="1"/>
  <c r="AF211" i="1"/>
  <c r="AF213" i="1"/>
  <c r="AF215" i="1"/>
  <c r="AF214" i="1"/>
  <c r="AF216" i="1"/>
  <c r="AF218" i="1"/>
  <c r="AF219" i="1"/>
  <c r="AF217" i="1"/>
  <c r="AF220" i="1"/>
  <c r="AF222" i="1"/>
  <c r="AF221" i="1"/>
  <c r="AF223" i="1"/>
  <c r="AF226" i="1"/>
  <c r="AF224" i="1"/>
  <c r="AF225" i="1"/>
  <c r="AF227" i="1"/>
  <c r="AF228" i="1"/>
  <c r="AF229" i="1"/>
  <c r="AF230" i="1"/>
  <c r="AF232" i="1"/>
  <c r="AF234" i="1"/>
  <c r="AF231" i="1"/>
  <c r="AF233" i="1"/>
  <c r="AF235" i="1"/>
  <c r="AF236" i="1"/>
  <c r="AF237" i="1"/>
  <c r="AF238" i="1"/>
  <c r="AF240" i="1"/>
  <c r="AF239" i="1"/>
  <c r="AF241" i="1"/>
  <c r="AF242" i="1"/>
  <c r="AF243" i="1"/>
  <c r="AF245" i="1"/>
  <c r="AF244" i="1"/>
  <c r="AF248" i="1"/>
  <c r="AF249" i="1"/>
  <c r="AF246" i="1"/>
  <c r="AF250" i="1"/>
  <c r="AF251" i="1"/>
  <c r="AF247" i="1"/>
  <c r="AF252" i="1"/>
  <c r="AF253" i="1"/>
  <c r="AF254" i="1"/>
  <c r="AF255" i="1"/>
  <c r="AF256" i="1"/>
  <c r="AF257" i="1"/>
  <c r="AF258" i="1"/>
  <c r="AF259" i="1"/>
  <c r="AF260" i="1"/>
  <c r="AF262" i="1"/>
  <c r="AF261" i="1"/>
  <c r="AF263" i="1"/>
  <c r="AF264" i="1"/>
  <c r="AF265" i="1"/>
  <c r="AF266" i="1"/>
  <c r="AF267" i="1"/>
  <c r="AF269" i="1"/>
  <c r="AF268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8" i="1"/>
  <c r="AF287" i="1"/>
  <c r="AF289" i="1"/>
  <c r="AF291" i="1"/>
  <c r="AF290" i="1"/>
  <c r="AF292" i="1"/>
  <c r="AF293" i="1"/>
  <c r="AF294" i="1"/>
  <c r="AF295" i="1"/>
  <c r="AF297" i="1"/>
  <c r="AF298" i="1"/>
  <c r="AF296" i="1"/>
  <c r="AF299" i="1"/>
  <c r="AF300" i="1"/>
  <c r="AF301" i="1"/>
  <c r="AF302" i="1"/>
  <c r="AF303" i="1"/>
  <c r="AF304" i="1"/>
  <c r="AF305" i="1"/>
  <c r="AF306" i="1"/>
  <c r="AF307" i="1"/>
  <c r="AF308" i="1"/>
  <c r="AF310" i="1"/>
  <c r="AF309" i="1"/>
  <c r="AF311" i="1"/>
  <c r="AF312" i="1"/>
  <c r="AF314" i="1"/>
  <c r="AF313" i="1"/>
  <c r="AF315" i="1"/>
  <c r="AF316" i="1"/>
  <c r="AF317" i="1"/>
  <c r="AF318" i="1"/>
  <c r="AF319" i="1"/>
  <c r="AF320" i="1"/>
  <c r="AF322" i="1"/>
  <c r="AF321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2" i="1"/>
  <c r="AH5" i="1"/>
  <c r="AH3" i="1"/>
  <c r="AH6" i="1"/>
  <c r="AH4" i="1"/>
  <c r="AH11" i="1"/>
  <c r="AH7" i="1"/>
  <c r="AH9" i="1"/>
  <c r="AH13" i="1"/>
  <c r="AH10" i="1"/>
  <c r="AH8" i="1"/>
  <c r="AH15" i="1"/>
  <c r="AH18" i="1"/>
  <c r="AH12" i="1"/>
  <c r="AH14" i="1"/>
  <c r="AH16" i="1"/>
  <c r="AH17" i="1"/>
  <c r="AH21" i="1"/>
  <c r="AH20" i="1"/>
  <c r="AH19" i="1"/>
  <c r="AH22" i="1"/>
  <c r="AH23" i="1"/>
  <c r="AH27" i="1"/>
  <c r="AH26" i="1"/>
  <c r="AH24" i="1"/>
  <c r="AH25" i="1"/>
  <c r="AH30" i="1"/>
  <c r="AH29" i="1"/>
  <c r="AH28" i="1"/>
  <c r="AH31" i="1"/>
  <c r="AH33" i="1"/>
  <c r="AH32" i="1"/>
  <c r="AH34" i="1"/>
  <c r="AH35" i="1"/>
  <c r="AH37" i="1"/>
  <c r="AH36" i="1"/>
  <c r="AH38" i="1"/>
  <c r="AH40" i="1"/>
  <c r="AH39" i="1"/>
  <c r="AH41" i="1"/>
  <c r="AH42" i="1"/>
  <c r="AH43" i="1"/>
  <c r="AH44" i="1"/>
  <c r="AH45" i="1"/>
  <c r="AH48" i="1"/>
  <c r="AH46" i="1"/>
  <c r="AH51" i="1"/>
  <c r="AH54" i="1"/>
  <c r="AH47" i="1"/>
  <c r="AH53" i="1"/>
  <c r="AH50" i="1"/>
  <c r="AH49" i="1"/>
  <c r="AH52" i="1"/>
  <c r="AH61" i="1"/>
  <c r="AH55" i="1"/>
  <c r="AH56" i="1"/>
  <c r="AH58" i="1"/>
  <c r="AH63" i="1"/>
  <c r="AH62" i="1"/>
  <c r="AH57" i="1"/>
  <c r="AH60" i="1"/>
  <c r="AH59" i="1"/>
  <c r="AH64" i="1"/>
  <c r="AH67" i="1"/>
  <c r="AH65" i="1"/>
  <c r="AH66" i="1"/>
  <c r="AH68" i="1"/>
  <c r="AH69" i="1"/>
  <c r="AH70" i="1"/>
  <c r="AH72" i="1"/>
  <c r="AH71" i="1"/>
  <c r="AH73" i="1"/>
  <c r="AH77" i="1"/>
  <c r="AH74" i="1"/>
  <c r="AH75" i="1"/>
  <c r="AH76" i="1"/>
  <c r="AH79" i="1"/>
  <c r="AH80" i="1"/>
  <c r="AH78" i="1"/>
  <c r="AH81" i="1"/>
  <c r="AH83" i="1"/>
  <c r="AH82" i="1"/>
  <c r="AH84" i="1"/>
  <c r="AH89" i="1"/>
  <c r="AH85" i="1"/>
  <c r="AH86" i="1"/>
  <c r="AH90" i="1"/>
  <c r="AH88" i="1"/>
  <c r="AH87" i="1"/>
  <c r="AH93" i="1"/>
  <c r="AH94" i="1"/>
  <c r="AH91" i="1"/>
  <c r="AH92" i="1"/>
  <c r="AH95" i="1"/>
  <c r="AH96" i="1"/>
  <c r="AH98" i="1"/>
  <c r="AH99" i="1"/>
  <c r="AH97" i="1"/>
  <c r="AH101" i="1"/>
  <c r="AH103" i="1"/>
  <c r="AH102" i="1"/>
  <c r="AH100" i="1"/>
  <c r="AH104" i="1"/>
  <c r="AH105" i="1"/>
  <c r="AH106" i="1"/>
  <c r="AH108" i="1"/>
  <c r="AH109" i="1"/>
  <c r="AH107" i="1"/>
  <c r="AH110" i="1"/>
  <c r="AH111" i="1"/>
  <c r="AH112" i="1"/>
  <c r="AH113" i="1"/>
  <c r="AH115" i="1"/>
  <c r="AH118" i="1"/>
  <c r="AH114" i="1"/>
  <c r="AH116" i="1"/>
  <c r="AH117" i="1"/>
  <c r="AH120" i="1"/>
  <c r="AH119" i="1"/>
  <c r="AH123" i="1"/>
  <c r="AH121" i="1"/>
  <c r="AH125" i="1"/>
  <c r="AH122" i="1"/>
  <c r="AH124" i="1"/>
  <c r="AH126" i="1"/>
  <c r="AH127" i="1"/>
  <c r="AH128" i="1"/>
  <c r="AH130" i="1"/>
  <c r="AH132" i="1"/>
  <c r="AH135" i="1"/>
  <c r="AH134" i="1"/>
  <c r="AH129" i="1"/>
  <c r="AH131" i="1"/>
  <c r="AH133" i="1"/>
  <c r="AH139" i="1"/>
  <c r="AH140" i="1"/>
  <c r="AH136" i="1"/>
  <c r="AH137" i="1"/>
  <c r="AH138" i="1"/>
  <c r="AH141" i="1"/>
  <c r="AH142" i="1"/>
  <c r="AH144" i="1"/>
  <c r="AH143" i="1"/>
  <c r="AH147" i="1"/>
  <c r="AH146" i="1"/>
  <c r="AH145" i="1"/>
  <c r="AH148" i="1"/>
  <c r="AH149" i="1"/>
  <c r="AH151" i="1"/>
  <c r="AH150" i="1"/>
  <c r="AH152" i="1"/>
  <c r="AH153" i="1"/>
  <c r="AH154" i="1"/>
  <c r="AH156" i="1"/>
  <c r="AH155" i="1"/>
  <c r="AH157" i="1"/>
  <c r="AH160" i="1"/>
  <c r="AH158" i="1"/>
  <c r="AH159" i="1"/>
  <c r="AH163" i="1"/>
  <c r="AH161" i="1"/>
  <c r="AH162" i="1"/>
  <c r="AH166" i="1"/>
  <c r="AH167" i="1"/>
  <c r="AH169" i="1"/>
  <c r="AH165" i="1"/>
  <c r="AH164" i="1"/>
  <c r="AH168" i="1"/>
  <c r="AH170" i="1"/>
  <c r="AH173" i="1"/>
  <c r="AH171" i="1"/>
  <c r="AH175" i="1"/>
  <c r="AH172" i="1"/>
  <c r="AH174" i="1"/>
  <c r="AH176" i="1"/>
  <c r="AH177" i="1"/>
  <c r="AH178" i="1"/>
  <c r="AH180" i="1"/>
  <c r="AH179" i="1"/>
  <c r="AH181" i="1"/>
  <c r="AH182" i="1"/>
  <c r="AH183" i="1"/>
  <c r="AH184" i="1"/>
  <c r="AH185" i="1"/>
  <c r="AH186" i="1"/>
  <c r="AH187" i="1"/>
  <c r="AH188" i="1"/>
  <c r="AH189" i="1"/>
  <c r="AH190" i="1"/>
  <c r="AH192" i="1"/>
  <c r="AH193" i="1"/>
  <c r="AH191" i="1"/>
  <c r="AH194" i="1"/>
  <c r="AH195" i="1"/>
  <c r="AH196" i="1"/>
  <c r="AH197" i="1"/>
  <c r="AH198" i="1"/>
  <c r="AH199" i="1"/>
  <c r="AH201" i="1"/>
  <c r="AH200" i="1"/>
  <c r="AH202" i="1"/>
  <c r="AH203" i="1"/>
  <c r="AH204" i="1"/>
  <c r="AH205" i="1"/>
  <c r="AH206" i="1"/>
  <c r="AH208" i="1"/>
  <c r="AH207" i="1"/>
  <c r="AH209" i="1"/>
  <c r="AH210" i="1"/>
  <c r="AH212" i="1"/>
  <c r="AH211" i="1"/>
  <c r="AH213" i="1"/>
  <c r="AH215" i="1"/>
  <c r="AH214" i="1"/>
  <c r="AH216" i="1"/>
  <c r="AH218" i="1"/>
  <c r="AH219" i="1"/>
  <c r="AH217" i="1"/>
  <c r="AH220" i="1"/>
  <c r="AH222" i="1"/>
  <c r="AH221" i="1"/>
  <c r="AH223" i="1"/>
  <c r="AH226" i="1"/>
  <c r="AH224" i="1"/>
  <c r="AH225" i="1"/>
  <c r="AH227" i="1"/>
  <c r="AH228" i="1"/>
  <c r="AH229" i="1"/>
  <c r="AH230" i="1"/>
  <c r="AH232" i="1"/>
  <c r="AH234" i="1"/>
  <c r="AH231" i="1"/>
  <c r="AH233" i="1"/>
  <c r="AH235" i="1"/>
  <c r="AH236" i="1"/>
  <c r="AH237" i="1"/>
  <c r="AH238" i="1"/>
  <c r="AH240" i="1"/>
  <c r="AH239" i="1"/>
  <c r="AH241" i="1"/>
  <c r="AH242" i="1"/>
  <c r="AH243" i="1"/>
  <c r="AH245" i="1"/>
  <c r="AH244" i="1"/>
  <c r="AH248" i="1"/>
  <c r="AH249" i="1"/>
  <c r="AH246" i="1"/>
  <c r="AH250" i="1"/>
  <c r="AH251" i="1"/>
  <c r="AH247" i="1"/>
  <c r="AH252" i="1"/>
  <c r="AH253" i="1"/>
  <c r="AH254" i="1"/>
  <c r="AH255" i="1"/>
  <c r="AH256" i="1"/>
  <c r="AH257" i="1"/>
  <c r="AH258" i="1"/>
  <c r="AH259" i="1"/>
  <c r="AH260" i="1"/>
  <c r="AH262" i="1"/>
  <c r="AH261" i="1"/>
  <c r="AH263" i="1"/>
  <c r="AH264" i="1"/>
  <c r="AH265" i="1"/>
  <c r="AH266" i="1"/>
  <c r="AH267" i="1"/>
  <c r="AH269" i="1"/>
  <c r="AH268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8" i="1"/>
  <c r="AH287" i="1"/>
  <c r="AH289" i="1"/>
  <c r="AH291" i="1"/>
  <c r="AH290" i="1"/>
  <c r="AH292" i="1"/>
  <c r="AH293" i="1"/>
  <c r="AH294" i="1"/>
  <c r="AH295" i="1"/>
  <c r="AH297" i="1"/>
  <c r="AH298" i="1"/>
  <c r="AH296" i="1"/>
  <c r="AH299" i="1"/>
  <c r="AH300" i="1"/>
  <c r="AH301" i="1"/>
  <c r="AH302" i="1"/>
  <c r="AH303" i="1"/>
  <c r="AH304" i="1"/>
  <c r="AH305" i="1"/>
  <c r="AH306" i="1"/>
  <c r="AH307" i="1"/>
  <c r="AH308" i="1"/>
  <c r="AH310" i="1"/>
  <c r="AH309" i="1"/>
  <c r="AH311" i="1"/>
  <c r="AH312" i="1"/>
  <c r="AH314" i="1"/>
  <c r="AH313" i="1"/>
  <c r="AH315" i="1"/>
  <c r="AH316" i="1"/>
  <c r="AH317" i="1"/>
  <c r="AH318" i="1"/>
  <c r="AH319" i="1"/>
  <c r="AH320" i="1"/>
  <c r="AH322" i="1"/>
  <c r="AH321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2" i="1"/>
  <c r="U3" i="1" l="1"/>
  <c r="U4" i="1"/>
  <c r="U13" i="1"/>
  <c r="U7" i="1"/>
  <c r="U9" i="1"/>
  <c r="U10" i="1"/>
  <c r="U6" i="1"/>
  <c r="U12" i="1"/>
  <c r="U5" i="1"/>
  <c r="U8" i="1"/>
  <c r="U21" i="1"/>
  <c r="U17" i="1"/>
  <c r="U14" i="1"/>
  <c r="U20" i="1"/>
  <c r="U22" i="1"/>
  <c r="U15" i="1"/>
  <c r="U11" i="1"/>
  <c r="U16" i="1"/>
  <c r="U19" i="1"/>
  <c r="U23" i="1"/>
  <c r="U18" i="1"/>
  <c r="U24" i="1"/>
  <c r="U28" i="1"/>
  <c r="U29" i="1"/>
  <c r="U25" i="1"/>
  <c r="U32" i="1"/>
  <c r="U27" i="1"/>
  <c r="U34" i="1"/>
  <c r="U26" i="1"/>
  <c r="U31" i="1"/>
  <c r="U30" i="1"/>
  <c r="U37" i="1"/>
  <c r="U39" i="1"/>
  <c r="U36" i="1"/>
  <c r="U33" i="1"/>
  <c r="U35" i="1"/>
  <c r="U38" i="1"/>
  <c r="U42" i="1"/>
  <c r="U40" i="1"/>
  <c r="U43" i="1"/>
  <c r="U41" i="1"/>
  <c r="U47" i="1"/>
  <c r="U46" i="1"/>
  <c r="U50" i="1"/>
  <c r="U45" i="1"/>
  <c r="U49" i="1"/>
  <c r="U54" i="1"/>
  <c r="U55" i="1"/>
  <c r="U44" i="1"/>
  <c r="U48" i="1"/>
  <c r="U52" i="1"/>
  <c r="U59" i="1"/>
  <c r="U53" i="1"/>
  <c r="U51" i="1"/>
  <c r="U57" i="1"/>
  <c r="U65" i="1"/>
  <c r="U60" i="1"/>
  <c r="U63" i="1"/>
  <c r="U58" i="1"/>
  <c r="U56" i="1"/>
  <c r="U62" i="1"/>
  <c r="U66" i="1"/>
  <c r="U61" i="1"/>
  <c r="U68" i="1"/>
  <c r="U72" i="1"/>
  <c r="U69" i="1"/>
  <c r="U67" i="1"/>
  <c r="U64" i="1"/>
  <c r="U75" i="1"/>
  <c r="U73" i="1"/>
  <c r="U71" i="1"/>
  <c r="U76" i="1"/>
  <c r="U70" i="1"/>
  <c r="U74" i="1"/>
  <c r="U77" i="1"/>
  <c r="U82" i="1"/>
  <c r="U78" i="1"/>
  <c r="U79" i="1"/>
  <c r="U83" i="1"/>
  <c r="U81" i="1"/>
  <c r="U80" i="1"/>
  <c r="U88" i="1"/>
  <c r="U89" i="1"/>
  <c r="U87" i="1"/>
  <c r="U84" i="1"/>
  <c r="U92" i="1"/>
  <c r="U85" i="1"/>
  <c r="U95" i="1"/>
  <c r="U86" i="1"/>
  <c r="U101" i="1"/>
  <c r="U100" i="1"/>
  <c r="U90" i="1"/>
  <c r="U94" i="1"/>
  <c r="U97" i="1"/>
  <c r="U103" i="1"/>
  <c r="U91" i="1"/>
  <c r="U99" i="1"/>
  <c r="U107" i="1"/>
  <c r="U96" i="1"/>
  <c r="U104" i="1"/>
  <c r="U106" i="1"/>
  <c r="U102" i="1"/>
  <c r="U93" i="1"/>
  <c r="U98" i="1"/>
  <c r="U105" i="1"/>
  <c r="U109" i="1"/>
  <c r="U110" i="1"/>
  <c r="U115" i="1"/>
  <c r="U108" i="1"/>
  <c r="U114" i="1"/>
  <c r="U111" i="1"/>
  <c r="U117" i="1"/>
  <c r="U112" i="1"/>
  <c r="U118" i="1"/>
  <c r="U119" i="1"/>
  <c r="U113" i="1"/>
  <c r="U123" i="1"/>
  <c r="U122" i="1"/>
  <c r="U124" i="1"/>
  <c r="U120" i="1"/>
  <c r="U116" i="1"/>
  <c r="U127" i="1"/>
  <c r="U128" i="1"/>
  <c r="U121" i="1"/>
  <c r="U125" i="1"/>
  <c r="U130" i="1"/>
  <c r="U126" i="1"/>
  <c r="U129" i="1"/>
  <c r="U134" i="1"/>
  <c r="U137" i="1"/>
  <c r="U138" i="1"/>
  <c r="U131" i="1"/>
  <c r="U136" i="1"/>
  <c r="U139" i="1"/>
  <c r="U141" i="1"/>
  <c r="U132" i="1"/>
  <c r="U133" i="1"/>
  <c r="U135" i="1"/>
  <c r="U142" i="1"/>
  <c r="U140" i="1"/>
  <c r="U146" i="1"/>
  <c r="U143" i="1"/>
  <c r="U150" i="1"/>
  <c r="U151" i="1"/>
  <c r="U144" i="1"/>
  <c r="U148" i="1"/>
  <c r="U147" i="1"/>
  <c r="U149" i="1"/>
  <c r="U152" i="1"/>
  <c r="U145" i="1"/>
  <c r="U154" i="1"/>
  <c r="U155" i="1"/>
  <c r="U156" i="1"/>
  <c r="U153" i="1"/>
  <c r="U163" i="1"/>
  <c r="U159" i="1"/>
  <c r="U157" i="1"/>
  <c r="U166" i="1"/>
  <c r="U164" i="1"/>
  <c r="U162" i="1"/>
  <c r="U161" i="1"/>
  <c r="U165" i="1"/>
  <c r="U160" i="1"/>
  <c r="U167" i="1"/>
  <c r="U158" i="1"/>
  <c r="U171" i="1"/>
  <c r="U175" i="1"/>
  <c r="U177" i="1"/>
  <c r="U168" i="1"/>
  <c r="U172" i="1"/>
  <c r="U174" i="1"/>
  <c r="U169" i="1"/>
  <c r="U176" i="1"/>
  <c r="U178" i="1"/>
  <c r="U173" i="1"/>
  <c r="U179" i="1"/>
  <c r="U170" i="1"/>
  <c r="U180" i="1"/>
  <c r="U181" i="1"/>
  <c r="U182" i="1"/>
  <c r="U183" i="1"/>
  <c r="U185" i="1"/>
  <c r="U187" i="1"/>
  <c r="U184" i="1"/>
  <c r="U188" i="1"/>
  <c r="U189" i="1"/>
  <c r="U190" i="1"/>
  <c r="U186" i="1"/>
  <c r="U196" i="1"/>
  <c r="U195" i="1"/>
  <c r="U192" i="1"/>
  <c r="U191" i="1"/>
  <c r="U194" i="1"/>
  <c r="U199" i="1"/>
  <c r="U193" i="1"/>
  <c r="U197" i="1"/>
  <c r="U201" i="1"/>
  <c r="U200" i="1"/>
  <c r="U198" i="1"/>
  <c r="U209" i="1"/>
  <c r="U206" i="1"/>
  <c r="U204" i="1"/>
  <c r="U202" i="1"/>
  <c r="U205" i="1"/>
  <c r="U207" i="1"/>
  <c r="U203" i="1"/>
  <c r="U210" i="1"/>
  <c r="U208" i="1"/>
  <c r="U211" i="1"/>
  <c r="U212" i="1"/>
  <c r="U215" i="1"/>
  <c r="U213" i="1"/>
  <c r="U214" i="1"/>
  <c r="U220" i="1"/>
  <c r="U216" i="1"/>
  <c r="U217" i="1"/>
  <c r="U218" i="1"/>
  <c r="U219" i="1"/>
  <c r="U221" i="1"/>
  <c r="U224" i="1"/>
  <c r="U222" i="1"/>
  <c r="U223" i="1"/>
  <c r="U227" i="1"/>
  <c r="U225" i="1"/>
  <c r="U228" i="1"/>
  <c r="U226" i="1"/>
  <c r="U229" i="1"/>
  <c r="U232" i="1"/>
  <c r="U231" i="1"/>
  <c r="U230" i="1"/>
  <c r="U235" i="1"/>
  <c r="U234" i="1"/>
  <c r="U236" i="1"/>
  <c r="U233" i="1"/>
  <c r="U238" i="1"/>
  <c r="U240" i="1"/>
  <c r="U237" i="1"/>
  <c r="U239" i="1"/>
  <c r="U242" i="1"/>
  <c r="U241" i="1"/>
  <c r="U244" i="1"/>
  <c r="U245" i="1"/>
  <c r="U243" i="1"/>
  <c r="U249" i="1"/>
  <c r="U248" i="1"/>
  <c r="U250" i="1"/>
  <c r="U247" i="1"/>
  <c r="U246" i="1"/>
  <c r="U251" i="1"/>
  <c r="U252" i="1"/>
  <c r="U253" i="1"/>
  <c r="U254" i="1"/>
  <c r="U258" i="1"/>
  <c r="U255" i="1"/>
  <c r="U256" i="1"/>
  <c r="U259" i="1"/>
  <c r="U257" i="1"/>
  <c r="U262" i="1"/>
  <c r="U260" i="1"/>
  <c r="U263" i="1"/>
  <c r="U264" i="1"/>
  <c r="U261" i="1"/>
  <c r="U265" i="1"/>
  <c r="U267" i="1"/>
  <c r="U266" i="1"/>
  <c r="U269" i="1"/>
  <c r="U268" i="1"/>
  <c r="U271" i="1"/>
  <c r="U270" i="1"/>
  <c r="U273" i="1"/>
  <c r="U274" i="1"/>
  <c r="U272" i="1"/>
  <c r="U275" i="1"/>
  <c r="U276" i="1"/>
  <c r="U277" i="1"/>
  <c r="U278" i="1"/>
  <c r="U279" i="1"/>
  <c r="U280" i="1"/>
  <c r="U281" i="1"/>
  <c r="U283" i="1"/>
  <c r="U282" i="1"/>
  <c r="U285" i="1"/>
  <c r="U284" i="1"/>
  <c r="U286" i="1"/>
  <c r="U287" i="1"/>
  <c r="U288" i="1"/>
  <c r="U289" i="1"/>
  <c r="U291" i="1"/>
  <c r="U293" i="1"/>
  <c r="U292" i="1"/>
  <c r="U290" i="1"/>
  <c r="U294" i="1"/>
  <c r="U295" i="1"/>
  <c r="U299" i="1"/>
  <c r="U297" i="1"/>
  <c r="U296" i="1"/>
  <c r="U298" i="1"/>
  <c r="U300" i="1"/>
  <c r="U301" i="1"/>
  <c r="U303" i="1"/>
  <c r="U302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7" i="1"/>
  <c r="U316" i="1"/>
  <c r="U318" i="1"/>
  <c r="U319" i="1"/>
  <c r="U321" i="1"/>
  <c r="U320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S3" i="1"/>
  <c r="S4" i="1"/>
  <c r="S13" i="1"/>
  <c r="S7" i="1"/>
  <c r="S9" i="1"/>
  <c r="S10" i="1"/>
  <c r="S6" i="1"/>
  <c r="S12" i="1"/>
  <c r="S5" i="1"/>
  <c r="S8" i="1"/>
  <c r="S21" i="1"/>
  <c r="S17" i="1"/>
  <c r="S14" i="1"/>
  <c r="S20" i="1"/>
  <c r="S22" i="1"/>
  <c r="S15" i="1"/>
  <c r="S11" i="1"/>
  <c r="S16" i="1"/>
  <c r="S19" i="1"/>
  <c r="S23" i="1"/>
  <c r="S18" i="1"/>
  <c r="S24" i="1"/>
  <c r="S28" i="1"/>
  <c r="S29" i="1"/>
  <c r="S25" i="1"/>
  <c r="S32" i="1"/>
  <c r="S27" i="1"/>
  <c r="S34" i="1"/>
  <c r="S26" i="1"/>
  <c r="S31" i="1"/>
  <c r="S30" i="1"/>
  <c r="S37" i="1"/>
  <c r="S39" i="1"/>
  <c r="S36" i="1"/>
  <c r="S33" i="1"/>
  <c r="S35" i="1"/>
  <c r="S38" i="1"/>
  <c r="S42" i="1"/>
  <c r="S40" i="1"/>
  <c r="S43" i="1"/>
  <c r="S41" i="1"/>
  <c r="S47" i="1"/>
  <c r="S46" i="1"/>
  <c r="S50" i="1"/>
  <c r="S45" i="1"/>
  <c r="S49" i="1"/>
  <c r="S54" i="1"/>
  <c r="S55" i="1"/>
  <c r="S44" i="1"/>
  <c r="S48" i="1"/>
  <c r="S52" i="1"/>
  <c r="S59" i="1"/>
  <c r="S53" i="1"/>
  <c r="S51" i="1"/>
  <c r="S57" i="1"/>
  <c r="S65" i="1"/>
  <c r="S60" i="1"/>
  <c r="S63" i="1"/>
  <c r="S58" i="1"/>
  <c r="S56" i="1"/>
  <c r="S62" i="1"/>
  <c r="S66" i="1"/>
  <c r="S61" i="1"/>
  <c r="S68" i="1"/>
  <c r="S72" i="1"/>
  <c r="S69" i="1"/>
  <c r="S67" i="1"/>
  <c r="S64" i="1"/>
  <c r="S75" i="1"/>
  <c r="S73" i="1"/>
  <c r="S71" i="1"/>
  <c r="S76" i="1"/>
  <c r="S70" i="1"/>
  <c r="S74" i="1"/>
  <c r="S77" i="1"/>
  <c r="S82" i="1"/>
  <c r="S78" i="1"/>
  <c r="S79" i="1"/>
  <c r="S83" i="1"/>
  <c r="S81" i="1"/>
  <c r="S80" i="1"/>
  <c r="S88" i="1"/>
  <c r="S89" i="1"/>
  <c r="S87" i="1"/>
  <c r="S84" i="1"/>
  <c r="S92" i="1"/>
  <c r="S85" i="1"/>
  <c r="S95" i="1"/>
  <c r="S86" i="1"/>
  <c r="S101" i="1"/>
  <c r="S100" i="1"/>
  <c r="S90" i="1"/>
  <c r="S94" i="1"/>
  <c r="S97" i="1"/>
  <c r="S103" i="1"/>
  <c r="S91" i="1"/>
  <c r="S99" i="1"/>
  <c r="S107" i="1"/>
  <c r="S96" i="1"/>
  <c r="S104" i="1"/>
  <c r="S106" i="1"/>
  <c r="S102" i="1"/>
  <c r="S93" i="1"/>
  <c r="S98" i="1"/>
  <c r="S105" i="1"/>
  <c r="S109" i="1"/>
  <c r="S110" i="1"/>
  <c r="S115" i="1"/>
  <c r="S108" i="1"/>
  <c r="S114" i="1"/>
  <c r="S111" i="1"/>
  <c r="S117" i="1"/>
  <c r="S112" i="1"/>
  <c r="S118" i="1"/>
  <c r="S119" i="1"/>
  <c r="S113" i="1"/>
  <c r="S123" i="1"/>
  <c r="S122" i="1"/>
  <c r="S124" i="1"/>
  <c r="S120" i="1"/>
  <c r="S116" i="1"/>
  <c r="S127" i="1"/>
  <c r="S128" i="1"/>
  <c r="S121" i="1"/>
  <c r="S125" i="1"/>
  <c r="S130" i="1"/>
  <c r="S126" i="1"/>
  <c r="S129" i="1"/>
  <c r="S134" i="1"/>
  <c r="S137" i="1"/>
  <c r="S138" i="1"/>
  <c r="S131" i="1"/>
  <c r="S136" i="1"/>
  <c r="S139" i="1"/>
  <c r="S141" i="1"/>
  <c r="S132" i="1"/>
  <c r="S133" i="1"/>
  <c r="S135" i="1"/>
  <c r="S142" i="1"/>
  <c r="S140" i="1"/>
  <c r="S146" i="1"/>
  <c r="S143" i="1"/>
  <c r="S150" i="1"/>
  <c r="S151" i="1"/>
  <c r="S144" i="1"/>
  <c r="S148" i="1"/>
  <c r="S147" i="1"/>
  <c r="S149" i="1"/>
  <c r="S152" i="1"/>
  <c r="S145" i="1"/>
  <c r="S154" i="1"/>
  <c r="S155" i="1"/>
  <c r="S156" i="1"/>
  <c r="S153" i="1"/>
  <c r="S163" i="1"/>
  <c r="S159" i="1"/>
  <c r="S157" i="1"/>
  <c r="S166" i="1"/>
  <c r="S164" i="1"/>
  <c r="S162" i="1"/>
  <c r="S161" i="1"/>
  <c r="S165" i="1"/>
  <c r="S160" i="1"/>
  <c r="S167" i="1"/>
  <c r="S158" i="1"/>
  <c r="S171" i="1"/>
  <c r="S175" i="1"/>
  <c r="S177" i="1"/>
  <c r="S168" i="1"/>
  <c r="S172" i="1"/>
  <c r="S174" i="1"/>
  <c r="S169" i="1"/>
  <c r="S176" i="1"/>
  <c r="S178" i="1"/>
  <c r="S173" i="1"/>
  <c r="S179" i="1"/>
  <c r="S170" i="1"/>
  <c r="S180" i="1"/>
  <c r="S181" i="1"/>
  <c r="S182" i="1"/>
  <c r="S183" i="1"/>
  <c r="S185" i="1"/>
  <c r="S187" i="1"/>
  <c r="S184" i="1"/>
  <c r="S188" i="1"/>
  <c r="S189" i="1"/>
  <c r="S190" i="1"/>
  <c r="S186" i="1"/>
  <c r="S196" i="1"/>
  <c r="S195" i="1"/>
  <c r="S192" i="1"/>
  <c r="S191" i="1"/>
  <c r="S194" i="1"/>
  <c r="S199" i="1"/>
  <c r="S193" i="1"/>
  <c r="S197" i="1"/>
  <c r="S201" i="1"/>
  <c r="S200" i="1"/>
  <c r="S198" i="1"/>
  <c r="S209" i="1"/>
  <c r="S206" i="1"/>
  <c r="S204" i="1"/>
  <c r="S202" i="1"/>
  <c r="S205" i="1"/>
  <c r="S207" i="1"/>
  <c r="S203" i="1"/>
  <c r="S210" i="1"/>
  <c r="S208" i="1"/>
  <c r="S211" i="1"/>
  <c r="S212" i="1"/>
  <c r="S215" i="1"/>
  <c r="S213" i="1"/>
  <c r="S214" i="1"/>
  <c r="S220" i="1"/>
  <c r="S216" i="1"/>
  <c r="S217" i="1"/>
  <c r="S218" i="1"/>
  <c r="S219" i="1"/>
  <c r="S221" i="1"/>
  <c r="S224" i="1"/>
  <c r="S222" i="1"/>
  <c r="S223" i="1"/>
  <c r="S227" i="1"/>
  <c r="S225" i="1"/>
  <c r="S228" i="1"/>
  <c r="S226" i="1"/>
  <c r="S229" i="1"/>
  <c r="S232" i="1"/>
  <c r="S231" i="1"/>
  <c r="S230" i="1"/>
  <c r="S235" i="1"/>
  <c r="S234" i="1"/>
  <c r="S236" i="1"/>
  <c r="S233" i="1"/>
  <c r="S238" i="1"/>
  <c r="S240" i="1"/>
  <c r="S237" i="1"/>
  <c r="S239" i="1"/>
  <c r="S242" i="1"/>
  <c r="S241" i="1"/>
  <c r="S244" i="1"/>
  <c r="S245" i="1"/>
  <c r="S243" i="1"/>
  <c r="S249" i="1"/>
  <c r="S248" i="1"/>
  <c r="S250" i="1"/>
  <c r="S247" i="1"/>
  <c r="S246" i="1"/>
  <c r="S251" i="1"/>
  <c r="S252" i="1"/>
  <c r="S253" i="1"/>
  <c r="S254" i="1"/>
  <c r="S258" i="1"/>
  <c r="S255" i="1"/>
  <c r="S256" i="1"/>
  <c r="S259" i="1"/>
  <c r="S257" i="1"/>
  <c r="S262" i="1"/>
  <c r="S260" i="1"/>
  <c r="S263" i="1"/>
  <c r="S264" i="1"/>
  <c r="S261" i="1"/>
  <c r="S265" i="1"/>
  <c r="S267" i="1"/>
  <c r="S266" i="1"/>
  <c r="S269" i="1"/>
  <c r="S268" i="1"/>
  <c r="S271" i="1"/>
  <c r="S270" i="1"/>
  <c r="S273" i="1"/>
  <c r="S274" i="1"/>
  <c r="S272" i="1"/>
  <c r="S275" i="1"/>
  <c r="S276" i="1"/>
  <c r="S277" i="1"/>
  <c r="S278" i="1"/>
  <c r="S279" i="1"/>
  <c r="S280" i="1"/>
  <c r="S281" i="1"/>
  <c r="S283" i="1"/>
  <c r="S282" i="1"/>
  <c r="S285" i="1"/>
  <c r="S284" i="1"/>
  <c r="S286" i="1"/>
  <c r="S287" i="1"/>
  <c r="S288" i="1"/>
  <c r="S289" i="1"/>
  <c r="S291" i="1"/>
  <c r="S293" i="1"/>
  <c r="S292" i="1"/>
  <c r="S290" i="1"/>
  <c r="S294" i="1"/>
  <c r="S295" i="1"/>
  <c r="S299" i="1"/>
  <c r="S297" i="1"/>
  <c r="S296" i="1"/>
  <c r="S298" i="1"/>
  <c r="S300" i="1"/>
  <c r="S301" i="1"/>
  <c r="S303" i="1"/>
  <c r="S302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7" i="1"/>
  <c r="S316" i="1"/>
  <c r="S318" i="1"/>
  <c r="S319" i="1"/>
  <c r="S321" i="1"/>
  <c r="S320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U2" i="1"/>
  <c r="S2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2" i="4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" i="3"/>
  <c r="T336" i="1" l="1"/>
  <c r="Y336" i="1" s="1"/>
  <c r="T324" i="1"/>
  <c r="Y324" i="1" s="1"/>
  <c r="T312" i="1"/>
  <c r="Y312" i="1" s="1"/>
  <c r="V350" i="1"/>
  <c r="V303" i="1"/>
  <c r="V241" i="1"/>
  <c r="T348" i="1"/>
  <c r="Y348" i="1" s="1"/>
  <c r="V314" i="1"/>
  <c r="T276" i="1"/>
  <c r="Y276" i="1" s="1"/>
  <c r="V291" i="1"/>
  <c r="T288" i="1"/>
  <c r="Y288" i="1" s="1"/>
  <c r="V267" i="1"/>
  <c r="T261" i="1"/>
  <c r="Y261" i="1" s="1"/>
  <c r="V326" i="1"/>
  <c r="T300" i="1"/>
  <c r="Y300" i="1" s="1"/>
  <c r="V120" i="1"/>
  <c r="V338" i="1"/>
  <c r="T137" i="1"/>
  <c r="Y137" i="1" s="1"/>
  <c r="V131" i="1"/>
  <c r="V91" i="1"/>
  <c r="T153" i="1"/>
  <c r="Y153" i="1" s="1"/>
  <c r="V217" i="1"/>
  <c r="V151" i="1"/>
  <c r="V87" i="1"/>
  <c r="T323" i="1"/>
  <c r="Y323" i="1" s="1"/>
  <c r="T298" i="1"/>
  <c r="Y298" i="1" s="1"/>
  <c r="T206" i="1"/>
  <c r="Y206" i="1" s="1"/>
  <c r="T196" i="1"/>
  <c r="Y196" i="1" s="1"/>
  <c r="T170" i="1"/>
  <c r="Y170" i="1" s="1"/>
  <c r="T158" i="1"/>
  <c r="Y158" i="1" s="1"/>
  <c r="T156" i="1"/>
  <c r="Y156" i="1" s="1"/>
  <c r="T146" i="1"/>
  <c r="Y146" i="1" s="1"/>
  <c r="T134" i="1"/>
  <c r="Y134" i="1" s="1"/>
  <c r="T123" i="1"/>
  <c r="Y123" i="1" s="1"/>
  <c r="T105" i="1"/>
  <c r="Y105" i="1" s="1"/>
  <c r="T94" i="1"/>
  <c r="Y94" i="1" s="1"/>
  <c r="T80" i="1"/>
  <c r="Y80" i="1" s="1"/>
  <c r="T75" i="1"/>
  <c r="Y75" i="1" s="1"/>
  <c r="T60" i="1"/>
  <c r="Y60" i="1" s="1"/>
  <c r="T45" i="1"/>
  <c r="Y45" i="1" s="1"/>
  <c r="T39" i="1"/>
  <c r="Y39" i="1" s="1"/>
  <c r="T18" i="1"/>
  <c r="Y18" i="1" s="1"/>
  <c r="T5" i="1"/>
  <c r="Y5" i="1" s="1"/>
  <c r="V349" i="1"/>
  <c r="V337" i="1"/>
  <c r="V325" i="1"/>
  <c r="V313" i="1"/>
  <c r="V301" i="1"/>
  <c r="V289" i="1"/>
  <c r="V277" i="1"/>
  <c r="V265" i="1"/>
  <c r="V253" i="1"/>
  <c r="V242" i="1"/>
  <c r="V229" i="1"/>
  <c r="V216" i="1"/>
  <c r="V202" i="1"/>
  <c r="V192" i="1"/>
  <c r="V181" i="1"/>
  <c r="V175" i="1"/>
  <c r="V163" i="1"/>
  <c r="V150" i="1"/>
  <c r="V138" i="1"/>
  <c r="V124" i="1"/>
  <c r="V110" i="1"/>
  <c r="V103" i="1"/>
  <c r="V89" i="1"/>
  <c r="V71" i="1"/>
  <c r="T239" i="1"/>
  <c r="Y239" i="1" s="1"/>
  <c r="T122" i="1"/>
  <c r="Y122" i="1" s="1"/>
  <c r="V191" i="1"/>
  <c r="V56" i="1"/>
  <c r="T214" i="1"/>
  <c r="Y214" i="1" s="1"/>
  <c r="T272" i="1"/>
  <c r="Y272" i="1" s="1"/>
  <c r="T225" i="1"/>
  <c r="Y225" i="1" s="1"/>
  <c r="T345" i="1"/>
  <c r="Y345" i="1" s="1"/>
  <c r="T333" i="1"/>
  <c r="Y333" i="1" s="1"/>
  <c r="T320" i="1"/>
  <c r="Y320" i="1" s="1"/>
  <c r="T309" i="1"/>
  <c r="Y309" i="1" s="1"/>
  <c r="T297" i="1"/>
  <c r="Y297" i="1" s="1"/>
  <c r="T284" i="1"/>
  <c r="Y284" i="1" s="1"/>
  <c r="T195" i="1"/>
  <c r="Y195" i="1" s="1"/>
  <c r="T246" i="1"/>
  <c r="Y246" i="1" s="1"/>
  <c r="T213" i="1"/>
  <c r="Y213" i="1" s="1"/>
  <c r="T344" i="1"/>
  <c r="Y344" i="1" s="1"/>
  <c r="T332" i="1"/>
  <c r="Y332" i="1" s="1"/>
  <c r="T321" i="1"/>
  <c r="Y321" i="1" s="1"/>
  <c r="T308" i="1"/>
  <c r="Y308" i="1" s="1"/>
  <c r="T299" i="1"/>
  <c r="Y299" i="1" s="1"/>
  <c r="T285" i="1"/>
  <c r="Y285" i="1" s="1"/>
  <c r="T220" i="1"/>
  <c r="Y220" i="1" s="1"/>
  <c r="T97" i="1"/>
  <c r="Y97" i="1" s="1"/>
  <c r="V115" i="1"/>
  <c r="T228" i="1"/>
  <c r="Y228" i="1" s="1"/>
  <c r="T346" i="1"/>
  <c r="Y346" i="1" s="1"/>
  <c r="T240" i="1"/>
  <c r="Y240" i="1" s="1"/>
  <c r="T180" i="1"/>
  <c r="Y180" i="1" s="1"/>
  <c r="T73" i="1"/>
  <c r="Y73" i="1" s="1"/>
  <c r="T49" i="1"/>
  <c r="Y49" i="1" s="1"/>
  <c r="T24" i="1"/>
  <c r="Y24" i="1" s="1"/>
  <c r="V278" i="1"/>
  <c r="V182" i="1"/>
  <c r="V35" i="1"/>
  <c r="T237" i="1"/>
  <c r="Y237" i="1" s="1"/>
  <c r="T263" i="1"/>
  <c r="Y263" i="1" s="1"/>
  <c r="T209" i="1"/>
  <c r="Y209" i="1" s="1"/>
  <c r="T2" i="1"/>
  <c r="Y2" i="1" s="1"/>
  <c r="T342" i="1"/>
  <c r="Y342" i="1" s="1"/>
  <c r="T330" i="1"/>
  <c r="Y330" i="1" s="1"/>
  <c r="T318" i="1"/>
  <c r="Y318" i="1" s="1"/>
  <c r="T306" i="1"/>
  <c r="Y306" i="1" s="1"/>
  <c r="T171" i="1"/>
  <c r="Y171" i="1" s="1"/>
  <c r="T63" i="1"/>
  <c r="Y63" i="1" s="1"/>
  <c r="T36" i="1"/>
  <c r="Y36" i="1" s="1"/>
  <c r="T8" i="1"/>
  <c r="Y8" i="1" s="1"/>
  <c r="V232" i="1"/>
  <c r="V159" i="1"/>
  <c r="V55" i="1"/>
  <c r="T251" i="1"/>
  <c r="Y251" i="1" s="1"/>
  <c r="T334" i="1"/>
  <c r="Y334" i="1" s="1"/>
  <c r="V2" i="1"/>
  <c r="T341" i="1"/>
  <c r="Y341" i="1" s="1"/>
  <c r="T329" i="1"/>
  <c r="Y329" i="1" s="1"/>
  <c r="T316" i="1"/>
  <c r="Y316" i="1" s="1"/>
  <c r="T305" i="1"/>
  <c r="Y305" i="1" s="1"/>
  <c r="T290" i="1"/>
  <c r="Y290" i="1" s="1"/>
  <c r="T281" i="1"/>
  <c r="Y281" i="1" s="1"/>
  <c r="T268" i="1"/>
  <c r="Y268" i="1" s="1"/>
  <c r="T256" i="1"/>
  <c r="Y256" i="1" s="1"/>
  <c r="T243" i="1"/>
  <c r="Y243" i="1" s="1"/>
  <c r="T235" i="1"/>
  <c r="Y235" i="1" s="1"/>
  <c r="T221" i="1"/>
  <c r="Y221" i="1" s="1"/>
  <c r="T210" i="1"/>
  <c r="Y210" i="1" s="1"/>
  <c r="T193" i="1"/>
  <c r="Y193" i="1" s="1"/>
  <c r="T187" i="1"/>
  <c r="Y187" i="1" s="1"/>
  <c r="T174" i="1"/>
  <c r="Y174" i="1" s="1"/>
  <c r="T164" i="1"/>
  <c r="Y164" i="1" s="1"/>
  <c r="T147" i="1"/>
  <c r="Y147" i="1" s="1"/>
  <c r="T141" i="1"/>
  <c r="Y141" i="1" s="1"/>
  <c r="T128" i="1"/>
  <c r="Y128" i="1" s="1"/>
  <c r="T111" i="1"/>
  <c r="Y111" i="1" s="1"/>
  <c r="T96" i="1"/>
  <c r="Y96" i="1" s="1"/>
  <c r="T85" i="1"/>
  <c r="Y85" i="1" s="1"/>
  <c r="T252" i="1"/>
  <c r="Y252" i="1" s="1"/>
  <c r="T109" i="1"/>
  <c r="Y109" i="1" s="1"/>
  <c r="V205" i="1"/>
  <c r="V29" i="1"/>
  <c r="T275" i="1"/>
  <c r="Y275" i="1" s="1"/>
  <c r="T296" i="1"/>
  <c r="Y296" i="1" s="1"/>
  <c r="T352" i="1"/>
  <c r="Y352" i="1" s="1"/>
  <c r="T340" i="1"/>
  <c r="Y340" i="1" s="1"/>
  <c r="T328" i="1"/>
  <c r="Y328" i="1" s="1"/>
  <c r="T317" i="1"/>
  <c r="Y317" i="1" s="1"/>
  <c r="T304" i="1"/>
  <c r="Y304" i="1" s="1"/>
  <c r="T226" i="1"/>
  <c r="Y226" i="1" s="1"/>
  <c r="T311" i="1"/>
  <c r="Y311" i="1" s="1"/>
  <c r="T322" i="1"/>
  <c r="Y322" i="1" s="1"/>
  <c r="T339" i="1"/>
  <c r="Y339" i="1" s="1"/>
  <c r="T327" i="1"/>
  <c r="Y327" i="1" s="1"/>
  <c r="T315" i="1"/>
  <c r="Y315" i="1" s="1"/>
  <c r="T302" i="1"/>
  <c r="Y302" i="1" s="1"/>
  <c r="T266" i="1"/>
  <c r="Y266" i="1" s="1"/>
  <c r="T258" i="1"/>
  <c r="Y258" i="1" s="1"/>
  <c r="T244" i="1"/>
  <c r="Y244" i="1" s="1"/>
  <c r="T231" i="1"/>
  <c r="Y231" i="1" s="1"/>
  <c r="T218" i="1"/>
  <c r="Y218" i="1" s="1"/>
  <c r="T207" i="1"/>
  <c r="Y207" i="1" s="1"/>
  <c r="T194" i="1"/>
  <c r="Y194" i="1" s="1"/>
  <c r="T183" i="1"/>
  <c r="Y183" i="1" s="1"/>
  <c r="T168" i="1"/>
  <c r="Y168" i="1" s="1"/>
  <c r="T157" i="1"/>
  <c r="Y157" i="1" s="1"/>
  <c r="T144" i="1"/>
  <c r="Y144" i="1" s="1"/>
  <c r="T136" i="1"/>
  <c r="Y136" i="1" s="1"/>
  <c r="T116" i="1"/>
  <c r="Y116" i="1" s="1"/>
  <c r="T108" i="1"/>
  <c r="Y108" i="1" s="1"/>
  <c r="T99" i="1"/>
  <c r="Y99" i="1" s="1"/>
  <c r="T84" i="1"/>
  <c r="Y84" i="1" s="1"/>
  <c r="T70" i="1"/>
  <c r="Y70" i="1" s="1"/>
  <c r="T62" i="1"/>
  <c r="Y62" i="1" s="1"/>
  <c r="T44" i="1"/>
  <c r="Y44" i="1" s="1"/>
  <c r="T38" i="1"/>
  <c r="Y38" i="1" s="1"/>
  <c r="T25" i="1"/>
  <c r="Y25" i="1" s="1"/>
  <c r="T14" i="1"/>
  <c r="Y14" i="1" s="1"/>
  <c r="T3" i="1"/>
  <c r="Y3" i="1" s="1"/>
  <c r="V341" i="1"/>
  <c r="V329" i="1"/>
  <c r="V316" i="1"/>
  <c r="V305" i="1"/>
  <c r="T204" i="1"/>
  <c r="Y204" i="1" s="1"/>
  <c r="T88" i="1"/>
  <c r="Y88" i="1" s="1"/>
  <c r="V17" i="1"/>
  <c r="T347" i="1"/>
  <c r="Y347" i="1" s="1"/>
  <c r="T264" i="1"/>
  <c r="Y264" i="1" s="1"/>
  <c r="T310" i="1"/>
  <c r="Y310" i="1" s="1"/>
  <c r="T351" i="1"/>
  <c r="Y351" i="1" s="1"/>
  <c r="T279" i="1"/>
  <c r="Y279" i="1" s="1"/>
  <c r="T350" i="1"/>
  <c r="Y350" i="1" s="1"/>
  <c r="T338" i="1"/>
  <c r="Y338" i="1" s="1"/>
  <c r="T326" i="1"/>
  <c r="Y326" i="1" s="1"/>
  <c r="T314" i="1"/>
  <c r="Y314" i="1" s="1"/>
  <c r="T303" i="1"/>
  <c r="Y303" i="1" s="1"/>
  <c r="T291" i="1"/>
  <c r="Y291" i="1" s="1"/>
  <c r="T278" i="1"/>
  <c r="Y278" i="1" s="1"/>
  <c r="T267" i="1"/>
  <c r="Y267" i="1" s="1"/>
  <c r="T254" i="1"/>
  <c r="Y254" i="1" s="1"/>
  <c r="T241" i="1"/>
  <c r="Y241" i="1" s="1"/>
  <c r="T232" i="1"/>
  <c r="Y232" i="1" s="1"/>
  <c r="T217" i="1"/>
  <c r="Y217" i="1" s="1"/>
  <c r="T205" i="1"/>
  <c r="Y205" i="1" s="1"/>
  <c r="T191" i="1"/>
  <c r="Y191" i="1" s="1"/>
  <c r="T143" i="1"/>
  <c r="Y143" i="1" s="1"/>
  <c r="V254" i="1"/>
  <c r="V177" i="1"/>
  <c r="V76" i="1"/>
  <c r="T335" i="1"/>
  <c r="Y335" i="1" s="1"/>
  <c r="T287" i="1"/>
  <c r="Y287" i="1" s="1"/>
  <c r="T286" i="1"/>
  <c r="Y286" i="1" s="1"/>
  <c r="T293" i="1"/>
  <c r="Y293" i="1" s="1"/>
  <c r="V58" i="1"/>
  <c r="V54" i="1"/>
  <c r="V33" i="1"/>
  <c r="V28" i="1"/>
  <c r="V21" i="1"/>
  <c r="T186" i="1"/>
  <c r="Y186" i="1" s="1"/>
  <c r="T179" i="1"/>
  <c r="Y179" i="1" s="1"/>
  <c r="T167" i="1"/>
  <c r="Y167" i="1" s="1"/>
  <c r="T155" i="1"/>
  <c r="Y155" i="1" s="1"/>
  <c r="T140" i="1"/>
  <c r="Y140" i="1" s="1"/>
  <c r="T129" i="1"/>
  <c r="Y129" i="1" s="1"/>
  <c r="T113" i="1"/>
  <c r="Y113" i="1" s="1"/>
  <c r="T98" i="1"/>
  <c r="Y98" i="1" s="1"/>
  <c r="T90" i="1"/>
  <c r="Y90" i="1" s="1"/>
  <c r="T81" i="1"/>
  <c r="Y81" i="1" s="1"/>
  <c r="T64" i="1"/>
  <c r="Y64" i="1" s="1"/>
  <c r="T65" i="1"/>
  <c r="Y65" i="1" s="1"/>
  <c r="T50" i="1"/>
  <c r="Y50" i="1" s="1"/>
  <c r="T37" i="1"/>
  <c r="Y37" i="1" s="1"/>
  <c r="T23" i="1"/>
  <c r="Y23" i="1" s="1"/>
  <c r="T12" i="1"/>
  <c r="Y12" i="1" s="1"/>
  <c r="V348" i="1"/>
  <c r="V336" i="1"/>
  <c r="V324" i="1"/>
  <c r="V312" i="1"/>
  <c r="V300" i="1"/>
  <c r="V288" i="1"/>
  <c r="V276" i="1"/>
  <c r="V261" i="1"/>
  <c r="V252" i="1"/>
  <c r="V239" i="1"/>
  <c r="V226" i="1"/>
  <c r="V220" i="1"/>
  <c r="V204" i="1"/>
  <c r="V195" i="1"/>
  <c r="V180" i="1"/>
  <c r="V171" i="1"/>
  <c r="V153" i="1"/>
  <c r="V143" i="1"/>
  <c r="V137" i="1"/>
  <c r="V122" i="1"/>
  <c r="V109" i="1"/>
  <c r="V97" i="1"/>
  <c r="V88" i="1"/>
  <c r="V73" i="1"/>
  <c r="V63" i="1"/>
  <c r="V49" i="1"/>
  <c r="V36" i="1"/>
  <c r="V24" i="1"/>
  <c r="V8" i="1"/>
  <c r="T274" i="1"/>
  <c r="Y274" i="1" s="1"/>
  <c r="T260" i="1"/>
  <c r="Y260" i="1" s="1"/>
  <c r="T247" i="1"/>
  <c r="Y247" i="1" s="1"/>
  <c r="T238" i="1"/>
  <c r="Y238" i="1" s="1"/>
  <c r="T227" i="1"/>
  <c r="Y227" i="1" s="1"/>
  <c r="T215" i="1"/>
  <c r="Y215" i="1" s="1"/>
  <c r="T198" i="1"/>
  <c r="Y198" i="1" s="1"/>
  <c r="T190" i="1"/>
  <c r="Y190" i="1" s="1"/>
  <c r="T173" i="1"/>
  <c r="Y173" i="1" s="1"/>
  <c r="T160" i="1"/>
  <c r="Y160" i="1" s="1"/>
  <c r="T154" i="1"/>
  <c r="Y154" i="1" s="1"/>
  <c r="T142" i="1"/>
  <c r="Y142" i="1" s="1"/>
  <c r="T126" i="1"/>
  <c r="Y126" i="1" s="1"/>
  <c r="T119" i="1"/>
  <c r="Y119" i="1" s="1"/>
  <c r="T93" i="1"/>
  <c r="Y93" i="1" s="1"/>
  <c r="T100" i="1"/>
  <c r="Y100" i="1" s="1"/>
  <c r="T83" i="1"/>
  <c r="Y83" i="1" s="1"/>
  <c r="T67" i="1"/>
  <c r="Y67" i="1" s="1"/>
  <c r="T57" i="1"/>
  <c r="Y57" i="1" s="1"/>
  <c r="T46" i="1"/>
  <c r="Y46" i="1" s="1"/>
  <c r="T30" i="1"/>
  <c r="Y30" i="1" s="1"/>
  <c r="T19" i="1"/>
  <c r="Y19" i="1" s="1"/>
  <c r="T6" i="1"/>
  <c r="Y6" i="1" s="1"/>
  <c r="V347" i="1"/>
  <c r="V335" i="1"/>
  <c r="V323" i="1"/>
  <c r="V311" i="1"/>
  <c r="V298" i="1"/>
  <c r="V287" i="1"/>
  <c r="V275" i="1"/>
  <c r="V264" i="1"/>
  <c r="V251" i="1"/>
  <c r="V237" i="1"/>
  <c r="V228" i="1"/>
  <c r="V214" i="1"/>
  <c r="V206" i="1"/>
  <c r="V196" i="1"/>
  <c r="V170" i="1"/>
  <c r="V158" i="1"/>
  <c r="V156" i="1"/>
  <c r="V146" i="1"/>
  <c r="V134" i="1"/>
  <c r="V123" i="1"/>
  <c r="V105" i="1"/>
  <c r="V94" i="1"/>
  <c r="V80" i="1"/>
  <c r="V75" i="1"/>
  <c r="V60" i="1"/>
  <c r="V45" i="1"/>
  <c r="V39" i="1"/>
  <c r="V18" i="1"/>
  <c r="V5" i="1"/>
  <c r="T273" i="1"/>
  <c r="Y273" i="1" s="1"/>
  <c r="T262" i="1"/>
  <c r="Y262" i="1" s="1"/>
  <c r="T250" i="1"/>
  <c r="Y250" i="1" s="1"/>
  <c r="T233" i="1"/>
  <c r="Y233" i="1" s="1"/>
  <c r="T223" i="1"/>
  <c r="Y223" i="1" s="1"/>
  <c r="T212" i="1"/>
  <c r="Y212" i="1" s="1"/>
  <c r="T200" i="1"/>
  <c r="Y200" i="1" s="1"/>
  <c r="T189" i="1"/>
  <c r="Y189" i="1" s="1"/>
  <c r="T178" i="1"/>
  <c r="Y178" i="1" s="1"/>
  <c r="T165" i="1"/>
  <c r="Y165" i="1" s="1"/>
  <c r="T145" i="1"/>
  <c r="Y145" i="1" s="1"/>
  <c r="T135" i="1"/>
  <c r="Y135" i="1" s="1"/>
  <c r="T130" i="1"/>
  <c r="Y130" i="1" s="1"/>
  <c r="T118" i="1"/>
  <c r="Y118" i="1" s="1"/>
  <c r="T102" i="1"/>
  <c r="Y102" i="1" s="1"/>
  <c r="T101" i="1"/>
  <c r="Y101" i="1" s="1"/>
  <c r="T79" i="1"/>
  <c r="Y79" i="1" s="1"/>
  <c r="T69" i="1"/>
  <c r="Y69" i="1" s="1"/>
  <c r="T51" i="1"/>
  <c r="Y51" i="1" s="1"/>
  <c r="T47" i="1"/>
  <c r="Y47" i="1" s="1"/>
  <c r="T31" i="1"/>
  <c r="Y31" i="1" s="1"/>
  <c r="T16" i="1"/>
  <c r="Y16" i="1" s="1"/>
  <c r="T10" i="1"/>
  <c r="Y10" i="1" s="1"/>
  <c r="V346" i="1"/>
  <c r="V334" i="1"/>
  <c r="V322" i="1"/>
  <c r="V310" i="1"/>
  <c r="V296" i="1"/>
  <c r="V286" i="1"/>
  <c r="V272" i="1"/>
  <c r="V263" i="1"/>
  <c r="V246" i="1"/>
  <c r="V240" i="1"/>
  <c r="V225" i="1"/>
  <c r="V213" i="1"/>
  <c r="V209" i="1"/>
  <c r="V186" i="1"/>
  <c r="V179" i="1"/>
  <c r="V167" i="1"/>
  <c r="V155" i="1"/>
  <c r="V140" i="1"/>
  <c r="V129" i="1"/>
  <c r="V113" i="1"/>
  <c r="V98" i="1"/>
  <c r="V90" i="1"/>
  <c r="V81" i="1"/>
  <c r="V64" i="1"/>
  <c r="V65" i="1"/>
  <c r="V50" i="1"/>
  <c r="V37" i="1"/>
  <c r="V23" i="1"/>
  <c r="V12" i="1"/>
  <c r="T343" i="1"/>
  <c r="Y343" i="1" s="1"/>
  <c r="T331" i="1"/>
  <c r="Y331" i="1" s="1"/>
  <c r="T319" i="1"/>
  <c r="Y319" i="1" s="1"/>
  <c r="T307" i="1"/>
  <c r="Y307" i="1" s="1"/>
  <c r="T295" i="1"/>
  <c r="Y295" i="1" s="1"/>
  <c r="T282" i="1"/>
  <c r="Y282" i="1" s="1"/>
  <c r="T270" i="1"/>
  <c r="Y270" i="1" s="1"/>
  <c r="T257" i="1"/>
  <c r="Y257" i="1" s="1"/>
  <c r="T248" i="1"/>
  <c r="Y248" i="1" s="1"/>
  <c r="T236" i="1"/>
  <c r="Y236" i="1" s="1"/>
  <c r="T222" i="1"/>
  <c r="Y222" i="1" s="1"/>
  <c r="T211" i="1"/>
  <c r="Y211" i="1" s="1"/>
  <c r="T201" i="1"/>
  <c r="Y201" i="1" s="1"/>
  <c r="T188" i="1"/>
  <c r="Y188" i="1" s="1"/>
  <c r="T176" i="1"/>
  <c r="Y176" i="1" s="1"/>
  <c r="T161" i="1"/>
  <c r="Y161" i="1" s="1"/>
  <c r="T152" i="1"/>
  <c r="Y152" i="1" s="1"/>
  <c r="T133" i="1"/>
  <c r="Y133" i="1" s="1"/>
  <c r="T125" i="1"/>
  <c r="Y125" i="1" s="1"/>
  <c r="T112" i="1"/>
  <c r="Y112" i="1" s="1"/>
  <c r="T106" i="1"/>
  <c r="Y106" i="1" s="1"/>
  <c r="T86" i="1"/>
  <c r="Y86" i="1" s="1"/>
  <c r="T78" i="1"/>
  <c r="Y78" i="1" s="1"/>
  <c r="T72" i="1"/>
  <c r="Y72" i="1" s="1"/>
  <c r="T53" i="1"/>
  <c r="Y53" i="1" s="1"/>
  <c r="T41" i="1"/>
  <c r="Y41" i="1" s="1"/>
  <c r="T26" i="1"/>
  <c r="Y26" i="1" s="1"/>
  <c r="T11" i="1"/>
  <c r="Y11" i="1" s="1"/>
  <c r="T9" i="1"/>
  <c r="Y9" i="1" s="1"/>
  <c r="V345" i="1"/>
  <c r="V333" i="1"/>
  <c r="V320" i="1"/>
  <c r="V309" i="1"/>
  <c r="V297" i="1"/>
  <c r="V284" i="1"/>
  <c r="V274" i="1"/>
  <c r="V260" i="1"/>
  <c r="V247" i="1"/>
  <c r="V238" i="1"/>
  <c r="V227" i="1"/>
  <c r="V215" i="1"/>
  <c r="V198" i="1"/>
  <c r="V190" i="1"/>
  <c r="V173" i="1"/>
  <c r="V160" i="1"/>
  <c r="V154" i="1"/>
  <c r="V142" i="1"/>
  <c r="V126" i="1"/>
  <c r="V119" i="1"/>
  <c r="V93" i="1"/>
  <c r="V100" i="1"/>
  <c r="V83" i="1"/>
  <c r="V67" i="1"/>
  <c r="V57" i="1"/>
  <c r="V46" i="1"/>
  <c r="V30" i="1"/>
  <c r="V19" i="1"/>
  <c r="V6" i="1"/>
  <c r="T294" i="1"/>
  <c r="Y294" i="1" s="1"/>
  <c r="T283" i="1"/>
  <c r="Y283" i="1" s="1"/>
  <c r="T271" i="1"/>
  <c r="Y271" i="1" s="1"/>
  <c r="T259" i="1"/>
  <c r="Y259" i="1" s="1"/>
  <c r="T249" i="1"/>
  <c r="Y249" i="1" s="1"/>
  <c r="T234" i="1"/>
  <c r="Y234" i="1" s="1"/>
  <c r="T224" i="1"/>
  <c r="Y224" i="1" s="1"/>
  <c r="T208" i="1"/>
  <c r="Y208" i="1" s="1"/>
  <c r="T197" i="1"/>
  <c r="Y197" i="1" s="1"/>
  <c r="T184" i="1"/>
  <c r="Y184" i="1" s="1"/>
  <c r="T169" i="1"/>
  <c r="Y169" i="1" s="1"/>
  <c r="T162" i="1"/>
  <c r="Y162" i="1" s="1"/>
  <c r="T149" i="1"/>
  <c r="Y149" i="1" s="1"/>
  <c r="T132" i="1"/>
  <c r="Y132" i="1" s="1"/>
  <c r="T121" i="1"/>
  <c r="Y121" i="1" s="1"/>
  <c r="T117" i="1"/>
  <c r="Y117" i="1" s="1"/>
  <c r="T104" i="1"/>
  <c r="Y104" i="1" s="1"/>
  <c r="T95" i="1"/>
  <c r="Y95" i="1" s="1"/>
  <c r="T82" i="1"/>
  <c r="Y82" i="1" s="1"/>
  <c r="T68" i="1"/>
  <c r="Y68" i="1" s="1"/>
  <c r="T59" i="1"/>
  <c r="Y59" i="1" s="1"/>
  <c r="T43" i="1"/>
  <c r="Y43" i="1" s="1"/>
  <c r="T34" i="1"/>
  <c r="Y34" i="1" s="1"/>
  <c r="T15" i="1"/>
  <c r="Y15" i="1" s="1"/>
  <c r="T7" i="1"/>
  <c r="Y7" i="1" s="1"/>
  <c r="V344" i="1"/>
  <c r="V332" i="1"/>
  <c r="V321" i="1"/>
  <c r="V308" i="1"/>
  <c r="V299" i="1"/>
  <c r="V285" i="1"/>
  <c r="V273" i="1"/>
  <c r="V262" i="1"/>
  <c r="V250" i="1"/>
  <c r="V233" i="1"/>
  <c r="V223" i="1"/>
  <c r="V212" i="1"/>
  <c r="V200" i="1"/>
  <c r="V189" i="1"/>
  <c r="V178" i="1"/>
  <c r="V165" i="1"/>
  <c r="V145" i="1"/>
  <c r="V135" i="1"/>
  <c r="V130" i="1"/>
  <c r="V118" i="1"/>
  <c r="V102" i="1"/>
  <c r="V101" i="1"/>
  <c r="V79" i="1"/>
  <c r="V69" i="1"/>
  <c r="V51" i="1"/>
  <c r="V47" i="1"/>
  <c r="V31" i="1"/>
  <c r="V16" i="1"/>
  <c r="V10" i="1"/>
  <c r="T77" i="1"/>
  <c r="Y77" i="1" s="1"/>
  <c r="T61" i="1"/>
  <c r="Y61" i="1" s="1"/>
  <c r="T52" i="1"/>
  <c r="Y52" i="1" s="1"/>
  <c r="T40" i="1"/>
  <c r="Y40" i="1" s="1"/>
  <c r="T27" i="1"/>
  <c r="Y27" i="1" s="1"/>
  <c r="T22" i="1"/>
  <c r="Y22" i="1" s="1"/>
  <c r="T13" i="1"/>
  <c r="Y13" i="1" s="1"/>
  <c r="V343" i="1"/>
  <c r="V331" i="1"/>
  <c r="V319" i="1"/>
  <c r="V307" i="1"/>
  <c r="V295" i="1"/>
  <c r="V282" i="1"/>
  <c r="V270" i="1"/>
  <c r="V257" i="1"/>
  <c r="V248" i="1"/>
  <c r="V236" i="1"/>
  <c r="V222" i="1"/>
  <c r="V211" i="1"/>
  <c r="V201" i="1"/>
  <c r="V188" i="1"/>
  <c r="V176" i="1"/>
  <c r="V161" i="1"/>
  <c r="V152" i="1"/>
  <c r="V133" i="1"/>
  <c r="V125" i="1"/>
  <c r="V112" i="1"/>
  <c r="V106" i="1"/>
  <c r="V86" i="1"/>
  <c r="V78" i="1"/>
  <c r="V72" i="1"/>
  <c r="V53" i="1"/>
  <c r="V41" i="1"/>
  <c r="V26" i="1"/>
  <c r="V11" i="1"/>
  <c r="V9" i="1"/>
  <c r="T292" i="1"/>
  <c r="Y292" i="1" s="1"/>
  <c r="T280" i="1"/>
  <c r="Y280" i="1" s="1"/>
  <c r="T269" i="1"/>
  <c r="Y269" i="1" s="1"/>
  <c r="T255" i="1"/>
  <c r="Y255" i="1" s="1"/>
  <c r="T245" i="1"/>
  <c r="Y245" i="1" s="1"/>
  <c r="T230" i="1"/>
  <c r="Y230" i="1" s="1"/>
  <c r="T219" i="1"/>
  <c r="Y219" i="1" s="1"/>
  <c r="T203" i="1"/>
  <c r="Y203" i="1" s="1"/>
  <c r="T199" i="1"/>
  <c r="Y199" i="1" s="1"/>
  <c r="T185" i="1"/>
  <c r="Y185" i="1" s="1"/>
  <c r="T172" i="1"/>
  <c r="Y172" i="1" s="1"/>
  <c r="T166" i="1"/>
  <c r="Y166" i="1" s="1"/>
  <c r="T148" i="1"/>
  <c r="Y148" i="1" s="1"/>
  <c r="T139" i="1"/>
  <c r="Y139" i="1" s="1"/>
  <c r="T127" i="1"/>
  <c r="Y127" i="1" s="1"/>
  <c r="T114" i="1"/>
  <c r="Y114" i="1" s="1"/>
  <c r="T107" i="1"/>
  <c r="Y107" i="1" s="1"/>
  <c r="T92" i="1"/>
  <c r="Y92" i="1" s="1"/>
  <c r="T74" i="1"/>
  <c r="Y74" i="1" s="1"/>
  <c r="T66" i="1"/>
  <c r="Y66" i="1" s="1"/>
  <c r="T48" i="1"/>
  <c r="Y48" i="1" s="1"/>
  <c r="T42" i="1"/>
  <c r="Y42" i="1" s="1"/>
  <c r="T32" i="1"/>
  <c r="Y32" i="1" s="1"/>
  <c r="T20" i="1"/>
  <c r="Y20" i="1" s="1"/>
  <c r="T4" i="1"/>
  <c r="Y4" i="1" s="1"/>
  <c r="V342" i="1"/>
  <c r="V330" i="1"/>
  <c r="V318" i="1"/>
  <c r="V306" i="1"/>
  <c r="V294" i="1"/>
  <c r="V283" i="1"/>
  <c r="V271" i="1"/>
  <c r="V259" i="1"/>
  <c r="V249" i="1"/>
  <c r="V234" i="1"/>
  <c r="V224" i="1"/>
  <c r="V208" i="1"/>
  <c r="V197" i="1"/>
  <c r="V184" i="1"/>
  <c r="V169" i="1"/>
  <c r="V162" i="1"/>
  <c r="V149" i="1"/>
  <c r="V132" i="1"/>
  <c r="V121" i="1"/>
  <c r="V117" i="1"/>
  <c r="V104" i="1"/>
  <c r="V95" i="1"/>
  <c r="V82" i="1"/>
  <c r="V68" i="1"/>
  <c r="V59" i="1"/>
  <c r="V43" i="1"/>
  <c r="V34" i="1"/>
  <c r="V15" i="1"/>
  <c r="V7" i="1"/>
  <c r="V290" i="1"/>
  <c r="V281" i="1"/>
  <c r="V268" i="1"/>
  <c r="V256" i="1"/>
  <c r="V243" i="1"/>
  <c r="V235" i="1"/>
  <c r="V221" i="1"/>
  <c r="V210" i="1"/>
  <c r="V193" i="1"/>
  <c r="V187" i="1"/>
  <c r="V174" i="1"/>
  <c r="V164" i="1"/>
  <c r="V147" i="1"/>
  <c r="V141" i="1"/>
  <c r="V128" i="1"/>
  <c r="V111" i="1"/>
  <c r="V96" i="1"/>
  <c r="V85" i="1"/>
  <c r="V77" i="1"/>
  <c r="V61" i="1"/>
  <c r="V52" i="1"/>
  <c r="V40" i="1"/>
  <c r="V27" i="1"/>
  <c r="V22" i="1"/>
  <c r="V13" i="1"/>
  <c r="T182" i="1"/>
  <c r="Y182" i="1" s="1"/>
  <c r="T177" i="1"/>
  <c r="Y177" i="1" s="1"/>
  <c r="T159" i="1"/>
  <c r="Y159" i="1" s="1"/>
  <c r="T151" i="1"/>
  <c r="Y151" i="1" s="1"/>
  <c r="T131" i="1"/>
  <c r="Y131" i="1" s="1"/>
  <c r="T120" i="1"/>
  <c r="Y120" i="1" s="1"/>
  <c r="T115" i="1"/>
  <c r="Y115" i="1" s="1"/>
  <c r="T91" i="1"/>
  <c r="Y91" i="1" s="1"/>
  <c r="T87" i="1"/>
  <c r="Y87" i="1" s="1"/>
  <c r="T76" i="1"/>
  <c r="Y76" i="1" s="1"/>
  <c r="T56" i="1"/>
  <c r="Y56" i="1" s="1"/>
  <c r="T55" i="1"/>
  <c r="Y55" i="1" s="1"/>
  <c r="T35" i="1"/>
  <c r="Y35" i="1" s="1"/>
  <c r="T29" i="1"/>
  <c r="Y29" i="1" s="1"/>
  <c r="T17" i="1"/>
  <c r="Y17" i="1" s="1"/>
  <c r="V352" i="1"/>
  <c r="V340" i="1"/>
  <c r="V328" i="1"/>
  <c r="V317" i="1"/>
  <c r="V304" i="1"/>
  <c r="V292" i="1"/>
  <c r="V280" i="1"/>
  <c r="V269" i="1"/>
  <c r="V255" i="1"/>
  <c r="V245" i="1"/>
  <c r="V230" i="1"/>
  <c r="V219" i="1"/>
  <c r="V203" i="1"/>
  <c r="V199" i="1"/>
  <c r="V185" i="1"/>
  <c r="V172" i="1"/>
  <c r="V166" i="1"/>
  <c r="V148" i="1"/>
  <c r="V139" i="1"/>
  <c r="V127" i="1"/>
  <c r="V114" i="1"/>
  <c r="V107" i="1"/>
  <c r="V92" i="1"/>
  <c r="V74" i="1"/>
  <c r="V66" i="1"/>
  <c r="V48" i="1"/>
  <c r="V42" i="1"/>
  <c r="V32" i="1"/>
  <c r="V20" i="1"/>
  <c r="V4" i="1"/>
  <c r="T349" i="1"/>
  <c r="Y349" i="1" s="1"/>
  <c r="T337" i="1"/>
  <c r="Y337" i="1" s="1"/>
  <c r="T325" i="1"/>
  <c r="Y325" i="1" s="1"/>
  <c r="T313" i="1"/>
  <c r="Y313" i="1" s="1"/>
  <c r="T301" i="1"/>
  <c r="Y301" i="1" s="1"/>
  <c r="T289" i="1"/>
  <c r="Y289" i="1" s="1"/>
  <c r="T277" i="1"/>
  <c r="Y277" i="1" s="1"/>
  <c r="T265" i="1"/>
  <c r="Y265" i="1" s="1"/>
  <c r="T253" i="1"/>
  <c r="Y253" i="1" s="1"/>
  <c r="T242" i="1"/>
  <c r="Y242" i="1" s="1"/>
  <c r="T229" i="1"/>
  <c r="Y229" i="1" s="1"/>
  <c r="T216" i="1"/>
  <c r="Y216" i="1" s="1"/>
  <c r="T202" i="1"/>
  <c r="Y202" i="1" s="1"/>
  <c r="T192" i="1"/>
  <c r="Y192" i="1" s="1"/>
  <c r="T181" i="1"/>
  <c r="Y181" i="1" s="1"/>
  <c r="T175" i="1"/>
  <c r="Y175" i="1" s="1"/>
  <c r="T163" i="1"/>
  <c r="Y163" i="1" s="1"/>
  <c r="T150" i="1"/>
  <c r="Y150" i="1" s="1"/>
  <c r="T138" i="1"/>
  <c r="Y138" i="1" s="1"/>
  <c r="T124" i="1"/>
  <c r="Y124" i="1" s="1"/>
  <c r="T110" i="1"/>
  <c r="Y110" i="1" s="1"/>
  <c r="T103" i="1"/>
  <c r="Y103" i="1" s="1"/>
  <c r="T89" i="1"/>
  <c r="Y89" i="1" s="1"/>
  <c r="T71" i="1"/>
  <c r="Y71" i="1" s="1"/>
  <c r="T58" i="1"/>
  <c r="Y58" i="1" s="1"/>
  <c r="T54" i="1"/>
  <c r="Y54" i="1" s="1"/>
  <c r="T33" i="1"/>
  <c r="Y33" i="1" s="1"/>
  <c r="T28" i="1"/>
  <c r="Y28" i="1" s="1"/>
  <c r="T21" i="1"/>
  <c r="Y21" i="1" s="1"/>
  <c r="V351" i="1"/>
  <c r="V339" i="1"/>
  <c r="V327" i="1"/>
  <c r="V315" i="1"/>
  <c r="V302" i="1"/>
  <c r="V293" i="1"/>
  <c r="V279" i="1"/>
  <c r="V266" i="1"/>
  <c r="V258" i="1"/>
  <c r="V244" i="1"/>
  <c r="V231" i="1"/>
  <c r="V218" i="1"/>
  <c r="V207" i="1"/>
  <c r="V194" i="1"/>
  <c r="V183" i="1"/>
  <c r="V168" i="1"/>
  <c r="V157" i="1"/>
  <c r="V144" i="1"/>
  <c r="V136" i="1"/>
  <c r="V116" i="1"/>
  <c r="V108" i="1"/>
  <c r="V99" i="1"/>
  <c r="V84" i="1"/>
  <c r="V70" i="1"/>
  <c r="V62" i="1"/>
  <c r="V44" i="1"/>
  <c r="V38" i="1"/>
  <c r="V25" i="1"/>
  <c r="V14" i="1"/>
  <c r="V3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O310" i="1"/>
  <c r="AS310" i="1" s="1"/>
  <c r="AW310" i="1" s="1"/>
  <c r="AO156" i="1"/>
  <c r="AS156" i="1" s="1"/>
  <c r="AW156" i="1" s="1"/>
  <c r="AO123" i="1"/>
  <c r="AS123" i="1" s="1"/>
  <c r="AW123" i="1" s="1"/>
  <c r="AO294" i="1"/>
  <c r="AS294" i="1" s="1"/>
  <c r="AW294" i="1" s="1"/>
  <c r="AO98" i="1"/>
  <c r="AS98" i="1" s="1"/>
  <c r="AW98" i="1" s="1"/>
  <c r="AO222" i="1"/>
  <c r="AS222" i="1" s="1"/>
  <c r="AW222" i="1" s="1"/>
  <c r="AO89" i="1"/>
  <c r="AS89" i="1" s="1"/>
  <c r="AW89" i="1" s="1"/>
  <c r="AO7" i="1"/>
  <c r="AS7" i="1" s="1"/>
  <c r="AW7" i="1" s="1"/>
  <c r="AO92" i="1"/>
  <c r="AS92" i="1" s="1"/>
  <c r="AW92" i="1" s="1"/>
  <c r="AO217" i="1"/>
  <c r="AS217" i="1" s="1"/>
  <c r="AW217" i="1" s="1"/>
  <c r="AO34" i="1"/>
  <c r="AS34" i="1" s="1"/>
  <c r="AW34" i="1" s="1"/>
  <c r="AO192" i="1"/>
  <c r="AS192" i="1" s="1"/>
  <c r="AW192" i="1" s="1"/>
  <c r="AO95" i="1"/>
  <c r="AS95" i="1" s="1"/>
  <c r="AW95" i="1" s="1"/>
  <c r="AO172" i="1"/>
  <c r="AS172" i="1" s="1"/>
  <c r="AW172" i="1" s="1"/>
  <c r="AO39" i="1"/>
  <c r="AS39" i="1" s="1"/>
  <c r="AW39" i="1" s="1"/>
  <c r="AO271" i="1"/>
  <c r="AS271" i="1" s="1"/>
  <c r="AW271" i="1" s="1"/>
  <c r="AO331" i="1"/>
  <c r="AS331" i="1" s="1"/>
  <c r="AW331" i="1" s="1"/>
  <c r="AO84" i="1"/>
  <c r="AS84" i="1" s="1"/>
  <c r="AW84" i="1" s="1"/>
  <c r="AO325" i="1"/>
  <c r="AS325" i="1" s="1"/>
  <c r="AW325" i="1" s="1"/>
  <c r="AO164" i="1"/>
  <c r="AS164" i="1" s="1"/>
  <c r="AW164" i="1" s="1"/>
  <c r="AO50" i="1"/>
  <c r="AS50" i="1" s="1"/>
  <c r="AW50" i="1" s="1"/>
  <c r="AO312" i="1"/>
  <c r="AS312" i="1" s="1"/>
  <c r="AW312" i="1" s="1"/>
  <c r="AO145" i="1"/>
  <c r="AS145" i="1" s="1"/>
  <c r="AW145" i="1" s="1"/>
  <c r="AO236" i="1"/>
  <c r="AS236" i="1" s="1"/>
  <c r="AW236" i="1" s="1"/>
  <c r="AO280" i="1"/>
  <c r="AS280" i="1" s="1"/>
  <c r="AW280" i="1" s="1"/>
  <c r="AO193" i="1"/>
  <c r="AS193" i="1" s="1"/>
  <c r="AW193" i="1" s="1"/>
  <c r="AO82" i="1"/>
  <c r="AS82" i="1" s="1"/>
  <c r="AW82" i="1" s="1"/>
  <c r="AO116" i="1"/>
  <c r="AS116" i="1" s="1"/>
  <c r="AW116" i="1" s="1"/>
  <c r="AO351" i="1"/>
  <c r="AS351" i="1" s="1"/>
  <c r="AW351" i="1" s="1"/>
  <c r="AO114" i="1"/>
  <c r="AS114" i="1" s="1"/>
  <c r="AW114" i="1" s="1"/>
  <c r="AO214" i="1"/>
  <c r="AS214" i="1" s="1"/>
  <c r="AW214" i="1" s="1"/>
  <c r="AO162" i="1"/>
  <c r="AS162" i="1" s="1"/>
  <c r="AW162" i="1" s="1"/>
  <c r="AO195" i="1"/>
  <c r="AS195" i="1" s="1"/>
  <c r="AW195" i="1" s="1"/>
  <c r="AO281" i="1"/>
  <c r="AS281" i="1" s="1"/>
  <c r="AW281" i="1" s="1"/>
  <c r="AO29" i="1"/>
  <c r="AS29" i="1" s="1"/>
  <c r="AW29" i="1" s="1"/>
  <c r="AO337" i="1"/>
  <c r="AS337" i="1" s="1"/>
  <c r="AW337" i="1" s="1"/>
  <c r="AO36" i="1"/>
  <c r="AS36" i="1" s="1"/>
  <c r="AW36" i="1" s="1"/>
  <c r="AO206" i="1"/>
  <c r="AS206" i="1" s="1"/>
  <c r="AW206" i="1" s="1"/>
  <c r="AO135" i="1"/>
  <c r="AS135" i="1" s="1"/>
  <c r="AW135" i="1" s="1"/>
  <c r="AO75" i="1"/>
  <c r="AS75" i="1" s="1"/>
  <c r="AW75" i="1" s="1"/>
  <c r="AO230" i="1"/>
  <c r="AS230" i="1" s="1"/>
  <c r="AW230" i="1" s="1"/>
  <c r="AO231" i="1"/>
  <c r="AS231" i="1" s="1"/>
  <c r="AW231" i="1" s="1"/>
  <c r="AO189" i="1"/>
  <c r="AS189" i="1" s="1"/>
  <c r="AW189" i="1" s="1"/>
  <c r="AO170" i="1"/>
  <c r="AS170" i="1" s="1"/>
  <c r="AW170" i="1" s="1"/>
  <c r="AO345" i="1"/>
  <c r="AS345" i="1" s="1"/>
  <c r="AW345" i="1" s="1"/>
  <c r="AO13" i="1"/>
  <c r="AS13" i="1" s="1"/>
  <c r="AW13" i="1" s="1"/>
  <c r="AO352" i="1"/>
  <c r="AS352" i="1" s="1"/>
  <c r="AW352" i="1" s="1"/>
  <c r="AO279" i="1"/>
  <c r="AS279" i="1" s="1"/>
  <c r="AW279" i="1" s="1"/>
  <c r="AO146" i="1"/>
  <c r="AS146" i="1" s="1"/>
  <c r="AW146" i="1" s="1"/>
  <c r="AO137" i="1"/>
  <c r="AS137" i="1" s="1"/>
  <c r="AW137" i="1" s="1"/>
  <c r="AO227" i="1"/>
  <c r="AS227" i="1" s="1"/>
  <c r="AW227" i="1" s="1"/>
  <c r="AO346" i="1"/>
  <c r="AS346" i="1" s="1"/>
  <c r="AW346" i="1" s="1"/>
  <c r="AO171" i="1"/>
  <c r="AS171" i="1" s="1"/>
  <c r="AW171" i="1" s="1"/>
  <c r="AO283" i="1"/>
  <c r="AS283" i="1" s="1"/>
  <c r="AW283" i="1" s="1"/>
  <c r="AO292" i="1"/>
  <c r="AS292" i="1" s="1"/>
  <c r="AW292" i="1" s="1"/>
  <c r="AO344" i="1"/>
  <c r="AS344" i="1" s="1"/>
  <c r="AW344" i="1" s="1"/>
  <c r="AO139" i="1"/>
  <c r="AS139" i="1" s="1"/>
  <c r="AW139" i="1" s="1"/>
  <c r="AO213" i="1"/>
  <c r="AS213" i="1" s="1"/>
  <c r="AW213" i="1" s="1"/>
  <c r="AO113" i="1"/>
  <c r="AS113" i="1" s="1"/>
  <c r="AW113" i="1" s="1"/>
  <c r="AO183" i="1"/>
  <c r="AS183" i="1" s="1"/>
  <c r="AW183" i="1" s="1"/>
  <c r="AO336" i="1"/>
  <c r="AS336" i="1" s="1"/>
  <c r="AW336" i="1" s="1"/>
  <c r="AO27" i="1"/>
  <c r="AS27" i="1" s="1"/>
  <c r="AW27" i="1" s="1"/>
  <c r="AO251" i="1"/>
  <c r="AS251" i="1" s="1"/>
  <c r="AW251" i="1" s="1"/>
  <c r="AO126" i="1"/>
  <c r="AS126" i="1" s="1"/>
  <c r="AW126" i="1" s="1"/>
  <c r="AO47" i="1"/>
  <c r="AS47" i="1" s="1"/>
  <c r="AW47" i="1" s="1"/>
  <c r="AO115" i="1"/>
  <c r="AS115" i="1" s="1"/>
  <c r="AW115" i="1" s="1"/>
  <c r="AO239" i="1"/>
  <c r="AS239" i="1" s="1"/>
  <c r="AW239" i="1" s="1"/>
  <c r="AO154" i="1"/>
  <c r="AS154" i="1" s="1"/>
  <c r="AW154" i="1" s="1"/>
  <c r="AO303" i="1"/>
  <c r="AS303" i="1" s="1"/>
  <c r="AW303" i="1" s="1"/>
  <c r="AO338" i="1"/>
  <c r="AS338" i="1" s="1"/>
  <c r="AW338" i="1" s="1"/>
  <c r="AO124" i="1"/>
  <c r="AS124" i="1" s="1"/>
  <c r="AW124" i="1" s="1"/>
  <c r="AO339" i="1"/>
  <c r="AS339" i="1" s="1"/>
  <c r="AW339" i="1" s="1"/>
  <c r="AO311" i="1"/>
  <c r="AS311" i="1" s="1"/>
  <c r="AW311" i="1" s="1"/>
  <c r="AO72" i="1"/>
  <c r="AS72" i="1" s="1"/>
  <c r="AW72" i="1" s="1"/>
  <c r="AO178" i="1"/>
  <c r="AS178" i="1" s="1"/>
  <c r="AW178" i="1" s="1"/>
  <c r="AO210" i="1"/>
  <c r="AS210" i="1" s="1"/>
  <c r="AW210" i="1" s="1"/>
  <c r="AO225" i="1"/>
  <c r="AS225" i="1" s="1"/>
  <c r="AW225" i="1" s="1"/>
  <c r="AO35" i="1"/>
  <c r="AS35" i="1" s="1"/>
  <c r="AW35" i="1" s="1"/>
  <c r="AO73" i="1"/>
  <c r="AS73" i="1" s="1"/>
  <c r="AW73" i="1" s="1"/>
  <c r="AO18" i="1"/>
  <c r="AS18" i="1" s="1"/>
  <c r="AW18" i="1" s="1"/>
  <c r="AO158" i="1"/>
  <c r="AS158" i="1" s="1"/>
  <c r="AW158" i="1" s="1"/>
  <c r="AO74" i="1"/>
  <c r="AS74" i="1" s="1"/>
  <c r="AW74" i="1" s="1"/>
  <c r="AO284" i="1"/>
  <c r="AS284" i="1" s="1"/>
  <c r="AW284" i="1" s="1"/>
  <c r="AO77" i="1"/>
  <c r="AS77" i="1" s="1"/>
  <c r="AW77" i="1" s="1"/>
  <c r="AO253" i="1"/>
  <c r="AS253" i="1" s="1"/>
  <c r="AW253" i="1" s="1"/>
  <c r="AO167" i="1"/>
  <c r="AS167" i="1" s="1"/>
  <c r="AW167" i="1" s="1"/>
  <c r="AO100" i="1"/>
  <c r="AS100" i="1" s="1"/>
  <c r="AW100" i="1" s="1"/>
  <c r="AO78" i="1"/>
  <c r="AS78" i="1" s="1"/>
  <c r="AW78" i="1" s="1"/>
  <c r="AO60" i="1"/>
  <c r="AS60" i="1" s="1"/>
  <c r="AW60" i="1" s="1"/>
  <c r="AO9" i="1"/>
  <c r="AS9" i="1" s="1"/>
  <c r="AW9" i="1" s="1"/>
  <c r="AO160" i="1"/>
  <c r="AS160" i="1" s="1"/>
  <c r="AW160" i="1" s="1"/>
  <c r="AO313" i="1"/>
  <c r="AS313" i="1" s="1"/>
  <c r="AW313" i="1" s="1"/>
  <c r="AO275" i="1"/>
  <c r="AS275" i="1" s="1"/>
  <c r="AW275" i="1" s="1"/>
  <c r="AO31" i="1"/>
  <c r="AS31" i="1" s="1"/>
  <c r="AW31" i="1" s="1"/>
  <c r="AO232" i="1"/>
  <c r="AS232" i="1" s="1"/>
  <c r="AW232" i="1" s="1"/>
  <c r="AO326" i="1"/>
  <c r="AS326" i="1" s="1"/>
  <c r="AW326" i="1" s="1"/>
  <c r="AO200" i="1"/>
  <c r="AS200" i="1" s="1"/>
  <c r="AW200" i="1" s="1"/>
  <c r="AO12" i="1"/>
  <c r="AS12" i="1" s="1"/>
  <c r="AW12" i="1" s="1"/>
  <c r="AO342" i="1"/>
  <c r="AS342" i="1" s="1"/>
  <c r="AW342" i="1" s="1"/>
  <c r="AO244" i="1"/>
  <c r="AS244" i="1" s="1"/>
  <c r="AW244" i="1" s="1"/>
  <c r="AO277" i="1"/>
  <c r="AS277" i="1" s="1"/>
  <c r="AW277" i="1" s="1"/>
  <c r="AO48" i="1"/>
  <c r="AS48" i="1" s="1"/>
  <c r="AW48" i="1" s="1"/>
  <c r="AO46" i="1"/>
  <c r="AS46" i="1" s="1"/>
  <c r="AW46" i="1" s="1"/>
  <c r="AO49" i="1"/>
  <c r="AS49" i="1" s="1"/>
  <c r="AW49" i="1" s="1"/>
  <c r="AO327" i="1"/>
  <c r="AS327" i="1" s="1"/>
  <c r="AW327" i="1" s="1"/>
  <c r="AO291" i="1"/>
  <c r="AS291" i="1" s="1"/>
  <c r="AW291" i="1" s="1"/>
  <c r="AO58" i="1"/>
  <c r="AS58" i="1" s="1"/>
  <c r="AW58" i="1" s="1"/>
  <c r="AO157" i="1"/>
  <c r="AS157" i="1" s="1"/>
  <c r="AW157" i="1" s="1"/>
  <c r="AO243" i="1"/>
  <c r="AS243" i="1" s="1"/>
  <c r="AW243" i="1" s="1"/>
  <c r="AO247" i="1"/>
  <c r="AS247" i="1" s="1"/>
  <c r="AW247" i="1" s="1"/>
  <c r="AO332" i="1"/>
  <c r="AS332" i="1" s="1"/>
  <c r="AW332" i="1" s="1"/>
  <c r="AO11" i="1"/>
  <c r="AS11" i="1" s="1"/>
  <c r="AW11" i="1" s="1"/>
  <c r="AO267" i="1"/>
  <c r="AS267" i="1" s="1"/>
  <c r="AW267" i="1" s="1"/>
  <c r="AO88" i="1"/>
  <c r="AS88" i="1" s="1"/>
  <c r="AW88" i="1" s="1"/>
  <c r="AO211" i="1"/>
  <c r="AS211" i="1" s="1"/>
  <c r="AW211" i="1" s="1"/>
  <c r="AO69" i="1"/>
  <c r="AS69" i="1" s="1"/>
  <c r="AW69" i="1" s="1"/>
  <c r="AO341" i="1"/>
  <c r="AS341" i="1" s="1"/>
  <c r="AW341" i="1" s="1"/>
  <c r="AO138" i="1"/>
  <c r="AS138" i="1" s="1"/>
  <c r="AW138" i="1" s="1"/>
  <c r="AO8" i="1"/>
  <c r="AS8" i="1" s="1"/>
  <c r="AW8" i="1" s="1"/>
  <c r="AO320" i="1"/>
  <c r="AS320" i="1" s="1"/>
  <c r="AW320" i="1" s="1"/>
  <c r="AO107" i="1"/>
  <c r="AS107" i="1" s="1"/>
  <c r="AW107" i="1" s="1"/>
  <c r="AO264" i="1"/>
  <c r="AS264" i="1" s="1"/>
  <c r="AW264" i="1" s="1"/>
  <c r="AO85" i="1"/>
  <c r="AS85" i="1" s="1"/>
  <c r="AW85" i="1" s="1"/>
  <c r="AO120" i="1"/>
  <c r="AS120" i="1" s="1"/>
  <c r="AW120" i="1" s="1"/>
  <c r="AO30" i="1"/>
  <c r="AS30" i="1" s="1"/>
  <c r="AW30" i="1" s="1"/>
  <c r="AO262" i="1"/>
  <c r="AS262" i="1" s="1"/>
  <c r="AW262" i="1" s="1"/>
  <c r="AO90" i="1"/>
  <c r="AS90" i="1" s="1"/>
  <c r="AW90" i="1" s="1"/>
  <c r="AO226" i="1"/>
  <c r="AS226" i="1" s="1"/>
  <c r="AW226" i="1" s="1"/>
  <c r="AO173" i="1"/>
  <c r="AS173" i="1" s="1"/>
  <c r="AW173" i="1" s="1"/>
  <c r="AO41" i="1"/>
  <c r="AS41" i="1" s="1"/>
  <c r="AW41" i="1" s="1"/>
  <c r="AO202" i="1"/>
  <c r="AS202" i="1" s="1"/>
  <c r="AW202" i="1" s="1"/>
  <c r="AO347" i="1"/>
  <c r="AS347" i="1" s="1"/>
  <c r="AW347" i="1" s="1"/>
  <c r="AO285" i="1"/>
  <c r="AS285" i="1" s="1"/>
  <c r="AW285" i="1" s="1"/>
  <c r="AO201" i="1"/>
  <c r="AS201" i="1" s="1"/>
  <c r="AW201" i="1" s="1"/>
  <c r="AO182" i="1"/>
  <c r="AS182" i="1" s="1"/>
  <c r="AW182" i="1" s="1"/>
  <c r="AO340" i="1"/>
  <c r="AS340" i="1" s="1"/>
  <c r="AW340" i="1" s="1"/>
  <c r="AO28" i="1"/>
  <c r="AS28" i="1" s="1"/>
  <c r="AW28" i="1" s="1"/>
  <c r="AO59" i="1"/>
  <c r="AS59" i="1" s="1"/>
  <c r="AW59" i="1" s="1"/>
  <c r="AO111" i="1"/>
  <c r="AS111" i="1" s="1"/>
  <c r="AW111" i="1" s="1"/>
  <c r="AO348" i="1"/>
  <c r="AS348" i="1" s="1"/>
  <c r="AW348" i="1" s="1"/>
  <c r="AO308" i="1"/>
  <c r="AS308" i="1" s="1"/>
  <c r="AW308" i="1" s="1"/>
  <c r="AO149" i="1"/>
  <c r="AS149" i="1" s="1"/>
  <c r="AW149" i="1" s="1"/>
  <c r="AO272" i="1"/>
  <c r="AS272" i="1" s="1"/>
  <c r="AW272" i="1" s="1"/>
  <c r="AO256" i="1"/>
  <c r="AS256" i="1" s="1"/>
  <c r="AW256" i="1" s="1"/>
  <c r="AO329" i="1"/>
  <c r="AS329" i="1" s="1"/>
  <c r="AW329" i="1" s="1"/>
  <c r="AO315" i="1"/>
  <c r="AS315" i="1" s="1"/>
  <c r="AW315" i="1" s="1"/>
  <c r="AO268" i="1"/>
  <c r="AS268" i="1" s="1"/>
  <c r="AW268" i="1" s="1"/>
  <c r="AO56" i="1"/>
  <c r="AS56" i="1" s="1"/>
  <c r="AW56" i="1" s="1"/>
  <c r="AO174" i="1"/>
  <c r="AS174" i="1" s="1"/>
  <c r="AW174" i="1" s="1"/>
  <c r="AO142" i="1"/>
  <c r="AS142" i="1" s="1"/>
  <c r="AW142" i="1" s="1"/>
  <c r="AO269" i="1"/>
  <c r="AS269" i="1" s="1"/>
  <c r="AW269" i="1" s="1"/>
  <c r="AO287" i="1"/>
  <c r="AS287" i="1" s="1"/>
  <c r="AW287" i="1" s="1"/>
  <c r="AO263" i="1"/>
  <c r="AS263" i="1" s="1"/>
  <c r="AW263" i="1" s="1"/>
  <c r="AO240" i="1"/>
  <c r="AS240" i="1" s="1"/>
  <c r="AW240" i="1" s="1"/>
  <c r="AO108" i="1"/>
  <c r="AS108" i="1" s="1"/>
  <c r="AW108" i="1" s="1"/>
  <c r="AO216" i="1"/>
  <c r="AS216" i="1" s="1"/>
  <c r="AW216" i="1" s="1"/>
  <c r="AO259" i="1"/>
  <c r="AS259" i="1" s="1"/>
  <c r="AW259" i="1" s="1"/>
  <c r="AO255" i="1"/>
  <c r="AS255" i="1" s="1"/>
  <c r="AW255" i="1" s="1"/>
  <c r="AO234" i="1"/>
  <c r="AS234" i="1" s="1"/>
  <c r="AW234" i="1" s="1"/>
  <c r="AO177" i="1"/>
  <c r="AS177" i="1" s="1"/>
  <c r="AW177" i="1" s="1"/>
  <c r="AO76" i="1"/>
  <c r="AS76" i="1" s="1"/>
  <c r="AW76" i="1" s="1"/>
  <c r="AO233" i="1"/>
  <c r="AS233" i="1" s="1"/>
  <c r="AW233" i="1" s="1"/>
  <c r="AO302" i="1"/>
  <c r="AS302" i="1" s="1"/>
  <c r="AW302" i="1" s="1"/>
  <c r="AO159" i="1"/>
  <c r="AS159" i="1" s="1"/>
  <c r="AW159" i="1" s="1"/>
  <c r="AO128" i="1"/>
  <c r="AS128" i="1" s="1"/>
  <c r="AW128" i="1" s="1"/>
  <c r="AO81" i="1"/>
  <c r="AS81" i="1" s="1"/>
  <c r="AW81" i="1" s="1"/>
  <c r="AO301" i="1"/>
  <c r="AS301" i="1" s="1"/>
  <c r="AW301" i="1" s="1"/>
  <c r="AO96" i="1"/>
  <c r="AS96" i="1" s="1"/>
  <c r="AW96" i="1" s="1"/>
  <c r="AO104" i="1"/>
  <c r="AS104" i="1" s="1"/>
  <c r="AW104" i="1" s="1"/>
  <c r="AO79" i="1"/>
  <c r="AS79" i="1" s="1"/>
  <c r="AW79" i="1" s="1"/>
  <c r="AO305" i="1"/>
  <c r="AS305" i="1" s="1"/>
  <c r="AW305" i="1" s="1"/>
  <c r="AO194" i="1"/>
  <c r="AS194" i="1" s="1"/>
  <c r="AW194" i="1" s="1"/>
  <c r="AO55" i="1"/>
  <c r="AS55" i="1" s="1"/>
  <c r="AW55" i="1" s="1"/>
  <c r="AO229" i="1"/>
  <c r="AS229" i="1" s="1"/>
  <c r="AW229" i="1" s="1"/>
  <c r="AO323" i="1"/>
  <c r="AS323" i="1" s="1"/>
  <c r="AW323" i="1" s="1"/>
  <c r="AO163" i="1"/>
  <c r="AS163" i="1" s="1"/>
  <c r="AW163" i="1" s="1"/>
  <c r="AO252" i="1"/>
  <c r="AS252" i="1" s="1"/>
  <c r="AW252" i="1" s="1"/>
  <c r="AO297" i="1"/>
  <c r="AS297" i="1" s="1"/>
  <c r="AW297" i="1" s="1"/>
  <c r="AO278" i="1"/>
  <c r="AS278" i="1" s="1"/>
  <c r="AW278" i="1" s="1"/>
  <c r="AO335" i="1"/>
  <c r="AS335" i="1" s="1"/>
  <c r="AW335" i="1" s="1"/>
  <c r="AO14" i="1"/>
  <c r="AS14" i="1" s="1"/>
  <c r="AW14" i="1" s="1"/>
  <c r="AO121" i="1"/>
  <c r="AS121" i="1" s="1"/>
  <c r="AW121" i="1" s="1"/>
  <c r="AO296" i="1"/>
  <c r="AS296" i="1" s="1"/>
  <c r="AW296" i="1" s="1"/>
  <c r="AO223" i="1"/>
  <c r="AS223" i="1" s="1"/>
  <c r="AW223" i="1" s="1"/>
  <c r="AO288" i="1"/>
  <c r="AS288" i="1" s="1"/>
  <c r="AW288" i="1" s="1"/>
  <c r="AO37" i="1"/>
  <c r="AS37" i="1" s="1"/>
  <c r="AW37" i="1" s="1"/>
  <c r="AO257" i="1"/>
  <c r="AS257" i="1" s="1"/>
  <c r="AW257" i="1" s="1"/>
  <c r="AO298" i="1"/>
  <c r="AS298" i="1" s="1"/>
  <c r="AW298" i="1" s="1"/>
  <c r="AO254" i="1"/>
  <c r="AS254" i="1" s="1"/>
  <c r="AW254" i="1" s="1"/>
  <c r="AO334" i="1"/>
  <c r="AS334" i="1" s="1"/>
  <c r="AW334" i="1" s="1"/>
  <c r="AO118" i="1"/>
  <c r="AS118" i="1" s="1"/>
  <c r="AW118" i="1" s="1"/>
  <c r="AO282" i="1"/>
  <c r="AS282" i="1" s="1"/>
  <c r="AW282" i="1" s="1"/>
  <c r="AO184" i="1"/>
  <c r="AS184" i="1" s="1"/>
  <c r="AW184" i="1" s="1"/>
  <c r="AO270" i="1"/>
  <c r="AS270" i="1" s="1"/>
  <c r="AW270" i="1" s="1"/>
  <c r="AO350" i="1"/>
  <c r="AS350" i="1" s="1"/>
  <c r="AW350" i="1" s="1"/>
  <c r="AO319" i="1"/>
  <c r="AS319" i="1" s="1"/>
  <c r="AW319" i="1" s="1"/>
  <c r="AO199" i="1"/>
  <c r="AS199" i="1" s="1"/>
  <c r="AW199" i="1" s="1"/>
  <c r="AO274" i="1"/>
  <c r="AS274" i="1" s="1"/>
  <c r="AW274" i="1" s="1"/>
  <c r="AO117" i="1"/>
  <c r="AS117" i="1" s="1"/>
  <c r="AW117" i="1" s="1"/>
  <c r="AO307" i="1"/>
  <c r="AS307" i="1" s="1"/>
  <c r="AW307" i="1" s="1"/>
  <c r="AO38" i="1"/>
  <c r="AS38" i="1" s="1"/>
  <c r="AW38" i="1" s="1"/>
  <c r="AO242" i="1"/>
  <c r="AS242" i="1" s="1"/>
  <c r="AW242" i="1" s="1"/>
  <c r="AO258" i="1"/>
  <c r="AS258" i="1" s="1"/>
  <c r="AW258" i="1" s="1"/>
  <c r="AO15" i="1"/>
  <c r="AS15" i="1" s="1"/>
  <c r="AW15" i="1" s="1"/>
  <c r="AO6" i="1"/>
  <c r="AS6" i="1" s="1"/>
  <c r="AW6" i="1" s="1"/>
  <c r="AO235" i="1"/>
  <c r="AS235" i="1" s="1"/>
  <c r="AW235" i="1" s="1"/>
  <c r="AO218" i="1"/>
  <c r="AS218" i="1" s="1"/>
  <c r="AW218" i="1" s="1"/>
  <c r="AO54" i="1"/>
  <c r="AS54" i="1" s="1"/>
  <c r="AW54" i="1" s="1"/>
  <c r="AO221" i="1"/>
  <c r="AS221" i="1" s="1"/>
  <c r="AW221" i="1" s="1"/>
  <c r="AO112" i="1"/>
  <c r="AS112" i="1" s="1"/>
  <c r="AW112" i="1" s="1"/>
  <c r="AO22" i="1"/>
  <c r="AS22" i="1" s="1"/>
  <c r="AW22" i="1" s="1"/>
  <c r="AO32" i="1"/>
  <c r="AS32" i="1" s="1"/>
  <c r="AW32" i="1" s="1"/>
  <c r="AO133" i="1"/>
  <c r="AS133" i="1" s="1"/>
  <c r="AW133" i="1" s="1"/>
  <c r="AO19" i="1"/>
  <c r="AS19" i="1" s="1"/>
  <c r="AW19" i="1" s="1"/>
  <c r="AO53" i="1"/>
  <c r="AS53" i="1" s="1"/>
  <c r="AW53" i="1" s="1"/>
  <c r="AO330" i="1"/>
  <c r="AS330" i="1" s="1"/>
  <c r="AW330" i="1" s="1"/>
  <c r="AO110" i="1"/>
  <c r="AS110" i="1" s="1"/>
  <c r="AW110" i="1" s="1"/>
  <c r="AO83" i="1"/>
  <c r="AS83" i="1" s="1"/>
  <c r="AW83" i="1" s="1"/>
  <c r="AO300" i="1"/>
  <c r="AS300" i="1" s="1"/>
  <c r="AW300" i="1" s="1"/>
  <c r="AO94" i="1"/>
  <c r="AS94" i="1" s="1"/>
  <c r="AW94" i="1" s="1"/>
  <c r="AO322" i="1"/>
  <c r="AS322" i="1" s="1"/>
  <c r="AW322" i="1" s="1"/>
  <c r="AO26" i="1"/>
  <c r="AS26" i="1" s="1"/>
  <c r="AW26" i="1" s="1"/>
  <c r="AO190" i="1"/>
  <c r="AS190" i="1" s="1"/>
  <c r="AW190" i="1" s="1"/>
  <c r="AO52" i="1"/>
  <c r="AS52" i="1" s="1"/>
  <c r="AW52" i="1" s="1"/>
  <c r="AO318" i="1"/>
  <c r="AS318" i="1" s="1"/>
  <c r="AW318" i="1" s="1"/>
  <c r="AO127" i="1"/>
  <c r="AS127" i="1" s="1"/>
  <c r="AW127" i="1" s="1"/>
  <c r="AO316" i="1"/>
  <c r="AS316" i="1" s="1"/>
  <c r="AW316" i="1" s="1"/>
  <c r="AO63" i="1"/>
  <c r="AS63" i="1" s="1"/>
  <c r="AW63" i="1" s="1"/>
  <c r="AO169" i="1"/>
  <c r="AS169" i="1" s="1"/>
  <c r="AW169" i="1" s="1"/>
  <c r="AO165" i="1"/>
  <c r="AS165" i="1" s="1"/>
  <c r="AW165" i="1" s="1"/>
  <c r="AO176" i="1"/>
  <c r="AS176" i="1" s="1"/>
  <c r="AW176" i="1" s="1"/>
  <c r="AO290" i="1"/>
  <c r="AS290" i="1" s="1"/>
  <c r="AW290" i="1" s="1"/>
  <c r="AO187" i="1"/>
  <c r="AS187" i="1" s="1"/>
  <c r="AW187" i="1" s="1"/>
  <c r="AO43" i="1"/>
  <c r="AS43" i="1" s="1"/>
  <c r="AW43" i="1" s="1"/>
  <c r="AO196" i="1"/>
  <c r="AS196" i="1" s="1"/>
  <c r="AW196" i="1" s="1"/>
  <c r="AO228" i="1"/>
  <c r="AS228" i="1" s="1"/>
  <c r="AW228" i="1" s="1"/>
  <c r="AO136" i="1"/>
  <c r="AS136" i="1" s="1"/>
  <c r="AW136" i="1" s="1"/>
  <c r="AO125" i="1"/>
  <c r="AS125" i="1" s="1"/>
  <c r="AW125" i="1" s="1"/>
  <c r="AO23" i="1"/>
  <c r="AS23" i="1" s="1"/>
  <c r="AW23" i="1" s="1"/>
  <c r="AO293" i="1"/>
  <c r="AS293" i="1" s="1"/>
  <c r="AW293" i="1" s="1"/>
  <c r="AO20" i="1"/>
  <c r="AS20" i="1" s="1"/>
  <c r="AW20" i="1" s="1"/>
  <c r="AO21" i="1"/>
  <c r="AS21" i="1" s="1"/>
  <c r="AW21" i="1" s="1"/>
  <c r="AO147" i="1"/>
  <c r="AS147" i="1" s="1"/>
  <c r="AW147" i="1" s="1"/>
  <c r="AO181" i="1"/>
  <c r="AS181" i="1" s="1"/>
  <c r="AW181" i="1" s="1"/>
  <c r="AO185" i="1"/>
  <c r="AS185" i="1" s="1"/>
  <c r="AW185" i="1" s="1"/>
  <c r="AO349" i="1"/>
  <c r="AS349" i="1" s="1"/>
  <c r="AW349" i="1" s="1"/>
  <c r="AO333" i="1"/>
  <c r="AS333" i="1" s="1"/>
  <c r="AW333" i="1" s="1"/>
  <c r="AO93" i="1"/>
  <c r="AS93" i="1" s="1"/>
  <c r="AW93" i="1" s="1"/>
  <c r="AO51" i="1"/>
  <c r="AS51" i="1" s="1"/>
  <c r="AW51" i="1" s="1"/>
  <c r="AO180" i="1"/>
  <c r="AS180" i="1" s="1"/>
  <c r="AW180" i="1" s="1"/>
  <c r="AO152" i="1"/>
  <c r="AS152" i="1" s="1"/>
  <c r="AW152" i="1" s="1"/>
  <c r="AO119" i="1"/>
  <c r="AS119" i="1" s="1"/>
  <c r="AW119" i="1" s="1"/>
  <c r="AO250" i="1"/>
  <c r="AS250" i="1" s="1"/>
  <c r="AW250" i="1" s="1"/>
  <c r="AO99" i="1"/>
  <c r="AS99" i="1" s="1"/>
  <c r="AW99" i="1" s="1"/>
  <c r="AO25" i="1"/>
  <c r="AS25" i="1" s="1"/>
  <c r="AW25" i="1" s="1"/>
  <c r="AO306" i="1"/>
  <c r="AS306" i="1" s="1"/>
  <c r="AW306" i="1" s="1"/>
  <c r="AO67" i="1"/>
  <c r="AS67" i="1" s="1"/>
  <c r="AW67" i="1" s="1"/>
  <c r="AO130" i="1"/>
  <c r="AS130" i="1" s="1"/>
  <c r="AW130" i="1" s="1"/>
  <c r="AO166" i="1"/>
  <c r="AS166" i="1" s="1"/>
  <c r="AW166" i="1" s="1"/>
  <c r="AO289" i="1"/>
  <c r="AS289" i="1" s="1"/>
  <c r="AW289" i="1" s="1"/>
  <c r="AO197" i="1"/>
  <c r="AS197" i="1" s="1"/>
  <c r="AW197" i="1" s="1"/>
  <c r="AO151" i="1"/>
  <c r="AS151" i="1" s="1"/>
  <c r="AW151" i="1" s="1"/>
  <c r="AO150" i="1"/>
  <c r="AS150" i="1" s="1"/>
  <c r="AW150" i="1" s="1"/>
  <c r="AO186" i="1"/>
  <c r="AS186" i="1" s="1"/>
  <c r="AW186" i="1" s="1"/>
  <c r="AO148" i="1"/>
  <c r="AS148" i="1" s="1"/>
  <c r="AW148" i="1" s="1"/>
  <c r="AO132" i="1"/>
  <c r="AS132" i="1" s="1"/>
  <c r="AW132" i="1" s="1"/>
  <c r="AO155" i="1"/>
  <c r="AS155" i="1" s="1"/>
  <c r="AW155" i="1" s="1"/>
  <c r="AO343" i="1"/>
  <c r="AS343" i="1" s="1"/>
  <c r="AW343" i="1" s="1"/>
  <c r="AO161" i="1"/>
  <c r="AS161" i="1" s="1"/>
  <c r="AW161" i="1" s="1"/>
  <c r="AO299" i="1"/>
  <c r="AS299" i="1" s="1"/>
  <c r="AW299" i="1" s="1"/>
  <c r="AO208" i="1"/>
  <c r="AS208" i="1" s="1"/>
  <c r="AW208" i="1" s="1"/>
  <c r="AO64" i="1"/>
  <c r="AS64" i="1" s="1"/>
  <c r="AW64" i="1" s="1"/>
  <c r="AO4" i="1"/>
  <c r="AS4" i="1" s="1"/>
  <c r="AW4" i="1" s="1"/>
  <c r="AO87" i="1"/>
  <c r="AS87" i="1" s="1"/>
  <c r="AW87" i="1" s="1"/>
  <c r="AO109" i="1"/>
  <c r="AS109" i="1" s="1"/>
  <c r="AW109" i="1" s="1"/>
  <c r="AO70" i="1"/>
  <c r="AS70" i="1" s="1"/>
  <c r="AW70" i="1" s="1"/>
  <c r="AO168" i="1"/>
  <c r="AS168" i="1" s="1"/>
  <c r="AW168" i="1" s="1"/>
  <c r="AO65" i="1"/>
  <c r="AS65" i="1" s="1"/>
  <c r="AW65" i="1" s="1"/>
  <c r="AO295" i="1"/>
  <c r="AS295" i="1" s="1"/>
  <c r="AW295" i="1" s="1"/>
  <c r="AO144" i="1"/>
  <c r="AS144" i="1" s="1"/>
  <c r="AW144" i="1" s="1"/>
  <c r="AO220" i="1"/>
  <c r="AS220" i="1" s="1"/>
  <c r="AW220" i="1" s="1"/>
  <c r="AO105" i="1"/>
  <c r="AS105" i="1" s="1"/>
  <c r="AW105" i="1" s="1"/>
  <c r="AO286" i="1"/>
  <c r="AS286" i="1" s="1"/>
  <c r="AW286" i="1" s="1"/>
  <c r="AO68" i="1"/>
  <c r="AS68" i="1" s="1"/>
  <c r="AW68" i="1" s="1"/>
  <c r="AO91" i="1"/>
  <c r="AS91" i="1" s="1"/>
  <c r="AW91" i="1" s="1"/>
  <c r="AO246" i="1"/>
  <c r="AS246" i="1" s="1"/>
  <c r="AW246" i="1" s="1"/>
  <c r="AO215" i="1"/>
  <c r="AS215" i="1" s="1"/>
  <c r="AW215" i="1" s="1"/>
  <c r="AO273" i="1"/>
  <c r="AS273" i="1" s="1"/>
  <c r="AW273" i="1" s="1"/>
  <c r="AO324" i="1"/>
  <c r="AS324" i="1" s="1"/>
  <c r="AW324" i="1" s="1"/>
  <c r="AO212" i="1"/>
  <c r="AS212" i="1" s="1"/>
  <c r="AW212" i="1" s="1"/>
  <c r="AO207" i="1"/>
  <c r="AS207" i="1" s="1"/>
  <c r="AW207" i="1" s="1"/>
  <c r="AO106" i="1"/>
  <c r="AS106" i="1" s="1"/>
  <c r="AW106" i="1" s="1"/>
  <c r="AO24" i="1"/>
  <c r="AS24" i="1" s="1"/>
  <c r="AW24" i="1" s="1"/>
  <c r="AO66" i="1"/>
  <c r="AS66" i="1" s="1"/>
  <c r="AW66" i="1" s="1"/>
  <c r="AO248" i="1"/>
  <c r="AS248" i="1" s="1"/>
  <c r="AW248" i="1" s="1"/>
  <c r="AO2" i="1"/>
  <c r="AS2" i="1" s="1"/>
  <c r="AW2" i="1" s="1"/>
  <c r="AO219" i="1"/>
  <c r="AS219" i="1" s="1"/>
  <c r="AW219" i="1" s="1"/>
  <c r="AO204" i="1"/>
  <c r="AS204" i="1" s="1"/>
  <c r="AW204" i="1" s="1"/>
  <c r="AO175" i="1"/>
  <c r="AS175" i="1" s="1"/>
  <c r="AW175" i="1" s="1"/>
  <c r="AO245" i="1"/>
  <c r="AS245" i="1" s="1"/>
  <c r="AW245" i="1" s="1"/>
  <c r="AO42" i="1"/>
  <c r="AS42" i="1" s="1"/>
  <c r="AW42" i="1" s="1"/>
  <c r="AO33" i="1"/>
  <c r="AS33" i="1" s="1"/>
  <c r="AW33" i="1" s="1"/>
  <c r="AO80" i="1"/>
  <c r="AS80" i="1" s="1"/>
  <c r="AW80" i="1" s="1"/>
  <c r="AO17" i="1"/>
  <c r="AS17" i="1" s="1"/>
  <c r="AW17" i="1" s="1"/>
  <c r="AO153" i="1"/>
  <c r="AS153" i="1" s="1"/>
  <c r="AW153" i="1" s="1"/>
  <c r="AO5" i="1"/>
  <c r="AS5" i="1" s="1"/>
  <c r="AW5" i="1" s="1"/>
  <c r="AO309" i="1"/>
  <c r="AS309" i="1" s="1"/>
  <c r="AW309" i="1" s="1"/>
  <c r="AO314" i="1"/>
  <c r="AS314" i="1" s="1"/>
  <c r="AW314" i="1" s="1"/>
  <c r="AO191" i="1"/>
  <c r="AS191" i="1" s="1"/>
  <c r="AW191" i="1" s="1"/>
  <c r="AO179" i="1"/>
  <c r="AS179" i="1" s="1"/>
  <c r="AW179" i="1" s="1"/>
  <c r="AO131" i="1"/>
  <c r="AS131" i="1" s="1"/>
  <c r="AW131" i="1" s="1"/>
  <c r="AO304" i="1"/>
  <c r="AS304" i="1" s="1"/>
  <c r="AW304" i="1" s="1"/>
  <c r="AO265" i="1"/>
  <c r="AS265" i="1" s="1"/>
  <c r="AW265" i="1" s="1"/>
  <c r="AO205" i="1"/>
  <c r="AS205" i="1" s="1"/>
  <c r="AW205" i="1" s="1"/>
  <c r="AO143" i="1"/>
  <c r="AS143" i="1" s="1"/>
  <c r="AW143" i="1" s="1"/>
  <c r="AO203" i="1"/>
  <c r="AS203" i="1" s="1"/>
  <c r="AW203" i="1" s="1"/>
  <c r="AO209" i="1"/>
  <c r="AS209" i="1" s="1"/>
  <c r="AW209" i="1" s="1"/>
  <c r="AO44" i="1"/>
  <c r="AS44" i="1" s="1"/>
  <c r="AW44" i="1" s="1"/>
  <c r="AO102" i="1"/>
  <c r="AS102" i="1" s="1"/>
  <c r="AW102" i="1" s="1"/>
  <c r="AO140" i="1"/>
  <c r="AS140" i="1" s="1"/>
  <c r="AW140" i="1" s="1"/>
  <c r="AO101" i="1"/>
  <c r="AS101" i="1" s="1"/>
  <c r="AW101" i="1" s="1"/>
  <c r="AO10" i="1"/>
  <c r="AS10" i="1" s="1"/>
  <c r="AW10" i="1" s="1"/>
  <c r="AO86" i="1"/>
  <c r="AS86" i="1" s="1"/>
  <c r="AW86" i="1" s="1"/>
  <c r="AO45" i="1"/>
  <c r="AS45" i="1" s="1"/>
  <c r="AW45" i="1" s="1"/>
  <c r="AO241" i="1"/>
  <c r="AS241" i="1" s="1"/>
  <c r="AW241" i="1" s="1"/>
  <c r="AO237" i="1"/>
  <c r="AS237" i="1" s="1"/>
  <c r="AW237" i="1" s="1"/>
  <c r="AO122" i="1"/>
  <c r="AS122" i="1" s="1"/>
  <c r="AW122" i="1" s="1"/>
  <c r="AO238" i="1"/>
  <c r="AS238" i="1" s="1"/>
  <c r="AW238" i="1" s="1"/>
  <c r="AO129" i="1"/>
  <c r="AS129" i="1" s="1"/>
  <c r="AW129" i="1" s="1"/>
  <c r="AO276" i="1"/>
  <c r="AS276" i="1" s="1"/>
  <c r="AW276" i="1" s="1"/>
  <c r="AO40" i="1"/>
  <c r="AS40" i="1" s="1"/>
  <c r="AW40" i="1" s="1"/>
  <c r="AO141" i="1"/>
  <c r="AS141" i="1" s="1"/>
  <c r="AW141" i="1" s="1"/>
  <c r="AO134" i="1"/>
  <c r="AS134" i="1" s="1"/>
  <c r="AW134" i="1" s="1"/>
  <c r="AO61" i="1"/>
  <c r="AS61" i="1" s="1"/>
  <c r="AW61" i="1" s="1"/>
  <c r="AO328" i="1"/>
  <c r="AS328" i="1" s="1"/>
  <c r="AW328" i="1" s="1"/>
  <c r="AO321" i="1"/>
  <c r="AS321" i="1" s="1"/>
  <c r="AW321" i="1" s="1"/>
  <c r="AO261" i="1"/>
  <c r="AS261" i="1" s="1"/>
  <c r="AW261" i="1" s="1"/>
  <c r="AO198" i="1"/>
  <c r="AS198" i="1" s="1"/>
  <c r="AW198" i="1" s="1"/>
  <c r="AO62" i="1"/>
  <c r="AS62" i="1" s="1"/>
  <c r="AW62" i="1" s="1"/>
  <c r="AO249" i="1"/>
  <c r="AS249" i="1" s="1"/>
  <c r="AW249" i="1" s="1"/>
  <c r="AO57" i="1"/>
  <c r="AS57" i="1" s="1"/>
  <c r="AW57" i="1" s="1"/>
  <c r="AO224" i="1"/>
  <c r="AS224" i="1" s="1"/>
  <c r="AW224" i="1" s="1"/>
  <c r="AO97" i="1"/>
  <c r="AS97" i="1" s="1"/>
  <c r="AW97" i="1" s="1"/>
  <c r="AO71" i="1"/>
  <c r="AS71" i="1" s="1"/>
  <c r="AW71" i="1" s="1"/>
  <c r="AO266" i="1"/>
  <c r="AS266" i="1" s="1"/>
  <c r="AW266" i="1" s="1"/>
  <c r="AO16" i="1"/>
  <c r="AS16" i="1" s="1"/>
  <c r="AW16" i="1" s="1"/>
  <c r="AO103" i="1"/>
  <c r="AS103" i="1" s="1"/>
  <c r="AW103" i="1" s="1"/>
  <c r="AO3" i="1"/>
  <c r="AS3" i="1" s="1"/>
  <c r="AW3" i="1" s="1"/>
  <c r="AO317" i="1"/>
  <c r="AS317" i="1" s="1"/>
  <c r="AW317" i="1" s="1"/>
  <c r="AO260" i="1"/>
  <c r="AS260" i="1" s="1"/>
  <c r="AW260" i="1" s="1"/>
  <c r="AC310" i="1"/>
  <c r="AC156" i="1"/>
  <c r="AC123" i="1"/>
  <c r="AC294" i="1"/>
  <c r="AC98" i="1"/>
  <c r="AC222" i="1"/>
  <c r="AC89" i="1"/>
  <c r="AC7" i="1"/>
  <c r="AC92" i="1"/>
  <c r="AC217" i="1"/>
  <c r="AC34" i="1"/>
  <c r="AC192" i="1"/>
  <c r="AC95" i="1"/>
  <c r="AC172" i="1"/>
  <c r="AC39" i="1"/>
  <c r="AC271" i="1"/>
  <c r="AC331" i="1"/>
  <c r="AC84" i="1"/>
  <c r="AC325" i="1"/>
  <c r="AC164" i="1"/>
  <c r="AC50" i="1"/>
  <c r="AC312" i="1"/>
  <c r="AC145" i="1"/>
  <c r="AC236" i="1"/>
  <c r="AC280" i="1"/>
  <c r="AC193" i="1"/>
  <c r="AC82" i="1"/>
  <c r="AC116" i="1"/>
  <c r="AC351" i="1"/>
  <c r="AC114" i="1"/>
  <c r="AC214" i="1"/>
  <c r="AC162" i="1"/>
  <c r="AC195" i="1"/>
  <c r="AC281" i="1"/>
  <c r="AC29" i="1"/>
  <c r="AC337" i="1"/>
  <c r="AC36" i="1"/>
  <c r="AC206" i="1"/>
  <c r="AC135" i="1"/>
  <c r="AC75" i="1"/>
  <c r="AC230" i="1"/>
  <c r="AC231" i="1"/>
  <c r="AC189" i="1"/>
  <c r="AC170" i="1"/>
  <c r="AC345" i="1"/>
  <c r="AC13" i="1"/>
  <c r="AC352" i="1"/>
  <c r="AC279" i="1"/>
  <c r="AC146" i="1"/>
  <c r="AC137" i="1"/>
  <c r="AC227" i="1"/>
  <c r="AC346" i="1"/>
  <c r="AC171" i="1"/>
  <c r="AC283" i="1"/>
  <c r="AC292" i="1"/>
  <c r="AC344" i="1"/>
  <c r="AC139" i="1"/>
  <c r="AC213" i="1"/>
  <c r="AC113" i="1"/>
  <c r="AC183" i="1"/>
  <c r="AC336" i="1"/>
  <c r="AC27" i="1"/>
  <c r="AC251" i="1"/>
  <c r="AC126" i="1"/>
  <c r="AC47" i="1"/>
  <c r="AC115" i="1"/>
  <c r="AC239" i="1"/>
  <c r="AC154" i="1"/>
  <c r="AC303" i="1"/>
  <c r="AC338" i="1"/>
  <c r="AC124" i="1"/>
  <c r="AC339" i="1"/>
  <c r="AC311" i="1"/>
  <c r="AC72" i="1"/>
  <c r="AC178" i="1"/>
  <c r="AC210" i="1"/>
  <c r="AC225" i="1"/>
  <c r="AC35" i="1"/>
  <c r="AC73" i="1"/>
  <c r="AC18" i="1"/>
  <c r="AC158" i="1"/>
  <c r="AC74" i="1"/>
  <c r="AC284" i="1"/>
  <c r="AC77" i="1"/>
  <c r="AC253" i="1"/>
  <c r="AC167" i="1"/>
  <c r="AC100" i="1"/>
  <c r="AC78" i="1"/>
  <c r="AC60" i="1"/>
  <c r="AC9" i="1"/>
  <c r="AC160" i="1"/>
  <c r="AC313" i="1"/>
  <c r="AC275" i="1"/>
  <c r="AC31" i="1"/>
  <c r="AC232" i="1"/>
  <c r="AC326" i="1"/>
  <c r="AC200" i="1"/>
  <c r="AC12" i="1"/>
  <c r="AC342" i="1"/>
  <c r="AC244" i="1"/>
  <c r="AC277" i="1"/>
  <c r="AC48" i="1"/>
  <c r="AC46" i="1"/>
  <c r="AC49" i="1"/>
  <c r="AC327" i="1"/>
  <c r="AC291" i="1"/>
  <c r="AC58" i="1"/>
  <c r="AC157" i="1"/>
  <c r="AC243" i="1"/>
  <c r="AC247" i="1"/>
  <c r="AC332" i="1"/>
  <c r="AC11" i="1"/>
  <c r="AC267" i="1"/>
  <c r="AC88" i="1"/>
  <c r="AC211" i="1"/>
  <c r="AC69" i="1"/>
  <c r="AC341" i="1"/>
  <c r="AC138" i="1"/>
  <c r="AC8" i="1"/>
  <c r="AC320" i="1"/>
  <c r="AC107" i="1"/>
  <c r="AC264" i="1"/>
  <c r="AC85" i="1"/>
  <c r="AC120" i="1"/>
  <c r="AC30" i="1"/>
  <c r="AC262" i="1"/>
  <c r="AC90" i="1"/>
  <c r="AC226" i="1"/>
  <c r="AC173" i="1"/>
  <c r="AC41" i="1"/>
  <c r="AC202" i="1"/>
  <c r="AC347" i="1"/>
  <c r="AC285" i="1"/>
  <c r="AC201" i="1"/>
  <c r="AC182" i="1"/>
  <c r="AC340" i="1"/>
  <c r="AC28" i="1"/>
  <c r="AC59" i="1"/>
  <c r="AC111" i="1"/>
  <c r="AC348" i="1"/>
  <c r="AC308" i="1"/>
  <c r="AC149" i="1"/>
  <c r="AC272" i="1"/>
  <c r="AC256" i="1"/>
  <c r="AC329" i="1"/>
  <c r="AC315" i="1"/>
  <c r="AC268" i="1"/>
  <c r="AC56" i="1"/>
  <c r="AC174" i="1"/>
  <c r="AC142" i="1"/>
  <c r="AC269" i="1"/>
  <c r="AC287" i="1"/>
  <c r="AC263" i="1"/>
  <c r="AC240" i="1"/>
  <c r="AC108" i="1"/>
  <c r="AC216" i="1"/>
  <c r="AC259" i="1"/>
  <c r="AC255" i="1"/>
  <c r="AC234" i="1"/>
  <c r="AC177" i="1"/>
  <c r="AC76" i="1"/>
  <c r="AC233" i="1"/>
  <c r="AC302" i="1"/>
  <c r="AC159" i="1"/>
  <c r="AC128" i="1"/>
  <c r="AC81" i="1"/>
  <c r="AC301" i="1"/>
  <c r="AC96" i="1"/>
  <c r="AC104" i="1"/>
  <c r="AC79" i="1"/>
  <c r="AC305" i="1"/>
  <c r="AC194" i="1"/>
  <c r="AC55" i="1"/>
  <c r="AC229" i="1"/>
  <c r="AC323" i="1"/>
  <c r="AC163" i="1"/>
  <c r="AC252" i="1"/>
  <c r="AC297" i="1"/>
  <c r="AC278" i="1"/>
  <c r="AC335" i="1"/>
  <c r="AC14" i="1"/>
  <c r="AC121" i="1"/>
  <c r="AC296" i="1"/>
  <c r="AC223" i="1"/>
  <c r="AC288" i="1"/>
  <c r="AC37" i="1"/>
  <c r="AC257" i="1"/>
  <c r="AC298" i="1"/>
  <c r="AC254" i="1"/>
  <c r="AC334" i="1"/>
  <c r="AC118" i="1"/>
  <c r="AC282" i="1"/>
  <c r="AC184" i="1"/>
  <c r="AC270" i="1"/>
  <c r="AC350" i="1"/>
  <c r="AC319" i="1"/>
  <c r="AC199" i="1"/>
  <c r="AC274" i="1"/>
  <c r="AC117" i="1"/>
  <c r="AC307" i="1"/>
  <c r="AC38" i="1"/>
  <c r="AC242" i="1"/>
  <c r="AC258" i="1"/>
  <c r="AC15" i="1"/>
  <c r="AC6" i="1"/>
  <c r="AC235" i="1"/>
  <c r="AC218" i="1"/>
  <c r="AC54" i="1"/>
  <c r="AC221" i="1"/>
  <c r="AC112" i="1"/>
  <c r="AC22" i="1"/>
  <c r="AC32" i="1"/>
  <c r="AC133" i="1"/>
  <c r="AC19" i="1"/>
  <c r="AC53" i="1"/>
  <c r="AC330" i="1"/>
  <c r="AC110" i="1"/>
  <c r="AC83" i="1"/>
  <c r="AC300" i="1"/>
  <c r="AC94" i="1"/>
  <c r="AC322" i="1"/>
  <c r="AC26" i="1"/>
  <c r="AC190" i="1"/>
  <c r="AC52" i="1"/>
  <c r="AC318" i="1"/>
  <c r="AC127" i="1"/>
  <c r="AC316" i="1"/>
  <c r="AC63" i="1"/>
  <c r="AC169" i="1"/>
  <c r="AC165" i="1"/>
  <c r="AC176" i="1"/>
  <c r="AC290" i="1"/>
  <c r="AC187" i="1"/>
  <c r="AC43" i="1"/>
  <c r="AC196" i="1"/>
  <c r="AC228" i="1"/>
  <c r="AC136" i="1"/>
  <c r="AC125" i="1"/>
  <c r="AC23" i="1"/>
  <c r="AC293" i="1"/>
  <c r="AC20" i="1"/>
  <c r="AC21" i="1"/>
  <c r="AC147" i="1"/>
  <c r="AC181" i="1"/>
  <c r="AC185" i="1"/>
  <c r="AC349" i="1"/>
  <c r="AC333" i="1"/>
  <c r="AC93" i="1"/>
  <c r="AC51" i="1"/>
  <c r="AC180" i="1"/>
  <c r="AC152" i="1"/>
  <c r="AC119" i="1"/>
  <c r="AC250" i="1"/>
  <c r="AC99" i="1"/>
  <c r="AC25" i="1"/>
  <c r="AC306" i="1"/>
  <c r="AC67" i="1"/>
  <c r="AC130" i="1"/>
  <c r="AC166" i="1"/>
  <c r="AC289" i="1"/>
  <c r="AC197" i="1"/>
  <c r="AC151" i="1"/>
  <c r="AC150" i="1"/>
  <c r="AC186" i="1"/>
  <c r="AC148" i="1"/>
  <c r="AC132" i="1"/>
  <c r="AC155" i="1"/>
  <c r="AC343" i="1"/>
  <c r="AC161" i="1"/>
  <c r="AC299" i="1"/>
  <c r="AC208" i="1"/>
  <c r="AC64" i="1"/>
  <c r="AC4" i="1"/>
  <c r="AC87" i="1"/>
  <c r="AC109" i="1"/>
  <c r="AC70" i="1"/>
  <c r="AC168" i="1"/>
  <c r="AC65" i="1"/>
  <c r="AC295" i="1"/>
  <c r="AC144" i="1"/>
  <c r="AC220" i="1"/>
  <c r="AC105" i="1"/>
  <c r="AC286" i="1"/>
  <c r="AC68" i="1"/>
  <c r="AC91" i="1"/>
  <c r="AC246" i="1"/>
  <c r="AC215" i="1"/>
  <c r="AC273" i="1"/>
  <c r="AC324" i="1"/>
  <c r="AC212" i="1"/>
  <c r="AC207" i="1"/>
  <c r="AC106" i="1"/>
  <c r="AC24" i="1"/>
  <c r="AC66" i="1"/>
  <c r="AC248" i="1"/>
  <c r="AC2" i="1"/>
  <c r="AC219" i="1"/>
  <c r="AC204" i="1"/>
  <c r="AC175" i="1"/>
  <c r="AC245" i="1"/>
  <c r="AC42" i="1"/>
  <c r="AC33" i="1"/>
  <c r="AC80" i="1"/>
  <c r="AC17" i="1"/>
  <c r="AC153" i="1"/>
  <c r="AC5" i="1"/>
  <c r="AC309" i="1"/>
  <c r="AC314" i="1"/>
  <c r="AC191" i="1"/>
  <c r="AC179" i="1"/>
  <c r="AC131" i="1"/>
  <c r="AC304" i="1"/>
  <c r="AC265" i="1"/>
  <c r="AC205" i="1"/>
  <c r="AC143" i="1"/>
  <c r="AC203" i="1"/>
  <c r="AC209" i="1"/>
  <c r="AC44" i="1"/>
  <c r="AC102" i="1"/>
  <c r="AC140" i="1"/>
  <c r="AC101" i="1"/>
  <c r="AC10" i="1"/>
  <c r="AC86" i="1"/>
  <c r="AC45" i="1"/>
  <c r="AC241" i="1"/>
  <c r="AC237" i="1"/>
  <c r="AC122" i="1"/>
  <c r="AC238" i="1"/>
  <c r="AC129" i="1"/>
  <c r="AC276" i="1"/>
  <c r="AC40" i="1"/>
  <c r="AC141" i="1"/>
  <c r="AC134" i="1"/>
  <c r="AC61" i="1"/>
  <c r="AC328" i="1"/>
  <c r="AC321" i="1"/>
  <c r="AC261" i="1"/>
  <c r="AC198" i="1"/>
  <c r="AC62" i="1"/>
  <c r="AC249" i="1"/>
  <c r="AC57" i="1"/>
  <c r="AC224" i="1"/>
  <c r="AC97" i="1"/>
  <c r="AC71" i="1"/>
  <c r="AC266" i="1"/>
  <c r="AC16" i="1"/>
  <c r="AC103" i="1"/>
  <c r="AC3" i="1"/>
  <c r="AC317" i="1"/>
  <c r="AC260" i="1"/>
  <c r="AO188" i="1" l="1"/>
  <c r="AS188" i="1" s="1"/>
  <c r="AW188" i="1" s="1"/>
  <c r="AC188" i="1"/>
  <c r="AD194" i="1" s="1"/>
  <c r="AI194" i="1" s="1"/>
  <c r="AD181" i="1" l="1"/>
  <c r="AI181" i="1" s="1"/>
  <c r="AJ181" i="1" s="1"/>
  <c r="AD128" i="1"/>
  <c r="AD214" i="1"/>
  <c r="AD183" i="1"/>
  <c r="AJ194" i="1"/>
  <c r="AL194" i="1"/>
  <c r="AD189" i="1"/>
  <c r="AI189" i="1" s="1"/>
  <c r="AD15" i="1"/>
  <c r="AI15" i="1" s="1"/>
  <c r="AD62" i="1"/>
  <c r="AI62" i="1" s="1"/>
  <c r="AD269" i="1"/>
  <c r="AI269" i="1" s="1"/>
  <c r="AD257" i="1"/>
  <c r="AI257" i="1" s="1"/>
  <c r="AD213" i="1"/>
  <c r="AI213" i="1" s="1"/>
  <c r="AD88" i="1"/>
  <c r="AI88" i="1" s="1"/>
  <c r="AD242" i="1"/>
  <c r="AI242" i="1" s="1"/>
  <c r="AD280" i="1"/>
  <c r="AI280" i="1" s="1"/>
  <c r="AD30" i="1"/>
  <c r="AI30" i="1" s="1"/>
  <c r="AD37" i="1"/>
  <c r="AI37" i="1" s="1"/>
  <c r="AD161" i="1"/>
  <c r="AI161" i="1" s="1"/>
  <c r="AD190" i="1"/>
  <c r="AI190" i="1" s="1"/>
  <c r="AD145" i="1"/>
  <c r="AI145" i="1" s="1"/>
  <c r="AD3" i="1"/>
  <c r="AI3" i="1" s="1"/>
  <c r="AD64" i="1"/>
  <c r="AI64" i="1" s="1"/>
  <c r="AD162" i="1"/>
  <c r="AI162" i="1" s="1"/>
  <c r="AD301" i="1"/>
  <c r="AI301" i="1" s="1"/>
  <c r="AD259" i="1"/>
  <c r="AI259" i="1" s="1"/>
  <c r="AD94" i="1"/>
  <c r="AI94" i="1" s="1"/>
  <c r="AD131" i="1"/>
  <c r="AI131" i="1" s="1"/>
  <c r="AD261" i="1"/>
  <c r="AI261" i="1" s="1"/>
  <c r="AD32" i="1"/>
  <c r="AI32" i="1" s="1"/>
  <c r="AD135" i="1"/>
  <c r="AI135" i="1" s="1"/>
  <c r="AD72" i="1"/>
  <c r="AI72" i="1" s="1"/>
  <c r="AD188" i="1"/>
  <c r="AD223" i="1"/>
  <c r="AI223" i="1" s="1"/>
  <c r="AD134" i="1"/>
  <c r="AI134" i="1" s="1"/>
  <c r="AD126" i="1"/>
  <c r="AI126" i="1" s="1"/>
  <c r="AD307" i="1"/>
  <c r="AI307" i="1" s="1"/>
  <c r="AD210" i="1"/>
  <c r="AI210" i="1" s="1"/>
  <c r="AD93" i="1"/>
  <c r="AI93" i="1" s="1"/>
  <c r="AD22" i="1"/>
  <c r="AI22" i="1" s="1"/>
  <c r="AD233" i="1"/>
  <c r="AI233" i="1" s="1"/>
  <c r="AD224" i="1"/>
  <c r="AI224" i="1" s="1"/>
  <c r="AD9" i="1"/>
  <c r="AI9" i="1" s="1"/>
  <c r="AD122" i="1"/>
  <c r="AI122" i="1" s="1"/>
  <c r="AD340" i="1"/>
  <c r="AI340" i="1" s="1"/>
  <c r="AD235" i="1"/>
  <c r="AI235" i="1" s="1"/>
  <c r="AD27" i="1"/>
  <c r="AI27" i="1" s="1"/>
  <c r="AD241" i="1"/>
  <c r="AI241" i="1" s="1"/>
  <c r="AD329" i="1"/>
  <c r="AI329" i="1" s="1"/>
  <c r="AD321" i="1"/>
  <c r="AI321" i="1" s="1"/>
  <c r="AD67" i="1"/>
  <c r="AI67" i="1" s="1"/>
  <c r="AD267" i="1"/>
  <c r="AI267" i="1" s="1"/>
  <c r="AD305" i="1"/>
  <c r="AI305" i="1" s="1"/>
  <c r="AD82" i="1"/>
  <c r="AI82" i="1" s="1"/>
  <c r="AD95" i="1"/>
  <c r="AI95" i="1" s="1"/>
  <c r="AD282" i="1"/>
  <c r="AI282" i="1" s="1"/>
  <c r="AD279" i="1"/>
  <c r="AI279" i="1" s="1"/>
  <c r="AD175" i="1"/>
  <c r="AI175" i="1" s="1"/>
  <c r="AD108" i="1"/>
  <c r="AI108" i="1" s="1"/>
  <c r="AD34" i="1"/>
  <c r="AI34" i="1" s="1"/>
  <c r="AD334" i="1"/>
  <c r="AI334" i="1" s="1"/>
  <c r="AD13" i="1"/>
  <c r="AI13" i="1" s="1"/>
  <c r="AD263" i="1"/>
  <c r="AI263" i="1" s="1"/>
  <c r="AD92" i="1"/>
  <c r="AI92" i="1" s="1"/>
  <c r="AD164" i="1"/>
  <c r="AI164" i="1" s="1"/>
  <c r="AD111" i="1"/>
  <c r="AI111" i="1" s="1"/>
  <c r="AD219" i="1"/>
  <c r="AI219" i="1" s="1"/>
  <c r="AD298" i="1"/>
  <c r="AI298" i="1" s="1"/>
  <c r="AD97" i="1"/>
  <c r="AI97" i="1" s="1"/>
  <c r="AD117" i="1"/>
  <c r="AI117" i="1" s="1"/>
  <c r="AD262" i="1"/>
  <c r="AI262" i="1" s="1"/>
  <c r="AD44" i="1"/>
  <c r="AI44" i="1" s="1"/>
  <c r="AD35" i="1"/>
  <c r="AI35" i="1" s="1"/>
  <c r="AD143" i="1"/>
  <c r="AI143" i="1" s="1"/>
  <c r="AD346" i="1"/>
  <c r="AI346" i="1" s="1"/>
  <c r="AD270" i="1"/>
  <c r="AI270" i="1" s="1"/>
  <c r="AD249" i="1"/>
  <c r="AI249" i="1" s="1"/>
  <c r="AD42" i="1"/>
  <c r="AI42" i="1" s="1"/>
  <c r="AD343" i="1"/>
  <c r="AI343" i="1" s="1"/>
  <c r="AD45" i="1"/>
  <c r="AI45" i="1" s="1"/>
  <c r="AD185" i="1"/>
  <c r="AI185" i="1" s="1"/>
  <c r="AD277" i="1"/>
  <c r="AI277" i="1" s="1"/>
  <c r="AD234" i="1"/>
  <c r="AI234" i="1" s="1"/>
  <c r="AD39" i="1"/>
  <c r="AI39" i="1" s="1"/>
  <c r="AD310" i="1"/>
  <c r="AI310" i="1" s="1"/>
  <c r="AD335" i="1"/>
  <c r="AI335" i="1" s="1"/>
  <c r="AD337" i="1"/>
  <c r="AI337" i="1" s="1"/>
  <c r="AD215" i="1"/>
  <c r="AI215" i="1" s="1"/>
  <c r="AD272" i="1"/>
  <c r="AI272" i="1" s="1"/>
  <c r="AD297" i="1"/>
  <c r="AI297" i="1" s="1"/>
  <c r="AD281" i="1"/>
  <c r="AI281" i="1" s="1"/>
  <c r="AD308" i="1"/>
  <c r="AI308" i="1" s="1"/>
  <c r="AD7" i="1"/>
  <c r="AI7" i="1" s="1"/>
  <c r="AD90" i="1"/>
  <c r="AI90" i="1" s="1"/>
  <c r="AD4" i="1"/>
  <c r="AI4" i="1" s="1"/>
  <c r="AD103" i="1"/>
  <c r="AI103" i="1" s="1"/>
  <c r="AD163" i="1"/>
  <c r="AI163" i="1" s="1"/>
  <c r="AD40" i="1"/>
  <c r="AI40" i="1" s="1"/>
  <c r="AD48" i="1"/>
  <c r="AI48" i="1" s="1"/>
  <c r="AD5" i="1"/>
  <c r="AI5" i="1" s="1"/>
  <c r="AD283" i="1"/>
  <c r="AI283" i="1" s="1"/>
  <c r="AD17" i="1"/>
  <c r="AI17" i="1" s="1"/>
  <c r="AD80" i="1"/>
  <c r="AI80" i="1" s="1"/>
  <c r="AD121" i="1"/>
  <c r="AI121" i="1" s="1"/>
  <c r="AD319" i="1"/>
  <c r="AI319" i="1" s="1"/>
  <c r="AD168" i="1"/>
  <c r="AI168" i="1" s="1"/>
  <c r="AD177" i="1"/>
  <c r="AI177" i="1" s="1"/>
  <c r="AD304" i="1"/>
  <c r="AI304" i="1" s="1"/>
  <c r="AD187" i="1"/>
  <c r="AI187" i="1" s="1"/>
  <c r="AD60" i="1"/>
  <c r="AI60" i="1" s="1"/>
  <c r="AD268" i="1"/>
  <c r="AI268" i="1" s="1"/>
  <c r="AD123" i="1"/>
  <c r="AI123" i="1" s="1"/>
  <c r="AD285" i="1"/>
  <c r="AI285" i="1" s="1"/>
  <c r="AD96" i="1"/>
  <c r="AI96" i="1" s="1"/>
  <c r="AD236" i="1"/>
  <c r="AI236" i="1" s="1"/>
  <c r="AD109" i="1"/>
  <c r="AI109" i="1" s="1"/>
  <c r="AD202" i="1"/>
  <c r="AI202" i="1" s="1"/>
  <c r="AD81" i="1"/>
  <c r="AI81" i="1" s="1"/>
  <c r="AD312" i="1"/>
  <c r="AI312" i="1" s="1"/>
  <c r="AD173" i="1"/>
  <c r="AI173" i="1" s="1"/>
  <c r="AD211" i="1"/>
  <c r="AI211" i="1" s="1"/>
  <c r="AD197" i="1"/>
  <c r="AI197" i="1" s="1"/>
  <c r="AD101" i="1"/>
  <c r="AI101" i="1" s="1"/>
  <c r="AD159" i="1"/>
  <c r="AI159" i="1" s="1"/>
  <c r="AD102" i="1"/>
  <c r="AI102" i="1" s="1"/>
  <c r="AD144" i="1"/>
  <c r="AI144" i="1" s="1"/>
  <c r="AD115" i="1"/>
  <c r="AI115" i="1" s="1"/>
  <c r="AD105" i="1"/>
  <c r="AI105" i="1" s="1"/>
  <c r="AD231" i="1"/>
  <c r="AI231" i="1" s="1"/>
  <c r="AD54" i="1"/>
  <c r="AI54" i="1" s="1"/>
  <c r="AD207" i="1"/>
  <c r="AI207" i="1" s="1"/>
  <c r="AD79" i="1"/>
  <c r="AI79" i="1" s="1"/>
  <c r="AD116" i="1"/>
  <c r="AI116" i="1" s="1"/>
  <c r="AD250" i="1"/>
  <c r="AI250" i="1" s="1"/>
  <c r="AD75" i="1"/>
  <c r="AI75" i="1" s="1"/>
  <c r="AD245" i="1"/>
  <c r="AI245" i="1" s="1"/>
  <c r="AD322" i="1"/>
  <c r="AI322" i="1" s="1"/>
  <c r="AD225" i="1"/>
  <c r="AI225" i="1" s="1"/>
  <c r="AD182" i="1"/>
  <c r="AI182" i="1" s="1"/>
  <c r="AD107" i="1"/>
  <c r="AI107" i="1" s="1"/>
  <c r="AD216" i="1"/>
  <c r="AI216" i="1" s="1"/>
  <c r="AD192" i="1"/>
  <c r="AI192" i="1" s="1"/>
  <c r="AD150" i="1"/>
  <c r="AI150" i="1" s="1"/>
  <c r="AD8" i="1"/>
  <c r="AI8" i="1" s="1"/>
  <c r="AD240" i="1"/>
  <c r="AI240" i="1" s="1"/>
  <c r="AD217" i="1"/>
  <c r="AI217" i="1" s="1"/>
  <c r="AD341" i="1"/>
  <c r="AI341" i="1" s="1"/>
  <c r="AD46" i="1"/>
  <c r="AI46" i="1" s="1"/>
  <c r="AD16" i="1"/>
  <c r="AI16" i="1" s="1"/>
  <c r="AD51" i="1"/>
  <c r="AI51" i="1" s="1"/>
  <c r="AD91" i="1"/>
  <c r="AI91" i="1" s="1"/>
  <c r="AD287" i="1"/>
  <c r="AI287" i="1" s="1"/>
  <c r="AD309" i="1"/>
  <c r="AI309" i="1" s="1"/>
  <c r="AD56" i="1"/>
  <c r="AI56" i="1" s="1"/>
  <c r="AD114" i="1"/>
  <c r="AI114" i="1" s="1"/>
  <c r="AD130" i="1"/>
  <c r="AI130" i="1" s="1"/>
  <c r="AD84" i="1"/>
  <c r="AI84" i="1" s="1"/>
  <c r="AD78" i="1"/>
  <c r="AI78" i="1" s="1"/>
  <c r="AD295" i="1"/>
  <c r="AI295" i="1" s="1"/>
  <c r="AD255" i="1"/>
  <c r="AI255" i="1" s="1"/>
  <c r="AD20" i="1"/>
  <c r="AI20" i="1" s="1"/>
  <c r="AD273" i="1"/>
  <c r="AI273" i="1" s="1"/>
  <c r="AD221" i="1"/>
  <c r="AI221" i="1" s="1"/>
  <c r="AD47" i="1"/>
  <c r="AI47" i="1" s="1"/>
  <c r="AD294" i="1"/>
  <c r="AI294" i="1" s="1"/>
  <c r="AD85" i="1"/>
  <c r="AI85" i="1" s="1"/>
  <c r="AD243" i="1"/>
  <c r="AI243" i="1" s="1"/>
  <c r="AD256" i="1"/>
  <c r="AI256" i="1" s="1"/>
  <c r="AD152" i="1"/>
  <c r="AI152" i="1" s="1"/>
  <c r="AD58" i="1"/>
  <c r="AI58" i="1" s="1"/>
  <c r="AD149" i="1"/>
  <c r="AI149" i="1" s="1"/>
  <c r="AD327" i="1"/>
  <c r="AI327" i="1" s="1"/>
  <c r="AD160" i="1"/>
  <c r="AI160" i="1" s="1"/>
  <c r="AD61" i="1"/>
  <c r="AI61" i="1" s="1"/>
  <c r="AD136" i="1"/>
  <c r="AI136" i="1" s="1"/>
  <c r="AD141" i="1"/>
  <c r="AI141" i="1" s="1"/>
  <c r="AD348" i="1"/>
  <c r="AI348" i="1" s="1"/>
  <c r="AD328" i="1"/>
  <c r="AI328" i="1" s="1"/>
  <c r="AD248" i="1"/>
  <c r="AI248" i="1" s="1"/>
  <c r="AD43" i="1"/>
  <c r="AI43" i="1" s="1"/>
  <c r="AD222" i="1"/>
  <c r="AI222" i="1" s="1"/>
  <c r="AD155" i="1"/>
  <c r="AI155" i="1" s="1"/>
  <c r="AD260" i="1"/>
  <c r="AI260" i="1" s="1"/>
  <c r="AD315" i="1"/>
  <c r="AI315" i="1" s="1"/>
  <c r="AD169" i="1"/>
  <c r="AI169" i="1" s="1"/>
  <c r="AD205" i="1"/>
  <c r="AI205" i="1" s="1"/>
  <c r="AD199" i="1"/>
  <c r="AI199" i="1" s="1"/>
  <c r="AD171" i="1"/>
  <c r="AI171" i="1" s="1"/>
  <c r="AD332" i="1"/>
  <c r="AI332" i="1" s="1"/>
  <c r="AD137" i="1"/>
  <c r="AI137" i="1" s="1"/>
  <c r="AD200" i="1"/>
  <c r="AI200" i="1" s="1"/>
  <c r="AD70" i="1"/>
  <c r="AI70" i="1" s="1"/>
  <c r="AD347" i="1"/>
  <c r="AI347" i="1" s="1"/>
  <c r="AD23" i="1"/>
  <c r="AI23" i="1" s="1"/>
  <c r="AD232" i="1"/>
  <c r="AI232" i="1" s="1"/>
  <c r="AD87" i="1"/>
  <c r="AI87" i="1" s="1"/>
  <c r="AD41" i="1"/>
  <c r="AI41" i="1" s="1"/>
  <c r="AD275" i="1"/>
  <c r="AI275" i="1" s="1"/>
  <c r="AD73" i="1"/>
  <c r="AI73" i="1" s="1"/>
  <c r="AD10" i="1"/>
  <c r="AI10" i="1" s="1"/>
  <c r="AD318" i="1"/>
  <c r="AI318" i="1" s="1"/>
  <c r="AD314" i="1"/>
  <c r="AI314" i="1" s="1"/>
  <c r="AD226" i="1"/>
  <c r="AI226" i="1" s="1"/>
  <c r="AD266" i="1"/>
  <c r="AI266" i="1" s="1"/>
  <c r="AD286" i="1"/>
  <c r="AI286" i="1" s="1"/>
  <c r="AD276" i="1"/>
  <c r="AI276" i="1" s="1"/>
  <c r="AD238" i="1"/>
  <c r="AI238" i="1" s="1"/>
  <c r="AD26" i="1"/>
  <c r="AI26" i="1" s="1"/>
  <c r="AD57" i="1"/>
  <c r="AI57" i="1" s="1"/>
  <c r="AD25" i="1"/>
  <c r="AI25" i="1" s="1"/>
  <c r="AD237" i="1"/>
  <c r="AI237" i="1" s="1"/>
  <c r="AD201" i="1"/>
  <c r="AI201" i="1" s="1"/>
  <c r="AD110" i="1"/>
  <c r="AI110" i="1" s="1"/>
  <c r="AD65" i="1"/>
  <c r="AI65" i="1" s="1"/>
  <c r="AD129" i="1"/>
  <c r="AI129" i="1" s="1"/>
  <c r="AD288" i="1"/>
  <c r="AI288" i="1" s="1"/>
  <c r="AD230" i="1"/>
  <c r="AI230" i="1" s="1"/>
  <c r="AD342" i="1"/>
  <c r="AI342" i="1" s="1"/>
  <c r="AD206" i="1"/>
  <c r="AI206" i="1" s="1"/>
  <c r="AD253" i="1"/>
  <c r="AI253" i="1" s="1"/>
  <c r="AD186" i="1"/>
  <c r="AI186" i="1" s="1"/>
  <c r="AD320" i="1"/>
  <c r="AI320" i="1" s="1"/>
  <c r="AD316" i="1"/>
  <c r="AI316" i="1" s="1"/>
  <c r="AD284" i="1"/>
  <c r="AI284" i="1" s="1"/>
  <c r="AD151" i="1"/>
  <c r="AI151" i="1" s="1"/>
  <c r="AD138" i="1"/>
  <c r="AI138" i="1" s="1"/>
  <c r="AD158" i="1"/>
  <c r="AI158" i="1" s="1"/>
  <c r="AD239" i="1"/>
  <c r="AI239" i="1" s="1"/>
  <c r="AD179" i="1"/>
  <c r="AI179" i="1" s="1"/>
  <c r="AD133" i="1"/>
  <c r="AI133" i="1" s="1"/>
  <c r="AD68" i="1"/>
  <c r="AI68" i="1" s="1"/>
  <c r="AD69" i="1"/>
  <c r="AI69" i="1" s="1"/>
  <c r="AD191" i="1"/>
  <c r="AI191" i="1" s="1"/>
  <c r="AD208" i="1"/>
  <c r="AI208" i="1" s="1"/>
  <c r="AD66" i="1"/>
  <c r="AI66" i="1" s="1"/>
  <c r="AD290" i="1"/>
  <c r="AI290" i="1" s="1"/>
  <c r="AD274" i="1"/>
  <c r="AI274" i="1" s="1"/>
  <c r="AD147" i="1"/>
  <c r="AI147" i="1" s="1"/>
  <c r="AD212" i="1"/>
  <c r="AI212" i="1" s="1"/>
  <c r="AD264" i="1"/>
  <c r="AI264" i="1" s="1"/>
  <c r="AD6" i="1"/>
  <c r="AI6" i="1" s="1"/>
  <c r="AD317" i="1"/>
  <c r="AI317" i="1" s="1"/>
  <c r="AD209" i="1"/>
  <c r="AI209" i="1" s="1"/>
  <c r="AD55" i="1"/>
  <c r="AI55" i="1" s="1"/>
  <c r="AD351" i="1"/>
  <c r="AI351" i="1" s="1"/>
  <c r="AD100" i="1"/>
  <c r="AI100" i="1" s="1"/>
  <c r="AD193" i="1"/>
  <c r="AI193" i="1" s="1"/>
  <c r="AD311" i="1"/>
  <c r="AI311" i="1" s="1"/>
  <c r="AD119" i="1"/>
  <c r="AI119" i="1" s="1"/>
  <c r="AD157" i="1"/>
  <c r="AI157" i="1" s="1"/>
  <c r="AD53" i="1"/>
  <c r="AI53" i="1" s="1"/>
  <c r="AD124" i="1"/>
  <c r="AI124" i="1" s="1"/>
  <c r="AD180" i="1"/>
  <c r="AI180" i="1" s="1"/>
  <c r="AD291" i="1"/>
  <c r="AI291" i="1" s="1"/>
  <c r="AD303" i="1"/>
  <c r="AI303" i="1" s="1"/>
  <c r="AD18" i="1"/>
  <c r="AI18" i="1" s="1"/>
  <c r="AD292" i="1"/>
  <c r="AI292" i="1" s="1"/>
  <c r="AD204" i="1"/>
  <c r="AI204" i="1" s="1"/>
  <c r="AD289" i="1"/>
  <c r="AI289" i="1" s="1"/>
  <c r="AD49" i="1"/>
  <c r="AI49" i="1" s="1"/>
  <c r="AD71" i="1"/>
  <c r="AI71" i="1" s="1"/>
  <c r="AD166" i="1"/>
  <c r="AI166" i="1" s="1"/>
  <c r="AD299" i="1"/>
  <c r="AI299" i="1" s="1"/>
  <c r="AD120" i="1"/>
  <c r="AI120" i="1" s="1"/>
  <c r="AD229" i="1"/>
  <c r="AI229" i="1" s="1"/>
  <c r="AD11" i="1"/>
  <c r="AI11" i="1" s="1"/>
  <c r="AD176" i="1"/>
  <c r="AI176" i="1" s="1"/>
  <c r="AD132" i="1"/>
  <c r="AI132" i="1" s="1"/>
  <c r="AD247" i="1"/>
  <c r="AI247" i="1" s="1"/>
  <c r="AD198" i="1"/>
  <c r="AI198" i="1" s="1"/>
  <c r="AD184" i="1"/>
  <c r="AI184" i="1" s="1"/>
  <c r="AD265" i="1"/>
  <c r="AI265" i="1" s="1"/>
  <c r="AD153" i="1"/>
  <c r="AI153" i="1" s="1"/>
  <c r="AD76" i="1"/>
  <c r="AI76" i="1" s="1"/>
  <c r="AD331" i="1"/>
  <c r="AI331" i="1" s="1"/>
  <c r="AD178" i="1"/>
  <c r="AI178" i="1" s="1"/>
  <c r="AD172" i="1"/>
  <c r="AI172" i="1" s="1"/>
  <c r="AD336" i="1"/>
  <c r="AI336" i="1" s="1"/>
  <c r="AD293" i="1"/>
  <c r="AI293" i="1" s="1"/>
  <c r="AD326" i="1"/>
  <c r="AI326" i="1" s="1"/>
  <c r="AD258" i="1"/>
  <c r="AI258" i="1" s="1"/>
  <c r="AD113" i="1"/>
  <c r="AI113" i="1" s="1"/>
  <c r="AD125" i="1"/>
  <c r="AI125" i="1" s="1"/>
  <c r="AD31" i="1"/>
  <c r="AI31" i="1" s="1"/>
  <c r="AD38" i="1"/>
  <c r="AI38" i="1" s="1"/>
  <c r="AD139" i="1"/>
  <c r="AI139" i="1" s="1"/>
  <c r="AD154" i="1"/>
  <c r="AI154" i="1" s="1"/>
  <c r="AD246" i="1"/>
  <c r="AI246" i="1" s="1"/>
  <c r="AD203" i="1"/>
  <c r="AI203" i="1" s="1"/>
  <c r="AD228" i="1"/>
  <c r="AI228" i="1" s="1"/>
  <c r="AD313" i="1"/>
  <c r="AI313" i="1" s="1"/>
  <c r="AD140" i="1"/>
  <c r="AI140" i="1" s="1"/>
  <c r="AD333" i="1"/>
  <c r="AI333" i="1" s="1"/>
  <c r="AD349" i="1"/>
  <c r="AI349" i="1" s="1"/>
  <c r="AD271" i="1"/>
  <c r="AI271" i="1" s="1"/>
  <c r="AD142" i="1"/>
  <c r="AI142" i="1" s="1"/>
  <c r="AD300" i="1"/>
  <c r="AI300" i="1" s="1"/>
  <c r="AD21" i="1"/>
  <c r="AI21" i="1" s="1"/>
  <c r="AD12" i="1"/>
  <c r="AI12" i="1" s="1"/>
  <c r="AD33" i="1"/>
  <c r="AI33" i="1" s="1"/>
  <c r="AD14" i="1"/>
  <c r="AI14" i="1" s="1"/>
  <c r="AD324" i="1"/>
  <c r="AI324" i="1" s="1"/>
  <c r="AD24" i="1"/>
  <c r="AI24" i="1" s="1"/>
  <c r="AD174" i="1"/>
  <c r="AI174" i="1" s="1"/>
  <c r="AD98" i="1"/>
  <c r="AI98" i="1" s="1"/>
  <c r="AD218" i="1"/>
  <c r="AI218" i="1" s="1"/>
  <c r="AD251" i="1"/>
  <c r="AI251" i="1" s="1"/>
  <c r="AD156" i="1"/>
  <c r="AI156" i="1" s="1"/>
  <c r="AD146" i="1"/>
  <c r="AI146" i="1" s="1"/>
  <c r="AD63" i="1"/>
  <c r="AI63" i="1" s="1"/>
  <c r="AD77" i="1"/>
  <c r="AI77" i="1" s="1"/>
  <c r="AD118" i="1"/>
  <c r="AI118" i="1" s="1"/>
  <c r="AD352" i="1"/>
  <c r="AI352" i="1" s="1"/>
  <c r="AD127" i="1"/>
  <c r="AI127" i="1" s="1"/>
  <c r="AD74" i="1"/>
  <c r="AI74" i="1" s="1"/>
  <c r="AD254" i="1"/>
  <c r="AI254" i="1" s="1"/>
  <c r="AD345" i="1"/>
  <c r="AI345" i="1" s="1"/>
  <c r="AD344" i="1"/>
  <c r="AI344" i="1" s="1"/>
  <c r="AD323" i="1"/>
  <c r="AI323" i="1" s="1"/>
  <c r="AD244" i="1"/>
  <c r="AI244" i="1" s="1"/>
  <c r="AD306" i="1"/>
  <c r="AI306" i="1" s="1"/>
  <c r="AD52" i="1"/>
  <c r="AI52" i="1" s="1"/>
  <c r="AD2" i="1"/>
  <c r="AI2" i="1" s="1"/>
  <c r="AD196" i="1"/>
  <c r="AI196" i="1" s="1"/>
  <c r="AD112" i="1"/>
  <c r="AI112" i="1" s="1"/>
  <c r="AD59" i="1"/>
  <c r="AI59" i="1" s="1"/>
  <c r="AD106" i="1"/>
  <c r="AI106" i="1" s="1"/>
  <c r="AD165" i="1"/>
  <c r="AI165" i="1" s="1"/>
  <c r="AD167" i="1"/>
  <c r="AI167" i="1" s="1"/>
  <c r="AD99" i="1"/>
  <c r="AI99" i="1" s="1"/>
  <c r="AD104" i="1"/>
  <c r="AI104" i="1" s="1"/>
  <c r="AD148" i="1"/>
  <c r="AI148" i="1" s="1"/>
  <c r="AD220" i="1"/>
  <c r="AI220" i="1" s="1"/>
  <c r="AD28" i="1"/>
  <c r="AI28" i="1" s="1"/>
  <c r="AD350" i="1"/>
  <c r="AI350" i="1" s="1"/>
  <c r="AD227" i="1"/>
  <c r="AI227" i="1" s="1"/>
  <c r="AD36" i="1"/>
  <c r="AI36" i="1" s="1"/>
  <c r="AD330" i="1"/>
  <c r="AI330" i="1" s="1"/>
  <c r="AD339" i="1"/>
  <c r="AI339" i="1" s="1"/>
  <c r="AD86" i="1"/>
  <c r="AI86" i="1" s="1"/>
  <c r="AD278" i="1"/>
  <c r="AI278" i="1" s="1"/>
  <c r="AD29" i="1"/>
  <c r="AI29" i="1" s="1"/>
  <c r="AD19" i="1"/>
  <c r="AI19" i="1" s="1"/>
  <c r="AD338" i="1"/>
  <c r="AI338" i="1" s="1"/>
  <c r="AD252" i="1"/>
  <c r="AI252" i="1" s="1"/>
  <c r="AD195" i="1"/>
  <c r="AI195" i="1" s="1"/>
  <c r="AD170" i="1"/>
  <c r="AI170" i="1" s="1"/>
  <c r="AD302" i="1"/>
  <c r="AI302" i="1" s="1"/>
  <c r="AD325" i="1"/>
  <c r="AI325" i="1" s="1"/>
  <c r="AD89" i="1"/>
  <c r="AI89" i="1" s="1"/>
  <c r="AD50" i="1"/>
  <c r="AI50" i="1" s="1"/>
  <c r="AD296" i="1"/>
  <c r="AI296" i="1" s="1"/>
  <c r="AD83" i="1"/>
  <c r="AI83" i="1" s="1"/>
  <c r="AL181" i="1" l="1"/>
  <c r="AI188" i="1"/>
  <c r="AL188" i="1" s="1"/>
  <c r="AI183" i="1"/>
  <c r="AJ183" i="1" s="1"/>
  <c r="AI214" i="1"/>
  <c r="AL214" i="1" s="1"/>
  <c r="AI128" i="1"/>
  <c r="AL128" i="1" s="1"/>
  <c r="AJ184" i="1"/>
  <c r="AL184" i="1"/>
  <c r="AJ182" i="1"/>
  <c r="AL182" i="1"/>
  <c r="AJ269" i="1"/>
  <c r="AL269" i="1"/>
  <c r="AJ29" i="1"/>
  <c r="AL29" i="1"/>
  <c r="AJ99" i="1"/>
  <c r="AL99" i="1"/>
  <c r="AJ344" i="1"/>
  <c r="AL344" i="1"/>
  <c r="AJ218" i="1"/>
  <c r="AL218" i="1"/>
  <c r="AJ349" i="1"/>
  <c r="AL349" i="1"/>
  <c r="AJ113" i="1"/>
  <c r="AL113" i="1"/>
  <c r="AJ198" i="1"/>
  <c r="AL198" i="1"/>
  <c r="AJ204" i="1"/>
  <c r="AL204" i="1"/>
  <c r="AJ100" i="1"/>
  <c r="AL100" i="1"/>
  <c r="AJ208" i="1"/>
  <c r="AL208" i="1"/>
  <c r="AJ320" i="1"/>
  <c r="AL320" i="1"/>
  <c r="AJ25" i="1"/>
  <c r="AL25" i="1"/>
  <c r="AJ275" i="1"/>
  <c r="AL275" i="1"/>
  <c r="AJ205" i="1"/>
  <c r="AL205" i="1"/>
  <c r="AJ61" i="1"/>
  <c r="AL61" i="1"/>
  <c r="AJ273" i="1"/>
  <c r="AL273" i="1"/>
  <c r="AJ51" i="1"/>
  <c r="AL51" i="1"/>
  <c r="AJ225" i="1"/>
  <c r="AL225" i="1"/>
  <c r="AJ144" i="1"/>
  <c r="AL144" i="1"/>
  <c r="AJ96" i="1"/>
  <c r="AL96" i="1"/>
  <c r="AJ17" i="1"/>
  <c r="AL17" i="1"/>
  <c r="AJ297" i="1"/>
  <c r="AL297" i="1"/>
  <c r="AJ42" i="1"/>
  <c r="AL42" i="1"/>
  <c r="AJ111" i="1"/>
  <c r="AL111" i="1"/>
  <c r="AJ82" i="1"/>
  <c r="AL82" i="1"/>
  <c r="AJ224" i="1"/>
  <c r="AL224" i="1"/>
  <c r="AJ32" i="1"/>
  <c r="AL32" i="1"/>
  <c r="AJ37" i="1"/>
  <c r="AL37" i="1"/>
  <c r="AJ271" i="1"/>
  <c r="AL271" i="1"/>
  <c r="AJ221" i="1"/>
  <c r="AL221" i="1"/>
  <c r="AJ9" i="1"/>
  <c r="AL9" i="1"/>
  <c r="AJ278" i="1"/>
  <c r="AL278" i="1"/>
  <c r="AJ167" i="1"/>
  <c r="AL167" i="1"/>
  <c r="AJ345" i="1"/>
  <c r="AL345" i="1"/>
  <c r="AJ98" i="1"/>
  <c r="AL98" i="1"/>
  <c r="AJ333" i="1"/>
  <c r="AL333" i="1"/>
  <c r="AJ258" i="1"/>
  <c r="AL258" i="1"/>
  <c r="AJ247" i="1"/>
  <c r="AL247" i="1"/>
  <c r="AJ292" i="1"/>
  <c r="AL292" i="1"/>
  <c r="AJ351" i="1"/>
  <c r="AL351" i="1"/>
  <c r="AJ191" i="1"/>
  <c r="AL191" i="1"/>
  <c r="AJ186" i="1"/>
  <c r="AL186" i="1"/>
  <c r="AJ57" i="1"/>
  <c r="AL57" i="1"/>
  <c r="AJ41" i="1"/>
  <c r="AL41" i="1"/>
  <c r="AJ169" i="1"/>
  <c r="AL169" i="1"/>
  <c r="AJ160" i="1"/>
  <c r="AL160" i="1"/>
  <c r="AJ20" i="1"/>
  <c r="AL20" i="1"/>
  <c r="AJ16" i="1"/>
  <c r="AL16" i="1"/>
  <c r="AJ322" i="1"/>
  <c r="AL322" i="1"/>
  <c r="AJ102" i="1"/>
  <c r="AL102" i="1"/>
  <c r="AJ285" i="1"/>
  <c r="AL285" i="1"/>
  <c r="AJ283" i="1"/>
  <c r="AL283" i="1"/>
  <c r="AJ272" i="1"/>
  <c r="AL272" i="1"/>
  <c r="AJ249" i="1"/>
  <c r="AL249" i="1"/>
  <c r="AJ164" i="1"/>
  <c r="AL164" i="1"/>
  <c r="AJ305" i="1"/>
  <c r="AL305" i="1"/>
  <c r="AJ233" i="1"/>
  <c r="AL233" i="1"/>
  <c r="AJ261" i="1"/>
  <c r="AL261" i="1"/>
  <c r="AJ30" i="1"/>
  <c r="AL30" i="1"/>
  <c r="AJ251" i="1"/>
  <c r="AL251" i="1"/>
  <c r="AJ136" i="1"/>
  <c r="AL136" i="1"/>
  <c r="AJ95" i="1"/>
  <c r="AL95" i="1"/>
  <c r="AJ165" i="1"/>
  <c r="AL165" i="1"/>
  <c r="AJ254" i="1"/>
  <c r="AL254" i="1"/>
  <c r="AJ174" i="1"/>
  <c r="AL174" i="1"/>
  <c r="AJ140" i="1"/>
  <c r="AL140" i="1"/>
  <c r="AJ326" i="1"/>
  <c r="AL326" i="1"/>
  <c r="AJ132" i="1"/>
  <c r="AL132" i="1"/>
  <c r="AJ18" i="1"/>
  <c r="AL18" i="1"/>
  <c r="AJ55" i="1"/>
  <c r="AL55" i="1"/>
  <c r="AJ69" i="1"/>
  <c r="AL69" i="1"/>
  <c r="AJ253" i="1"/>
  <c r="AL253" i="1"/>
  <c r="AJ26" i="1"/>
  <c r="AL26" i="1"/>
  <c r="AJ87" i="1"/>
  <c r="AL87" i="1"/>
  <c r="AJ315" i="1"/>
  <c r="AL315" i="1"/>
  <c r="AJ327" i="1"/>
  <c r="AL327" i="1"/>
  <c r="AJ255" i="1"/>
  <c r="AL255" i="1"/>
  <c r="AJ46" i="1"/>
  <c r="AL46" i="1"/>
  <c r="AJ245" i="1"/>
  <c r="AL245" i="1"/>
  <c r="AJ159" i="1"/>
  <c r="AL159" i="1"/>
  <c r="AJ123" i="1"/>
  <c r="AL123" i="1"/>
  <c r="AJ5" i="1"/>
  <c r="AL5" i="1"/>
  <c r="AJ215" i="1"/>
  <c r="AL215" i="1"/>
  <c r="AJ270" i="1"/>
  <c r="AL270" i="1"/>
  <c r="AJ92" i="1"/>
  <c r="AL92" i="1"/>
  <c r="AJ267" i="1"/>
  <c r="AL267" i="1"/>
  <c r="AJ22" i="1"/>
  <c r="AL22" i="1"/>
  <c r="AJ131" i="1"/>
  <c r="AL131" i="1"/>
  <c r="AJ62" i="1"/>
  <c r="AL62" i="1"/>
  <c r="AJ104" i="1"/>
  <c r="AL104" i="1"/>
  <c r="AJ73" i="1"/>
  <c r="AL73" i="1"/>
  <c r="AJ219" i="1"/>
  <c r="AL219" i="1"/>
  <c r="AJ50" i="1"/>
  <c r="AL50" i="1"/>
  <c r="AJ339" i="1"/>
  <c r="AL339" i="1"/>
  <c r="AJ106" i="1"/>
  <c r="AL106" i="1"/>
  <c r="AJ74" i="1"/>
  <c r="AL74" i="1"/>
  <c r="AJ24" i="1"/>
  <c r="AL24" i="1"/>
  <c r="AJ313" i="1"/>
  <c r="AL313" i="1"/>
  <c r="AJ293" i="1"/>
  <c r="AL293" i="1"/>
  <c r="AJ176" i="1"/>
  <c r="AL176" i="1"/>
  <c r="AJ303" i="1"/>
  <c r="AL303" i="1"/>
  <c r="AJ209" i="1"/>
  <c r="AL209" i="1"/>
  <c r="AJ68" i="1"/>
  <c r="AL68" i="1"/>
  <c r="AJ206" i="1"/>
  <c r="AL206" i="1"/>
  <c r="AJ238" i="1"/>
  <c r="AL238" i="1"/>
  <c r="AJ232" i="1"/>
  <c r="AL232" i="1"/>
  <c r="AJ260" i="1"/>
  <c r="AL260" i="1"/>
  <c r="AJ149" i="1"/>
  <c r="AL149" i="1"/>
  <c r="AJ295" i="1"/>
  <c r="AL295" i="1"/>
  <c r="AJ341" i="1"/>
  <c r="AL341" i="1"/>
  <c r="AJ75" i="1"/>
  <c r="AL75" i="1"/>
  <c r="AJ101" i="1"/>
  <c r="AL101" i="1"/>
  <c r="AJ268" i="1"/>
  <c r="AL268" i="1"/>
  <c r="AJ48" i="1"/>
  <c r="AL48" i="1"/>
  <c r="AJ337" i="1"/>
  <c r="AL337" i="1"/>
  <c r="AJ346" i="1"/>
  <c r="AL346" i="1"/>
  <c r="AJ263" i="1"/>
  <c r="AL263" i="1"/>
  <c r="AJ67" i="1"/>
  <c r="AL67" i="1"/>
  <c r="AJ93" i="1"/>
  <c r="AL93" i="1"/>
  <c r="AJ94" i="1"/>
  <c r="AL94" i="1"/>
  <c r="AJ15" i="1"/>
  <c r="AL15" i="1"/>
  <c r="AJ289" i="1"/>
  <c r="AL289" i="1"/>
  <c r="AJ236" i="1"/>
  <c r="AL236" i="1"/>
  <c r="AJ83" i="1"/>
  <c r="AL83" i="1"/>
  <c r="AJ330" i="1"/>
  <c r="AL330" i="1"/>
  <c r="AJ59" i="1"/>
  <c r="AL59" i="1"/>
  <c r="AJ127" i="1"/>
  <c r="AL127" i="1"/>
  <c r="AJ324" i="1"/>
  <c r="AL324" i="1"/>
  <c r="AJ228" i="1"/>
  <c r="AL228" i="1"/>
  <c r="AJ336" i="1"/>
  <c r="AL336" i="1"/>
  <c r="AJ11" i="1"/>
  <c r="AL11" i="1"/>
  <c r="AJ291" i="1"/>
  <c r="AL291" i="1"/>
  <c r="AJ317" i="1"/>
  <c r="AL317" i="1"/>
  <c r="AJ133" i="1"/>
  <c r="AL133" i="1"/>
  <c r="AJ342" i="1"/>
  <c r="AL342" i="1"/>
  <c r="AJ276" i="1"/>
  <c r="AL276" i="1"/>
  <c r="AJ23" i="1"/>
  <c r="AL23" i="1"/>
  <c r="AJ155" i="1"/>
  <c r="AL155" i="1"/>
  <c r="AJ58" i="1"/>
  <c r="AL58" i="1"/>
  <c r="AJ78" i="1"/>
  <c r="AL78" i="1"/>
  <c r="AJ217" i="1"/>
  <c r="AL217" i="1"/>
  <c r="AJ250" i="1"/>
  <c r="AL250" i="1"/>
  <c r="AJ197" i="1"/>
  <c r="AL197" i="1"/>
  <c r="AJ60" i="1"/>
  <c r="AL60" i="1"/>
  <c r="AJ40" i="1"/>
  <c r="AL40" i="1"/>
  <c r="AJ335" i="1"/>
  <c r="AL335" i="1"/>
  <c r="AJ143" i="1"/>
  <c r="AL143" i="1"/>
  <c r="AJ13" i="1"/>
  <c r="AL13" i="1"/>
  <c r="AJ321" i="1"/>
  <c r="AL321" i="1"/>
  <c r="AJ210" i="1"/>
  <c r="AL210" i="1"/>
  <c r="AJ259" i="1"/>
  <c r="AL259" i="1"/>
  <c r="AJ280" i="1"/>
  <c r="AL280" i="1"/>
  <c r="AJ189" i="1"/>
  <c r="AL189" i="1"/>
  <c r="AJ125" i="1"/>
  <c r="AL125" i="1"/>
  <c r="AJ91" i="1"/>
  <c r="AL91" i="1"/>
  <c r="AJ161" i="1"/>
  <c r="AL161" i="1"/>
  <c r="AJ325" i="1"/>
  <c r="AL325" i="1"/>
  <c r="AJ36" i="1"/>
  <c r="AL36" i="1"/>
  <c r="AJ112" i="1"/>
  <c r="AL112" i="1"/>
  <c r="AJ352" i="1"/>
  <c r="AL352" i="1"/>
  <c r="AJ14" i="1"/>
  <c r="AL14" i="1"/>
  <c r="AJ203" i="1"/>
  <c r="AL203" i="1"/>
  <c r="AJ172" i="1"/>
  <c r="AL172" i="1"/>
  <c r="AJ229" i="1"/>
  <c r="AL229" i="1"/>
  <c r="AJ180" i="1"/>
  <c r="AL180" i="1"/>
  <c r="AJ6" i="1"/>
  <c r="AL6" i="1"/>
  <c r="AJ179" i="1"/>
  <c r="AL179" i="1"/>
  <c r="AJ230" i="1"/>
  <c r="AL230" i="1"/>
  <c r="AJ286" i="1"/>
  <c r="AL286" i="1"/>
  <c r="AJ347" i="1"/>
  <c r="AL347" i="1"/>
  <c r="AJ222" i="1"/>
  <c r="AL222" i="1"/>
  <c r="AJ152" i="1"/>
  <c r="AL152" i="1"/>
  <c r="AJ84" i="1"/>
  <c r="AL84" i="1"/>
  <c r="AJ240" i="1"/>
  <c r="AL240" i="1"/>
  <c r="AJ116" i="1"/>
  <c r="AL116" i="1"/>
  <c r="AJ211" i="1"/>
  <c r="AL211" i="1"/>
  <c r="AJ187" i="1"/>
  <c r="AL187" i="1"/>
  <c r="AJ163" i="1"/>
  <c r="AL163" i="1"/>
  <c r="AJ310" i="1"/>
  <c r="AL310" i="1"/>
  <c r="AJ35" i="1"/>
  <c r="AL35" i="1"/>
  <c r="AJ334" i="1"/>
  <c r="AL334" i="1"/>
  <c r="AJ329" i="1"/>
  <c r="AL329" i="1"/>
  <c r="AJ307" i="1"/>
  <c r="AL307" i="1"/>
  <c r="AJ301" i="1"/>
  <c r="AL301" i="1"/>
  <c r="AJ242" i="1"/>
  <c r="AL242" i="1"/>
  <c r="AJ19" i="1"/>
  <c r="AL19" i="1"/>
  <c r="AJ237" i="1"/>
  <c r="AL237" i="1"/>
  <c r="AJ281" i="1"/>
  <c r="AL281" i="1"/>
  <c r="AJ89" i="1"/>
  <c r="AL89" i="1"/>
  <c r="AJ302" i="1"/>
  <c r="AL302" i="1"/>
  <c r="AJ227" i="1"/>
  <c r="AL227" i="1"/>
  <c r="AJ196" i="1"/>
  <c r="AL196" i="1"/>
  <c r="AJ118" i="1"/>
  <c r="AL118" i="1"/>
  <c r="AJ33" i="1"/>
  <c r="AL33" i="1"/>
  <c r="AJ246" i="1"/>
  <c r="AL246" i="1"/>
  <c r="AJ178" i="1"/>
  <c r="AL178" i="1"/>
  <c r="AJ120" i="1"/>
  <c r="AL120" i="1"/>
  <c r="AJ124" i="1"/>
  <c r="AL124" i="1"/>
  <c r="AJ264" i="1"/>
  <c r="AL264" i="1"/>
  <c r="AJ239" i="1"/>
  <c r="AL239" i="1"/>
  <c r="AJ288" i="1"/>
  <c r="AL288" i="1"/>
  <c r="AJ266" i="1"/>
  <c r="AL266" i="1"/>
  <c r="AJ70" i="1"/>
  <c r="AL70" i="1"/>
  <c r="AJ43" i="1"/>
  <c r="AL43" i="1"/>
  <c r="AJ256" i="1"/>
  <c r="AL256" i="1"/>
  <c r="AJ130" i="1"/>
  <c r="AL130" i="1"/>
  <c r="AJ8" i="1"/>
  <c r="AL8" i="1"/>
  <c r="AJ79" i="1"/>
  <c r="AL79" i="1"/>
  <c r="AJ173" i="1"/>
  <c r="AL173" i="1"/>
  <c r="AJ304" i="1"/>
  <c r="AL304" i="1"/>
  <c r="AJ103" i="1"/>
  <c r="AL103" i="1"/>
  <c r="AJ39" i="1"/>
  <c r="AL39" i="1"/>
  <c r="AJ44" i="1"/>
  <c r="AL44" i="1"/>
  <c r="AJ34" i="1"/>
  <c r="AL34" i="1"/>
  <c r="AJ241" i="1"/>
  <c r="AL241" i="1"/>
  <c r="AJ126" i="1"/>
  <c r="AL126" i="1"/>
  <c r="AJ162" i="1"/>
  <c r="AL162" i="1"/>
  <c r="AJ323" i="1"/>
  <c r="AL323" i="1"/>
  <c r="AJ199" i="1"/>
  <c r="AL199" i="1"/>
  <c r="AJ343" i="1"/>
  <c r="AL343" i="1"/>
  <c r="AJ170" i="1"/>
  <c r="AL170" i="1"/>
  <c r="AJ2" i="1"/>
  <c r="AL2" i="1"/>
  <c r="AJ77" i="1"/>
  <c r="AL77" i="1"/>
  <c r="AJ12" i="1"/>
  <c r="AL12" i="1"/>
  <c r="AJ154" i="1"/>
  <c r="AL154" i="1"/>
  <c r="AJ331" i="1"/>
  <c r="AL331" i="1"/>
  <c r="AJ299" i="1"/>
  <c r="AL299" i="1"/>
  <c r="AJ53" i="1"/>
  <c r="AL53" i="1"/>
  <c r="AJ212" i="1"/>
  <c r="AL212" i="1"/>
  <c r="AJ158" i="1"/>
  <c r="AL158" i="1"/>
  <c r="AJ129" i="1"/>
  <c r="AL129" i="1"/>
  <c r="AJ226" i="1"/>
  <c r="AL226" i="1"/>
  <c r="AJ200" i="1"/>
  <c r="AL200" i="1"/>
  <c r="AJ248" i="1"/>
  <c r="AL248" i="1"/>
  <c r="AJ243" i="1"/>
  <c r="AL243" i="1"/>
  <c r="AJ114" i="1"/>
  <c r="AL114" i="1"/>
  <c r="AJ150" i="1"/>
  <c r="AL150" i="1"/>
  <c r="AJ207" i="1"/>
  <c r="AL207" i="1"/>
  <c r="AJ312" i="1"/>
  <c r="AL312" i="1"/>
  <c r="AJ177" i="1"/>
  <c r="AL177" i="1"/>
  <c r="AJ4" i="1"/>
  <c r="AL4" i="1"/>
  <c r="AJ234" i="1"/>
  <c r="AL234" i="1"/>
  <c r="AJ262" i="1"/>
  <c r="AL262" i="1"/>
  <c r="AJ108" i="1"/>
  <c r="AL108" i="1"/>
  <c r="AJ27" i="1"/>
  <c r="AL27" i="1"/>
  <c r="AJ134" i="1"/>
  <c r="AL134" i="1"/>
  <c r="AJ64" i="1"/>
  <c r="AL64" i="1"/>
  <c r="AJ66" i="1"/>
  <c r="AL66" i="1"/>
  <c r="AJ115" i="1"/>
  <c r="AL115" i="1"/>
  <c r="AJ86" i="1"/>
  <c r="AL86" i="1"/>
  <c r="AJ195" i="1"/>
  <c r="AL195" i="1"/>
  <c r="AJ28" i="1"/>
  <c r="AL28" i="1"/>
  <c r="AJ52" i="1"/>
  <c r="AL52" i="1"/>
  <c r="AJ63" i="1"/>
  <c r="AL63" i="1"/>
  <c r="AJ21" i="1"/>
  <c r="AL21" i="1"/>
  <c r="AJ139" i="1"/>
  <c r="AL139" i="1"/>
  <c r="AJ76" i="1"/>
  <c r="AL76" i="1"/>
  <c r="AJ166" i="1"/>
  <c r="AL166" i="1"/>
  <c r="AJ157" i="1"/>
  <c r="AL157" i="1"/>
  <c r="AJ147" i="1"/>
  <c r="AL147" i="1"/>
  <c r="AJ138" i="1"/>
  <c r="AL138" i="1"/>
  <c r="AJ65" i="1"/>
  <c r="AL65" i="1"/>
  <c r="AJ314" i="1"/>
  <c r="AL314" i="1"/>
  <c r="AJ137" i="1"/>
  <c r="AL137" i="1"/>
  <c r="AJ328" i="1"/>
  <c r="AL328" i="1"/>
  <c r="AJ85" i="1"/>
  <c r="AL85" i="1"/>
  <c r="AJ56" i="1"/>
  <c r="AL56" i="1"/>
  <c r="AJ192" i="1"/>
  <c r="AL192" i="1"/>
  <c r="AJ54" i="1"/>
  <c r="AL54" i="1"/>
  <c r="AJ81" i="1"/>
  <c r="AL81" i="1"/>
  <c r="AJ168" i="1"/>
  <c r="AL168" i="1"/>
  <c r="AJ90" i="1"/>
  <c r="AL90" i="1"/>
  <c r="AJ277" i="1"/>
  <c r="AL277" i="1"/>
  <c r="AJ117" i="1"/>
  <c r="AL117" i="1"/>
  <c r="AJ175" i="1"/>
  <c r="AL175" i="1"/>
  <c r="AJ235" i="1"/>
  <c r="AL235" i="1"/>
  <c r="AJ223" i="1"/>
  <c r="AL223" i="1"/>
  <c r="AJ3" i="1"/>
  <c r="AL3" i="1"/>
  <c r="AJ88" i="1"/>
  <c r="AL88" i="1"/>
  <c r="AJ193" i="1"/>
  <c r="AL193" i="1"/>
  <c r="AJ80" i="1"/>
  <c r="AL80" i="1"/>
  <c r="AJ296" i="1"/>
  <c r="AL296" i="1"/>
  <c r="AJ252" i="1"/>
  <c r="AL252" i="1"/>
  <c r="AJ220" i="1"/>
  <c r="AL220" i="1"/>
  <c r="AJ306" i="1"/>
  <c r="AL306" i="1"/>
  <c r="AJ146" i="1"/>
  <c r="AL146" i="1"/>
  <c r="AJ300" i="1"/>
  <c r="AL300" i="1"/>
  <c r="AJ38" i="1"/>
  <c r="AL38" i="1"/>
  <c r="AJ153" i="1"/>
  <c r="AL153" i="1"/>
  <c r="AJ71" i="1"/>
  <c r="AL71" i="1"/>
  <c r="AJ119" i="1"/>
  <c r="AL119" i="1"/>
  <c r="AJ274" i="1"/>
  <c r="AL274" i="1"/>
  <c r="AJ151" i="1"/>
  <c r="AL151" i="1"/>
  <c r="AJ110" i="1"/>
  <c r="AL110" i="1"/>
  <c r="AJ318" i="1"/>
  <c r="AL318" i="1"/>
  <c r="AJ332" i="1"/>
  <c r="AL332" i="1"/>
  <c r="AJ348" i="1"/>
  <c r="AL348" i="1"/>
  <c r="AJ294" i="1"/>
  <c r="AL294" i="1"/>
  <c r="AJ309" i="1"/>
  <c r="AL309" i="1"/>
  <c r="AJ216" i="1"/>
  <c r="AL216" i="1"/>
  <c r="AJ231" i="1"/>
  <c r="AL231" i="1"/>
  <c r="AJ202" i="1"/>
  <c r="AL202" i="1"/>
  <c r="AJ319" i="1"/>
  <c r="AL319" i="1"/>
  <c r="AJ7" i="1"/>
  <c r="AL7" i="1"/>
  <c r="AJ185" i="1"/>
  <c r="AL185" i="1"/>
  <c r="AJ97" i="1"/>
  <c r="AL97" i="1"/>
  <c r="AJ279" i="1"/>
  <c r="AL279" i="1"/>
  <c r="AJ340" i="1"/>
  <c r="AL340" i="1"/>
  <c r="AJ145" i="1"/>
  <c r="AL145" i="1"/>
  <c r="AJ213" i="1"/>
  <c r="AL213" i="1"/>
  <c r="AJ316" i="1"/>
  <c r="AL316" i="1"/>
  <c r="AJ135" i="1"/>
  <c r="AL135" i="1"/>
  <c r="AJ350" i="1"/>
  <c r="AL350" i="1"/>
  <c r="AJ338" i="1"/>
  <c r="AL338" i="1"/>
  <c r="AJ148" i="1"/>
  <c r="AL148" i="1"/>
  <c r="AJ244" i="1"/>
  <c r="AL244" i="1"/>
  <c r="AJ156" i="1"/>
  <c r="AL156" i="1"/>
  <c r="AJ142" i="1"/>
  <c r="AL142" i="1"/>
  <c r="AJ31" i="1"/>
  <c r="AL31" i="1"/>
  <c r="AJ265" i="1"/>
  <c r="AL265" i="1"/>
  <c r="AJ49" i="1"/>
  <c r="AL49" i="1"/>
  <c r="AJ311" i="1"/>
  <c r="AL311" i="1"/>
  <c r="AJ290" i="1"/>
  <c r="AL290" i="1"/>
  <c r="AJ284" i="1"/>
  <c r="AL284" i="1"/>
  <c r="AJ201" i="1"/>
  <c r="AL201" i="1"/>
  <c r="AJ10" i="1"/>
  <c r="AL10" i="1"/>
  <c r="AJ171" i="1"/>
  <c r="AL171" i="1"/>
  <c r="AJ141" i="1"/>
  <c r="AL141" i="1"/>
  <c r="AJ47" i="1"/>
  <c r="AL47" i="1"/>
  <c r="AJ287" i="1"/>
  <c r="AL287" i="1"/>
  <c r="AJ107" i="1"/>
  <c r="AL107" i="1"/>
  <c r="AJ105" i="1"/>
  <c r="AL105" i="1"/>
  <c r="AJ109" i="1"/>
  <c r="AL109" i="1"/>
  <c r="AJ121" i="1"/>
  <c r="AL121" i="1"/>
  <c r="AJ308" i="1"/>
  <c r="AL308" i="1"/>
  <c r="AJ45" i="1"/>
  <c r="AL45" i="1"/>
  <c r="AJ298" i="1"/>
  <c r="AL298" i="1"/>
  <c r="AJ282" i="1"/>
  <c r="AL282" i="1"/>
  <c r="AJ122" i="1"/>
  <c r="AL122" i="1"/>
  <c r="AJ72" i="1"/>
  <c r="AL72" i="1"/>
  <c r="AJ190" i="1"/>
  <c r="AL190" i="1"/>
  <c r="AJ257" i="1"/>
  <c r="AL257" i="1"/>
  <c r="AL183" i="1" l="1"/>
  <c r="AM144" i="1" s="1"/>
  <c r="AJ128" i="1"/>
  <c r="AJ214" i="1"/>
  <c r="AJ188" i="1"/>
  <c r="AM59" i="1"/>
  <c r="AM167" i="1"/>
  <c r="AM315" i="1"/>
  <c r="AM321" i="1"/>
  <c r="AM342" i="1"/>
  <c r="AM302" i="1"/>
  <c r="AM141" i="1"/>
  <c r="AM76" i="1"/>
  <c r="AM187" i="1"/>
  <c r="AM204" i="1"/>
  <c r="AM162" i="1"/>
  <c r="AM178" i="1"/>
  <c r="AM253" i="1"/>
  <c r="AM211" i="1"/>
  <c r="AM100" i="1"/>
  <c r="AM160" i="1"/>
  <c r="AM261" i="1"/>
  <c r="AM292" i="1"/>
  <c r="AM299" i="1"/>
  <c r="AM61" i="1"/>
  <c r="AM110" i="1"/>
  <c r="AM242" i="1"/>
  <c r="AM346" i="1"/>
  <c r="AM21" i="1"/>
  <c r="AM77" i="1"/>
  <c r="AM34" i="1"/>
  <c r="AM95" i="1"/>
  <c r="AM111" i="1"/>
  <c r="AM310" i="1"/>
  <c r="AM103" i="1"/>
  <c r="AM143" i="1"/>
  <c r="AM306" i="1"/>
  <c r="AM117" i="1"/>
  <c r="AM148" i="1"/>
  <c r="AM180" i="1"/>
  <c r="AM282" i="1"/>
  <c r="AM258" i="1"/>
  <c r="AM314" i="1"/>
  <c r="AM224" i="1"/>
  <c r="AM29" i="1"/>
  <c r="AM202" i="1"/>
  <c r="AM263" i="1"/>
  <c r="AM221" i="1"/>
  <c r="AM277" i="1"/>
  <c r="AM236" i="1"/>
  <c r="AM268" i="1"/>
  <c r="AM312" i="1"/>
  <c r="AM271" i="1"/>
  <c r="AM286" i="1"/>
  <c r="AM316" i="1"/>
  <c r="AM161" i="1"/>
  <c r="AM218" i="1"/>
  <c r="AM320" i="1"/>
  <c r="AM3" i="1"/>
  <c r="AM339" i="1"/>
  <c r="AM10" i="1"/>
  <c r="AM115" i="1"/>
  <c r="AM168" i="1"/>
  <c r="AM71" i="1"/>
  <c r="AM90" i="1"/>
  <c r="AM120" i="1"/>
  <c r="AM79" i="1"/>
  <c r="AM129" i="1"/>
  <c r="AM56" i="1"/>
  <c r="AM164" i="1"/>
  <c r="AM127" i="1"/>
  <c r="AM182" i="1"/>
  <c r="AM142" i="1"/>
  <c r="AM17" i="1"/>
  <c r="AM176" i="1"/>
  <c r="AM217" i="1"/>
  <c r="AM105" i="1"/>
  <c r="AM54" i="1"/>
  <c r="AM152" i="1"/>
  <c r="AM195" i="1"/>
  <c r="AM91" i="1"/>
  <c r="AM329" i="1"/>
  <c r="AM301" i="1"/>
  <c r="AM215" i="1"/>
  <c r="AM260" i="1"/>
  <c r="AM303" i="1"/>
  <c r="AM213" i="1"/>
  <c r="AM293" i="1"/>
  <c r="AM336" i="1"/>
  <c r="AM350" i="1"/>
  <c r="AM309" i="1"/>
  <c r="AM340" i="1"/>
  <c r="AM27" i="1"/>
  <c r="AM330" i="1"/>
  <c r="AM38" i="1"/>
  <c r="AM344" i="1"/>
  <c r="AM30" i="1"/>
  <c r="AM63" i="1"/>
  <c r="AM231" i="1"/>
  <c r="AM276" i="1"/>
  <c r="AM33" i="1"/>
  <c r="AM74" i="1"/>
  <c r="AM32" i="1"/>
  <c r="AM209" i="1"/>
  <c r="AM252" i="1"/>
  <c r="AM7" i="1"/>
  <c r="AM185" i="1"/>
  <c r="AM228" i="1"/>
  <c r="AM81" i="1"/>
  <c r="AM114" i="1"/>
  <c r="AM158" i="1"/>
  <c r="AM9" i="1"/>
  <c r="AM149" i="1"/>
  <c r="AM193" i="1"/>
  <c r="AM150" i="1"/>
  <c r="AM206" i="1"/>
  <c r="AM169" i="1"/>
  <c r="AM227" i="1"/>
  <c r="AM186" i="1"/>
  <c r="AM241" i="1"/>
  <c r="AM201" i="1"/>
  <c r="AM243" i="1"/>
  <c r="AM285" i="1"/>
  <c r="AM88" i="1"/>
  <c r="AM235" i="1"/>
  <c r="AM291" i="1"/>
  <c r="AM130" i="1"/>
  <c r="AM67" i="1"/>
  <c r="AM109" i="1"/>
  <c r="AM212" i="1"/>
  <c r="AM266" i="1"/>
  <c r="AM262" i="1"/>
  <c r="AM84" i="1"/>
  <c r="AM45" i="1"/>
  <c r="AM275" i="1"/>
  <c r="AM319" i="1"/>
  <c r="AM12" i="1"/>
  <c r="AM334" i="1"/>
  <c r="AM6" i="1"/>
  <c r="AM51" i="1"/>
  <c r="AM11" i="1"/>
  <c r="AM60" i="1"/>
  <c r="AM22" i="1"/>
  <c r="AM50" i="1"/>
  <c r="AM82" i="1"/>
  <c r="AM42" i="1"/>
  <c r="AM98" i="1"/>
  <c r="AM55" i="1"/>
  <c r="AM97" i="1"/>
  <c r="AM274" i="1"/>
  <c r="AM335" i="1"/>
  <c r="AM93" i="1"/>
  <c r="AM146" i="1"/>
  <c r="AM251" i="1"/>
  <c r="AM280" i="1"/>
  <c r="AM311" i="1"/>
  <c r="AM66" i="1"/>
  <c r="AM121" i="1"/>
  <c r="AM225" i="1"/>
  <c r="AM256" i="1"/>
  <c r="AM288" i="1"/>
  <c r="AM331" i="1"/>
  <c r="AM157" i="1"/>
  <c r="AM70" i="1"/>
  <c r="AM174" i="1"/>
  <c r="AM190" i="1"/>
  <c r="AM220" i="1"/>
  <c r="AM210" i="1"/>
  <c r="AM265" i="1"/>
  <c r="AM226" i="1"/>
  <c r="AM267" i="1"/>
  <c r="AM257" i="1"/>
  <c r="AM300" i="1"/>
  <c r="AM259" i="1"/>
  <c r="AM313" i="1"/>
  <c r="AM132" i="1"/>
  <c r="AM159" i="1"/>
  <c r="AM192" i="1"/>
  <c r="AM294" i="1"/>
  <c r="AM349" i="1"/>
  <c r="AM106" i="1"/>
  <c r="AM25" i="1"/>
  <c r="AM317" i="1"/>
  <c r="AM101" i="1"/>
  <c r="AM31" i="1"/>
  <c r="AM85" i="1"/>
  <c r="AM48" i="1"/>
  <c r="AM75" i="1"/>
  <c r="AM108" i="1"/>
  <c r="AM65" i="1"/>
  <c r="AM123" i="1"/>
  <c r="AM78" i="1"/>
  <c r="AM125" i="1"/>
  <c r="AM189" i="1"/>
  <c r="AM113" i="1"/>
  <c r="AM155" i="1"/>
  <c r="AM118" i="1"/>
  <c r="AM170" i="1"/>
  <c r="AM332" i="1"/>
  <c r="AM14" i="1"/>
  <c r="AM46" i="1"/>
  <c r="AM151" i="1"/>
  <c r="AM205" i="1"/>
  <c r="AM308" i="1"/>
  <c r="AM351" i="1"/>
  <c r="AM23" i="1"/>
  <c r="AM181" i="1"/>
  <c r="AM284" i="1"/>
  <c r="AM327" i="1"/>
  <c r="AM341" i="1"/>
  <c r="AM24" i="1"/>
  <c r="AM289" i="1"/>
  <c r="AM248" i="1"/>
  <c r="AM270" i="1"/>
  <c r="AM318" i="1"/>
  <c r="AM233" i="1"/>
  <c r="AM126" i="1"/>
  <c r="AM237" i="1"/>
  <c r="AM8" i="1"/>
  <c r="AM135" i="1"/>
  <c r="AM165" i="1"/>
  <c r="AM328" i="1"/>
  <c r="AM15" i="1"/>
  <c r="AM304" i="1"/>
  <c r="AM208" i="1"/>
  <c r="AM296" i="1"/>
  <c r="AM99" i="1"/>
  <c r="AK134" i="1"/>
  <c r="AK177" i="1"/>
  <c r="AK248" i="1"/>
  <c r="AK53" i="1"/>
  <c r="AK2" i="1"/>
  <c r="AK214" i="1"/>
  <c r="AK128" i="1"/>
  <c r="AK126" i="1"/>
  <c r="AK304" i="1"/>
  <c r="AK43" i="1"/>
  <c r="AK124" i="1"/>
  <c r="AK196" i="1"/>
  <c r="AK19" i="1"/>
  <c r="AK35" i="1"/>
  <c r="AK240" i="1"/>
  <c r="AK230" i="1"/>
  <c r="AK203" i="1"/>
  <c r="AK337" i="1"/>
  <c r="AK295" i="1"/>
  <c r="AK68" i="1"/>
  <c r="AK24" i="1"/>
  <c r="AK73" i="1"/>
  <c r="AK92" i="1"/>
  <c r="AK245" i="1"/>
  <c r="AK26" i="1"/>
  <c r="AK326" i="1"/>
  <c r="AK136" i="1"/>
  <c r="AK305" i="1"/>
  <c r="AK102" i="1"/>
  <c r="AK41" i="1"/>
  <c r="AK247" i="1"/>
  <c r="AK278" i="1"/>
  <c r="AK122" i="1"/>
  <c r="AK109" i="1"/>
  <c r="AK171" i="1"/>
  <c r="AK49" i="1"/>
  <c r="AK148" i="1"/>
  <c r="AK145" i="1"/>
  <c r="AK7" i="1"/>
  <c r="AK294" i="1"/>
  <c r="AK274" i="1"/>
  <c r="AK146" i="1"/>
  <c r="AK193" i="1"/>
  <c r="AK175" i="1"/>
  <c r="AK54" i="1"/>
  <c r="AK314" i="1"/>
  <c r="AK76" i="1"/>
  <c r="AK195" i="1"/>
  <c r="AK161" i="1"/>
  <c r="AK210" i="1"/>
  <c r="AK60" i="1"/>
  <c r="AK155" i="1"/>
  <c r="AK291" i="1"/>
  <c r="AK59" i="1"/>
  <c r="AK224" i="1"/>
  <c r="AK96" i="1"/>
  <c r="AK205" i="1"/>
  <c r="AK204" i="1"/>
  <c r="AK99" i="1"/>
  <c r="AK188" i="1"/>
  <c r="AK183" i="1"/>
  <c r="AK27" i="1"/>
  <c r="AK312" i="1"/>
  <c r="AK200" i="1"/>
  <c r="AK299" i="1"/>
  <c r="AK170" i="1"/>
  <c r="AK241" i="1"/>
  <c r="AK173" i="1"/>
  <c r="AK70" i="1"/>
  <c r="AK120" i="1"/>
  <c r="AK227" i="1"/>
  <c r="AK242" i="1"/>
  <c r="AK310" i="1"/>
  <c r="AK84" i="1"/>
  <c r="AK179" i="1"/>
  <c r="AK14" i="1"/>
  <c r="AK94" i="1"/>
  <c r="AK48" i="1"/>
  <c r="AK149" i="1"/>
  <c r="AK209" i="1"/>
  <c r="AK74" i="1"/>
  <c r="AK104" i="1"/>
  <c r="AK270" i="1"/>
  <c r="AK46" i="1"/>
  <c r="AK253" i="1"/>
  <c r="AK140" i="1"/>
  <c r="AK251" i="1"/>
  <c r="AK164" i="1"/>
  <c r="AK322" i="1"/>
  <c r="AK57" i="1"/>
  <c r="AK258" i="1"/>
  <c r="AK9" i="1"/>
  <c r="AK282" i="1"/>
  <c r="AK105" i="1"/>
  <c r="AK10" i="1"/>
  <c r="AK265" i="1"/>
  <c r="AK338" i="1"/>
  <c r="AK319" i="1"/>
  <c r="AK348" i="1"/>
  <c r="AK119" i="1"/>
  <c r="AK306" i="1"/>
  <c r="AK117" i="1"/>
  <c r="AK192" i="1"/>
  <c r="AK65" i="1"/>
  <c r="AK139" i="1"/>
  <c r="AK86" i="1"/>
  <c r="AK91" i="1"/>
  <c r="AK321" i="1"/>
  <c r="AK197" i="1"/>
  <c r="AK23" i="1"/>
  <c r="AK11" i="1"/>
  <c r="AK330" i="1"/>
  <c r="AK181" i="1"/>
  <c r="AK82" i="1"/>
  <c r="AK144" i="1"/>
  <c r="AK275" i="1"/>
  <c r="AK198" i="1"/>
  <c r="AK29" i="1"/>
  <c r="AK194" i="1"/>
  <c r="AK108" i="1"/>
  <c r="AK207" i="1"/>
  <c r="AK226" i="1"/>
  <c r="AK331" i="1"/>
  <c r="AK343" i="1"/>
  <c r="AK34" i="1"/>
  <c r="AK79" i="1"/>
  <c r="AK266" i="1"/>
  <c r="AK178" i="1"/>
  <c r="AK302" i="1"/>
  <c r="AK301" i="1"/>
  <c r="AK163" i="1"/>
  <c r="AK152" i="1"/>
  <c r="AK6" i="1"/>
  <c r="AK352" i="1"/>
  <c r="AK93" i="1"/>
  <c r="AK268" i="1"/>
  <c r="AK260" i="1"/>
  <c r="AK303" i="1"/>
  <c r="AK106" i="1"/>
  <c r="AK62" i="1"/>
  <c r="AK215" i="1"/>
  <c r="AK255" i="1"/>
  <c r="AK69" i="1"/>
  <c r="AK174" i="1"/>
  <c r="AK249" i="1"/>
  <c r="AK16" i="1"/>
  <c r="AK186" i="1"/>
  <c r="AK333" i="1"/>
  <c r="AK221" i="1"/>
  <c r="AK298" i="1"/>
  <c r="AK107" i="1"/>
  <c r="AK201" i="1"/>
  <c r="AK31" i="1"/>
  <c r="AK350" i="1"/>
  <c r="AK340" i="1"/>
  <c r="AK202" i="1"/>
  <c r="AK332" i="1"/>
  <c r="AK71" i="1"/>
  <c r="AK220" i="1"/>
  <c r="AK88" i="1"/>
  <c r="AK277" i="1"/>
  <c r="AK56" i="1"/>
  <c r="AK138" i="1"/>
  <c r="AK21" i="1"/>
  <c r="AK115" i="1"/>
  <c r="AK125" i="1"/>
  <c r="AK13" i="1"/>
  <c r="AK250" i="1"/>
  <c r="AK276" i="1"/>
  <c r="AK336" i="1"/>
  <c r="AK83" i="1"/>
  <c r="AK111" i="1"/>
  <c r="AK225" i="1"/>
  <c r="AK25" i="1"/>
  <c r="AK113" i="1"/>
  <c r="AK262" i="1"/>
  <c r="AK150" i="1"/>
  <c r="AK129" i="1"/>
  <c r="AK154" i="1"/>
  <c r="AK199" i="1"/>
  <c r="AK44" i="1"/>
  <c r="AK8" i="1"/>
  <c r="AK288" i="1"/>
  <c r="AK246" i="1"/>
  <c r="AK89" i="1"/>
  <c r="AK307" i="1"/>
  <c r="AK187" i="1"/>
  <c r="AK222" i="1"/>
  <c r="AK180" i="1"/>
  <c r="AK112" i="1"/>
  <c r="AK67" i="1"/>
  <c r="AK101" i="1"/>
  <c r="AK232" i="1"/>
  <c r="AK176" i="1"/>
  <c r="AK339" i="1"/>
  <c r="AK131" i="1"/>
  <c r="AK5" i="1"/>
  <c r="AK327" i="1"/>
  <c r="AK55" i="1"/>
  <c r="AK254" i="1"/>
  <c r="AK30" i="1"/>
  <c r="AK272" i="1"/>
  <c r="AK20" i="1"/>
  <c r="AK191" i="1"/>
  <c r="AK98" i="1"/>
  <c r="AK271" i="1"/>
  <c r="AK269" i="1"/>
  <c r="AK257" i="1"/>
  <c r="AK45" i="1"/>
  <c r="AK287" i="1"/>
  <c r="AK284" i="1"/>
  <c r="AK142" i="1"/>
  <c r="AK135" i="1"/>
  <c r="AK279" i="1"/>
  <c r="AK231" i="1"/>
  <c r="AK318" i="1"/>
  <c r="AK153" i="1"/>
  <c r="AK252" i="1"/>
  <c r="AK3" i="1"/>
  <c r="AK90" i="1"/>
  <c r="AK85" i="1"/>
  <c r="AK147" i="1"/>
  <c r="AK63" i="1"/>
  <c r="AK66" i="1"/>
  <c r="AK189" i="1"/>
  <c r="AK143" i="1"/>
  <c r="AK217" i="1"/>
  <c r="AK342" i="1"/>
  <c r="AK228" i="1"/>
  <c r="AK236" i="1"/>
  <c r="AK42" i="1"/>
  <c r="AK51" i="1"/>
  <c r="AK320" i="1"/>
  <c r="AK349" i="1"/>
  <c r="AK234" i="1"/>
  <c r="AK114" i="1"/>
  <c r="AK158" i="1"/>
  <c r="AK12" i="1"/>
  <c r="AK323" i="1"/>
  <c r="AK39" i="1"/>
  <c r="AK130" i="1"/>
  <c r="AK239" i="1"/>
  <c r="AK33" i="1"/>
  <c r="AK281" i="1"/>
  <c r="AK329" i="1"/>
  <c r="AK211" i="1"/>
  <c r="AK347" i="1"/>
  <c r="AK229" i="1"/>
  <c r="AK36" i="1"/>
  <c r="AK263" i="1"/>
  <c r="AK75" i="1"/>
  <c r="AK238" i="1"/>
  <c r="AK293" i="1"/>
  <c r="AK50" i="1"/>
  <c r="AK22" i="1"/>
  <c r="AK123" i="1"/>
  <c r="AK315" i="1"/>
  <c r="AK18" i="1"/>
  <c r="AK165" i="1"/>
  <c r="AK261" i="1"/>
  <c r="AK283" i="1"/>
  <c r="AK160" i="1"/>
  <c r="AK351" i="1"/>
  <c r="AK345" i="1"/>
  <c r="AK182" i="1"/>
  <c r="AK190" i="1"/>
  <c r="AK308" i="1"/>
  <c r="AK47" i="1"/>
  <c r="AK290" i="1"/>
  <c r="AK156" i="1"/>
  <c r="AK316" i="1"/>
  <c r="AK97" i="1"/>
  <c r="AK216" i="1"/>
  <c r="AK110" i="1"/>
  <c r="AK38" i="1"/>
  <c r="AK296" i="1"/>
  <c r="AK223" i="1"/>
  <c r="AK168" i="1"/>
  <c r="AK328" i="1"/>
  <c r="AK157" i="1"/>
  <c r="AK52" i="1"/>
  <c r="AK280" i="1"/>
  <c r="AK335" i="1"/>
  <c r="AK78" i="1"/>
  <c r="AK133" i="1"/>
  <c r="AK324" i="1"/>
  <c r="AK289" i="1"/>
  <c r="AK37" i="1"/>
  <c r="AK297" i="1"/>
  <c r="AK273" i="1"/>
  <c r="AK208" i="1"/>
  <c r="AK218" i="1"/>
  <c r="AM298" i="1"/>
  <c r="AK64" i="1"/>
  <c r="AK4" i="1"/>
  <c r="AK243" i="1"/>
  <c r="AK212" i="1"/>
  <c r="AK77" i="1"/>
  <c r="AK162" i="1"/>
  <c r="AK103" i="1"/>
  <c r="AK256" i="1"/>
  <c r="AK264" i="1"/>
  <c r="AK118" i="1"/>
  <c r="AK237" i="1"/>
  <c r="AK334" i="1"/>
  <c r="AK116" i="1"/>
  <c r="AK286" i="1"/>
  <c r="AK172" i="1"/>
  <c r="AK325" i="1"/>
  <c r="AK346" i="1"/>
  <c r="AK341" i="1"/>
  <c r="AK206" i="1"/>
  <c r="AK313" i="1"/>
  <c r="AK219" i="1"/>
  <c r="AK267" i="1"/>
  <c r="AK159" i="1"/>
  <c r="AK87" i="1"/>
  <c r="AK132" i="1"/>
  <c r="AK95" i="1"/>
  <c r="AK233" i="1"/>
  <c r="AK285" i="1"/>
  <c r="AK169" i="1"/>
  <c r="AK292" i="1"/>
  <c r="AK167" i="1"/>
  <c r="AK184" i="1"/>
  <c r="AM171" i="1" l="1"/>
  <c r="AM58" i="1"/>
  <c r="AM347" i="1"/>
  <c r="AM234" i="1"/>
  <c r="AM18" i="1"/>
  <c r="AM16" i="1"/>
  <c r="AM255" i="1"/>
  <c r="AM249" i="1"/>
  <c r="AM133" i="1"/>
  <c r="AM297" i="1"/>
  <c r="AM333" i="1"/>
  <c r="AN333" i="1" s="1"/>
  <c r="AM156" i="1"/>
  <c r="AM107" i="1"/>
  <c r="AM269" i="1"/>
  <c r="AM153" i="1"/>
  <c r="AM140" i="1"/>
  <c r="AM2" i="1"/>
  <c r="AM94" i="1"/>
  <c r="AM191" i="1"/>
  <c r="AM279" i="1"/>
  <c r="AM122" i="1"/>
  <c r="AM52" i="1"/>
  <c r="AM131" i="1"/>
  <c r="AN131" i="1" s="1"/>
  <c r="AM216" i="1"/>
  <c r="AM250" i="1"/>
  <c r="AK300" i="1"/>
  <c r="AK166" i="1"/>
  <c r="AM116" i="1"/>
  <c r="AM244" i="1"/>
  <c r="AM254" i="1"/>
  <c r="AM222" i="1"/>
  <c r="AM200" i="1"/>
  <c r="AM49" i="1"/>
  <c r="AM44" i="1"/>
  <c r="AM64" i="1"/>
  <c r="AN64" i="1" s="1"/>
  <c r="AM238" i="1"/>
  <c r="AN238" i="1" s="1"/>
  <c r="AM219" i="1"/>
  <c r="AN219" i="1" s="1"/>
  <c r="AM28" i="1"/>
  <c r="AM139" i="1"/>
  <c r="AN139" i="1" s="1"/>
  <c r="AM287" i="1"/>
  <c r="AM163" i="1"/>
  <c r="AM89" i="1"/>
  <c r="AM20" i="1"/>
  <c r="AM326" i="1"/>
  <c r="AM43" i="1"/>
  <c r="AM53" i="1"/>
  <c r="AM37" i="1"/>
  <c r="AN37" i="1" s="1"/>
  <c r="AM137" i="1"/>
  <c r="AM278" i="1"/>
  <c r="AN278" i="1" s="1"/>
  <c r="AM352" i="1"/>
  <c r="AN352" i="1" s="1"/>
  <c r="AM179" i="1"/>
  <c r="AN179" i="1" s="1"/>
  <c r="AM41" i="1"/>
  <c r="AM80" i="1"/>
  <c r="AM198" i="1"/>
  <c r="AM223" i="1"/>
  <c r="AM307" i="1"/>
  <c r="AM345" i="1"/>
  <c r="AM112" i="1"/>
  <c r="AN112" i="1" s="1"/>
  <c r="AM62" i="1"/>
  <c r="AN62" i="1" s="1"/>
  <c r="AM323" i="1"/>
  <c r="AM207" i="1"/>
  <c r="AN207" i="1" s="1"/>
  <c r="AM119" i="1"/>
  <c r="AN119" i="1" s="1"/>
  <c r="AM348" i="1"/>
  <c r="AN348" i="1" s="1"/>
  <c r="AM272" i="1"/>
  <c r="AM239" i="1"/>
  <c r="AM203" i="1"/>
  <c r="AK213" i="1"/>
  <c r="AM5" i="1"/>
  <c r="AM264" i="1"/>
  <c r="AM147" i="1"/>
  <c r="AK235" i="1"/>
  <c r="AN235" i="1" s="1"/>
  <c r="AM283" i="1"/>
  <c r="AN283" i="1" s="1"/>
  <c r="AM322" i="1"/>
  <c r="AN322" i="1" s="1"/>
  <c r="AM128" i="1"/>
  <c r="AN128" i="1" s="1"/>
  <c r="AM136" i="1"/>
  <c r="AN136" i="1" s="1"/>
  <c r="AM338" i="1"/>
  <c r="AN338" i="1" s="1"/>
  <c r="AM199" i="1"/>
  <c r="AN199" i="1" s="1"/>
  <c r="AM72" i="1"/>
  <c r="AM175" i="1"/>
  <c r="AM229" i="1"/>
  <c r="AK311" i="1"/>
  <c r="AM246" i="1"/>
  <c r="AN246" i="1" s="1"/>
  <c r="AM96" i="1"/>
  <c r="AN96" i="1" s="1"/>
  <c r="AM39" i="1"/>
  <c r="AN39" i="1" s="1"/>
  <c r="AM173" i="1"/>
  <c r="AN173" i="1" s="1"/>
  <c r="AM214" i="1"/>
  <c r="AN214" i="1" s="1"/>
  <c r="AM188" i="1"/>
  <c r="AN188" i="1" s="1"/>
  <c r="AM295" i="1"/>
  <c r="AN295" i="1" s="1"/>
  <c r="AM13" i="1"/>
  <c r="AM40" i="1"/>
  <c r="AM184" i="1"/>
  <c r="AM325" i="1"/>
  <c r="AM337" i="1"/>
  <c r="AK185" i="1"/>
  <c r="AN185" i="1" s="1"/>
  <c r="AM273" i="1"/>
  <c r="AN273" i="1" s="1"/>
  <c r="AM47" i="1"/>
  <c r="AN47" i="1" s="1"/>
  <c r="AM343" i="1"/>
  <c r="AN343" i="1" s="1"/>
  <c r="AM194" i="1"/>
  <c r="AN194" i="1" s="1"/>
  <c r="AK80" i="1"/>
  <c r="AN80" i="1" s="1"/>
  <c r="AM230" i="1"/>
  <c r="AN230" i="1" s="1"/>
  <c r="BC2" i="1"/>
  <c r="AQ177" i="1" s="1"/>
  <c r="AM145" i="1"/>
  <c r="AN145" i="1" s="1"/>
  <c r="AM290" i="1"/>
  <c r="AM73" i="1"/>
  <c r="AM166" i="1"/>
  <c r="AN166" i="1" s="1"/>
  <c r="AM86" i="1"/>
  <c r="AM104" i="1"/>
  <c r="AN104" i="1" s="1"/>
  <c r="AM232" i="1"/>
  <c r="AN232" i="1" s="1"/>
  <c r="AM183" i="1"/>
  <c r="AN183" i="1" s="1"/>
  <c r="AK58" i="1"/>
  <c r="AN58" i="1" s="1"/>
  <c r="AM197" i="1"/>
  <c r="AN197" i="1" s="1"/>
  <c r="AM154" i="1"/>
  <c r="AN154" i="1" s="1"/>
  <c r="AM69" i="1"/>
  <c r="AM240" i="1"/>
  <c r="AK259" i="1"/>
  <c r="AN259" i="1" s="1"/>
  <c r="AK17" i="1"/>
  <c r="AN17" i="1" s="1"/>
  <c r="AK141" i="1"/>
  <c r="AM177" i="1"/>
  <c r="AN177" i="1" s="1"/>
  <c r="AM245" i="1"/>
  <c r="AN245" i="1" s="1"/>
  <c r="AM196" i="1"/>
  <c r="AN196" i="1" s="1"/>
  <c r="AM281" i="1"/>
  <c r="AN281" i="1" s="1"/>
  <c r="AK121" i="1"/>
  <c r="AN121" i="1" s="1"/>
  <c r="AM92" i="1"/>
  <c r="AN92" i="1" s="1"/>
  <c r="AM124" i="1"/>
  <c r="AN124" i="1" s="1"/>
  <c r="AM57" i="1"/>
  <c r="AN57" i="1" s="1"/>
  <c r="AM172" i="1"/>
  <c r="AN172" i="1" s="1"/>
  <c r="AM87" i="1"/>
  <c r="AN87" i="1" s="1"/>
  <c r="AK151" i="1"/>
  <c r="AN151" i="1" s="1"/>
  <c r="AM83" i="1"/>
  <c r="AN83" i="1" s="1"/>
  <c r="AK15" i="1"/>
  <c r="AN15" i="1" s="1"/>
  <c r="AQ278" i="1"/>
  <c r="AM35" i="1"/>
  <c r="AN35" i="1" s="1"/>
  <c r="AM68" i="1"/>
  <c r="AN68" i="1" s="1"/>
  <c r="AQ240" i="1"/>
  <c r="AM102" i="1"/>
  <c r="AN102" i="1" s="1"/>
  <c r="AM138" i="1"/>
  <c r="AN138" i="1" s="1"/>
  <c r="AK244" i="1"/>
  <c r="AN244" i="1" s="1"/>
  <c r="AM36" i="1"/>
  <c r="AN36" i="1" s="1"/>
  <c r="AQ68" i="1"/>
  <c r="AM305" i="1"/>
  <c r="AN305" i="1" s="1"/>
  <c r="AK32" i="1"/>
  <c r="AN32" i="1" s="1"/>
  <c r="AQ337" i="1"/>
  <c r="AQ343" i="1"/>
  <c r="AK28" i="1"/>
  <c r="AM26" i="1"/>
  <c r="AN26" i="1" s="1"/>
  <c r="AK317" i="1"/>
  <c r="AN317" i="1" s="1"/>
  <c r="AM134" i="1"/>
  <c r="AN134" i="1" s="1"/>
  <c r="AM4" i="1"/>
  <c r="AN4" i="1" s="1"/>
  <c r="AM19" i="1"/>
  <c r="AN19" i="1" s="1"/>
  <c r="AM247" i="1"/>
  <c r="AM324" i="1"/>
  <c r="AN324" i="1" s="1"/>
  <c r="AQ345" i="1"/>
  <c r="AQ115" i="1"/>
  <c r="AQ255" i="1"/>
  <c r="AQ23" i="1"/>
  <c r="AQ236" i="1"/>
  <c r="AQ197" i="1"/>
  <c r="AQ205" i="1"/>
  <c r="AQ228" i="1"/>
  <c r="AQ56" i="1"/>
  <c r="AQ250" i="1"/>
  <c r="AQ40" i="1"/>
  <c r="AQ13" i="1"/>
  <c r="AQ70" i="1"/>
  <c r="AQ270" i="1"/>
  <c r="AQ124" i="1"/>
  <c r="AQ102" i="1"/>
  <c r="AQ125" i="1"/>
  <c r="AQ48" i="1"/>
  <c r="AQ325" i="1"/>
  <c r="AN144" i="1"/>
  <c r="AQ180" i="1"/>
  <c r="AQ188" i="1"/>
  <c r="AQ190" i="1"/>
  <c r="AQ346" i="1"/>
  <c r="AK40" i="1"/>
  <c r="AN40" i="1" s="1"/>
  <c r="AQ43" i="1"/>
  <c r="AQ222" i="1"/>
  <c r="AQ55" i="1"/>
  <c r="AQ34" i="1"/>
  <c r="AQ193" i="1"/>
  <c r="AQ309" i="1"/>
  <c r="AQ8" i="1"/>
  <c r="AQ113" i="1"/>
  <c r="AQ175" i="1"/>
  <c r="AQ275" i="1"/>
  <c r="AQ335" i="1"/>
  <c r="AQ184" i="1"/>
  <c r="AQ44" i="1"/>
  <c r="AQ101" i="1"/>
  <c r="AQ151" i="1"/>
  <c r="AQ273" i="1"/>
  <c r="AQ199" i="1"/>
  <c r="AQ145" i="1"/>
  <c r="AQ186" i="1"/>
  <c r="AQ59" i="1"/>
  <c r="AQ60" i="1"/>
  <c r="AQ154" i="1"/>
  <c r="AQ148" i="1"/>
  <c r="AQ11" i="1"/>
  <c r="AQ210" i="1"/>
  <c r="AQ189" i="1"/>
  <c r="AQ262" i="1"/>
  <c r="AQ5" i="1"/>
  <c r="AQ276" i="1"/>
  <c r="AQ330" i="1"/>
  <c r="AQ47" i="1"/>
  <c r="AQ29" i="1"/>
  <c r="AQ168" i="1"/>
  <c r="AQ285" i="1"/>
  <c r="AQ4" i="1"/>
  <c r="AQ329" i="1"/>
  <c r="AQ307" i="1"/>
  <c r="AQ352" i="1"/>
  <c r="AQ166" i="1"/>
  <c r="AQ14" i="1"/>
  <c r="AQ213" i="1"/>
  <c r="AQ74" i="1"/>
  <c r="AQ137" i="1"/>
  <c r="AQ287" i="1"/>
  <c r="AQ39" i="1"/>
  <c r="AK72" i="1"/>
  <c r="AN72" i="1" s="1"/>
  <c r="AQ160" i="1"/>
  <c r="AQ88" i="1"/>
  <c r="AQ349" i="1"/>
  <c r="AQ163" i="1"/>
  <c r="AQ171" i="1"/>
  <c r="AQ308" i="1"/>
  <c r="AQ310" i="1"/>
  <c r="AQ244" i="1"/>
  <c r="AQ209" i="1"/>
  <c r="BD2" i="1"/>
  <c r="AP188" i="1" s="1"/>
  <c r="AQ323" i="1"/>
  <c r="AK344" i="1"/>
  <c r="AN344" i="1" s="1"/>
  <c r="AQ283" i="1"/>
  <c r="AQ288" i="1"/>
  <c r="AQ338" i="1"/>
  <c r="AQ320" i="1"/>
  <c r="AQ178" i="1"/>
  <c r="AQ109" i="1"/>
  <c r="AQ220" i="1"/>
  <c r="AQ227" i="1"/>
  <c r="AQ121" i="1"/>
  <c r="AQ110" i="1"/>
  <c r="AQ267" i="1"/>
  <c r="AQ63" i="1"/>
  <c r="AQ238" i="1"/>
  <c r="AQ315" i="1"/>
  <c r="AQ118" i="1"/>
  <c r="AQ100" i="1"/>
  <c r="AQ71" i="1"/>
  <c r="AK309" i="1"/>
  <c r="AN309" i="1" s="1"/>
  <c r="AQ245" i="1"/>
  <c r="AK127" i="1"/>
  <c r="AN127" i="1" s="1"/>
  <c r="AQ247" i="1"/>
  <c r="AQ218" i="1"/>
  <c r="AQ143" i="1"/>
  <c r="AQ150" i="1"/>
  <c r="AQ327" i="1"/>
  <c r="AQ83" i="1"/>
  <c r="AQ226" i="1"/>
  <c r="AQ146" i="1"/>
  <c r="AQ249" i="1"/>
  <c r="AQ200" i="1"/>
  <c r="AQ235" i="1"/>
  <c r="AQ264" i="1"/>
  <c r="AQ61" i="1"/>
  <c r="AP252" i="1"/>
  <c r="AP129" i="1"/>
  <c r="AQ198" i="1"/>
  <c r="AQ290" i="1"/>
  <c r="AQ96" i="1"/>
  <c r="AQ103" i="1"/>
  <c r="AQ116" i="1"/>
  <c r="AQ340" i="1"/>
  <c r="AQ153" i="1"/>
  <c r="AQ17" i="1"/>
  <c r="AQ280" i="1"/>
  <c r="AQ12" i="1"/>
  <c r="AQ201" i="1"/>
  <c r="AK100" i="1"/>
  <c r="AN100" i="1" s="1"/>
  <c r="AQ224" i="1"/>
  <c r="AQ77" i="1"/>
  <c r="AQ237" i="1"/>
  <c r="AQ95" i="1"/>
  <c r="AQ318" i="1"/>
  <c r="AQ32" i="1"/>
  <c r="AQ36" i="1"/>
  <c r="AQ158" i="1"/>
  <c r="AQ107" i="1"/>
  <c r="AQ144" i="1"/>
  <c r="AQ24" i="1"/>
  <c r="AQ15" i="1"/>
  <c r="AQ243" i="1"/>
  <c r="AQ256" i="1"/>
  <c r="AQ132" i="1"/>
  <c r="AQ231" i="1"/>
  <c r="AQ167" i="1"/>
  <c r="AQ229" i="1"/>
  <c r="AQ114" i="1"/>
  <c r="AQ298" i="1"/>
  <c r="AK61" i="1"/>
  <c r="AN61" i="1" s="1"/>
  <c r="AQ10" i="1"/>
  <c r="AQ176" i="1"/>
  <c r="AQ98" i="1"/>
  <c r="AQ6" i="1"/>
  <c r="AQ207" i="1"/>
  <c r="AQ122" i="1"/>
  <c r="AQ81" i="1"/>
  <c r="AQ25" i="1"/>
  <c r="AQ321" i="1"/>
  <c r="AQ170" i="1"/>
  <c r="AQ311" i="1"/>
  <c r="AQ80" i="1"/>
  <c r="AQ82" i="1"/>
  <c r="AQ296" i="1"/>
  <c r="AQ317" i="1"/>
  <c r="AQ64" i="1"/>
  <c r="AQ162" i="1"/>
  <c r="AQ87" i="1"/>
  <c r="AQ279" i="1"/>
  <c r="AQ292" i="1"/>
  <c r="AQ347" i="1"/>
  <c r="AQ234" i="1"/>
  <c r="AQ165" i="1"/>
  <c r="AK137" i="1"/>
  <c r="AN137" i="1" s="1"/>
  <c r="AQ37" i="1"/>
  <c r="AQ112" i="1"/>
  <c r="AQ129" i="1"/>
  <c r="AQ105" i="1"/>
  <c r="AQ232" i="1"/>
  <c r="AQ191" i="1"/>
  <c r="AQ152" i="1"/>
  <c r="AQ108" i="1"/>
  <c r="AQ69" i="1"/>
  <c r="AQ316" i="1"/>
  <c r="AQ225" i="1"/>
  <c r="AQ91" i="1"/>
  <c r="AQ299" i="1"/>
  <c r="AQ141" i="1"/>
  <c r="AQ251" i="1"/>
  <c r="AQ300" i="1"/>
  <c r="AQ9" i="1"/>
  <c r="AQ38" i="1"/>
  <c r="AQ58" i="1"/>
  <c r="AQ157" i="1"/>
  <c r="AQ212" i="1"/>
  <c r="AQ159" i="1"/>
  <c r="AQ22" i="1"/>
  <c r="AQ169" i="1"/>
  <c r="AQ211" i="1"/>
  <c r="AQ66" i="1"/>
  <c r="AQ18" i="1"/>
  <c r="AK81" i="1"/>
  <c r="AN81" i="1" s="1"/>
  <c r="AQ119" i="1"/>
  <c r="AQ67" i="1"/>
  <c r="AQ272" i="1"/>
  <c r="AQ301" i="1"/>
  <c r="AQ139" i="1"/>
  <c r="AQ215" i="1"/>
  <c r="AQ174" i="1"/>
  <c r="AQ221" i="1"/>
  <c r="AQ179" i="1"/>
  <c r="AQ312" i="1"/>
  <c r="AQ72" i="1"/>
  <c r="AQ253" i="1"/>
  <c r="AQ155" i="1"/>
  <c r="AQ57" i="1"/>
  <c r="AQ216" i="1"/>
  <c r="AQ259" i="1"/>
  <c r="AQ135" i="1"/>
  <c r="AQ52" i="1"/>
  <c r="AQ219" i="1"/>
  <c r="AQ263" i="1"/>
  <c r="AQ233" i="1"/>
  <c r="AQ281" i="1"/>
  <c r="AQ147" i="1"/>
  <c r="AQ123" i="1"/>
  <c r="AQ319" i="1"/>
  <c r="AQ306" i="1"/>
  <c r="AQ30" i="1"/>
  <c r="AQ302" i="1"/>
  <c r="AQ65" i="1"/>
  <c r="AQ62" i="1"/>
  <c r="AQ93" i="1"/>
  <c r="AQ333" i="1"/>
  <c r="AQ84" i="1"/>
  <c r="AQ27" i="1"/>
  <c r="AQ46" i="1"/>
  <c r="AQ161" i="1"/>
  <c r="AQ322" i="1"/>
  <c r="AQ97" i="1"/>
  <c r="AQ172" i="1"/>
  <c r="AQ284" i="1"/>
  <c r="AQ328" i="1"/>
  <c r="AQ313" i="1"/>
  <c r="AQ332" i="1"/>
  <c r="AQ289" i="1"/>
  <c r="AQ33" i="1"/>
  <c r="AQ85" i="1"/>
  <c r="AQ194" i="1"/>
  <c r="AQ181" i="1"/>
  <c r="AQ164" i="1"/>
  <c r="AQ128" i="1"/>
  <c r="AQ286" i="1"/>
  <c r="AQ45" i="1"/>
  <c r="AQ223" i="1"/>
  <c r="AQ206" i="1"/>
  <c r="AQ183" i="1"/>
  <c r="AQ324" i="1"/>
  <c r="AQ239" i="1"/>
  <c r="AQ90" i="1"/>
  <c r="AQ293" i="1"/>
  <c r="AQ261" i="1"/>
  <c r="AQ89" i="1"/>
  <c r="AQ138" i="1"/>
  <c r="AQ254" i="1"/>
  <c r="AQ182" i="1"/>
  <c r="AQ336" i="1"/>
  <c r="AQ266" i="1"/>
  <c r="AQ117" i="1"/>
  <c r="AQ303" i="1"/>
  <c r="AQ294" i="1"/>
  <c r="AQ16" i="1"/>
  <c r="AQ242" i="1"/>
  <c r="AQ76" i="1"/>
  <c r="AQ185" i="1"/>
  <c r="AQ104" i="1"/>
  <c r="AQ156" i="1"/>
  <c r="AQ291" i="1"/>
  <c r="AQ99" i="1"/>
  <c r="AQ334" i="1"/>
  <c r="AQ202" i="1"/>
  <c r="AQ142" i="1"/>
  <c r="AQ341" i="1"/>
  <c r="AQ344" i="1"/>
  <c r="AQ133" i="1"/>
  <c r="AQ130" i="1"/>
  <c r="AQ3" i="1"/>
  <c r="AQ75" i="1"/>
  <c r="AN213" i="1"/>
  <c r="AN298" i="1"/>
  <c r="AN304" i="1"/>
  <c r="AN23" i="1"/>
  <c r="AN189" i="1"/>
  <c r="AN25" i="1"/>
  <c r="AN226" i="1"/>
  <c r="AN42" i="1"/>
  <c r="AN45" i="1"/>
  <c r="AN243" i="1"/>
  <c r="AN114" i="1"/>
  <c r="AN63" i="1"/>
  <c r="AN303" i="1"/>
  <c r="AN176" i="1"/>
  <c r="AN218" i="1"/>
  <c r="AN221" i="1"/>
  <c r="AN148" i="1"/>
  <c r="AN211" i="1"/>
  <c r="AN254" i="1"/>
  <c r="AN315" i="1"/>
  <c r="AN345" i="1"/>
  <c r="AN141" i="1"/>
  <c r="AN120" i="1"/>
  <c r="AN248" i="1"/>
  <c r="AN34" i="1"/>
  <c r="AN300" i="1"/>
  <c r="AN203" i="1"/>
  <c r="AN233" i="1"/>
  <c r="AN351" i="1"/>
  <c r="AN125" i="1"/>
  <c r="AN106" i="1"/>
  <c r="AN265" i="1"/>
  <c r="AN66" i="1"/>
  <c r="AN82" i="1"/>
  <c r="AN84" i="1"/>
  <c r="AN201" i="1"/>
  <c r="AN30" i="1"/>
  <c r="AN260" i="1"/>
  <c r="AN90" i="1"/>
  <c r="AN161" i="1"/>
  <c r="AN263" i="1"/>
  <c r="AN117" i="1"/>
  <c r="AN77" i="1"/>
  <c r="AN253" i="1"/>
  <c r="AN175" i="1"/>
  <c r="AN86" i="1"/>
  <c r="AN41" i="1"/>
  <c r="AN318" i="1"/>
  <c r="AN308" i="1"/>
  <c r="AN78" i="1"/>
  <c r="AN349" i="1"/>
  <c r="AN210" i="1"/>
  <c r="AN311" i="1"/>
  <c r="AN50" i="1"/>
  <c r="AN262" i="1"/>
  <c r="AN241" i="1"/>
  <c r="AN228" i="1"/>
  <c r="AN215" i="1"/>
  <c r="AN171" i="1"/>
  <c r="AN347" i="1"/>
  <c r="AN234" i="1"/>
  <c r="AN18" i="1"/>
  <c r="AN21" i="1"/>
  <c r="AN198" i="1"/>
  <c r="AN44" i="1"/>
  <c r="AN337" i="1"/>
  <c r="AN43" i="1"/>
  <c r="AN270" i="1"/>
  <c r="AN205" i="1"/>
  <c r="AN123" i="1"/>
  <c r="AN294" i="1"/>
  <c r="AN220" i="1"/>
  <c r="AN280" i="1"/>
  <c r="AN22" i="1"/>
  <c r="AN266" i="1"/>
  <c r="AN186" i="1"/>
  <c r="AN38" i="1"/>
  <c r="AN301" i="1"/>
  <c r="AN142" i="1"/>
  <c r="AN71" i="1"/>
  <c r="AN316" i="1"/>
  <c r="AN202" i="1"/>
  <c r="AN306" i="1"/>
  <c r="AN323" i="1"/>
  <c r="AN49" i="1"/>
  <c r="AN13" i="1"/>
  <c r="AN229" i="1"/>
  <c r="AN147" i="1"/>
  <c r="AN69" i="1"/>
  <c r="AN328" i="1"/>
  <c r="AN65" i="1"/>
  <c r="AN192" i="1"/>
  <c r="AN190" i="1"/>
  <c r="AN251" i="1"/>
  <c r="AN60" i="1"/>
  <c r="AN212" i="1"/>
  <c r="AN227" i="1"/>
  <c r="AN7" i="1"/>
  <c r="AN330" i="1"/>
  <c r="AN329" i="1"/>
  <c r="AN182" i="1"/>
  <c r="AN168" i="1"/>
  <c r="AN286" i="1"/>
  <c r="AN29" i="1"/>
  <c r="AN143" i="1"/>
  <c r="AN16" i="1"/>
  <c r="AN292" i="1"/>
  <c r="AN178" i="1"/>
  <c r="AN250" i="1"/>
  <c r="AN53" i="1"/>
  <c r="AN165" i="1"/>
  <c r="AN46" i="1"/>
  <c r="AN108" i="1"/>
  <c r="AN159" i="1"/>
  <c r="AN174" i="1"/>
  <c r="AN146" i="1"/>
  <c r="AN11" i="1"/>
  <c r="AN109" i="1"/>
  <c r="AN169" i="1"/>
  <c r="AN252" i="1"/>
  <c r="AN27" i="1"/>
  <c r="AN91" i="1"/>
  <c r="AN115" i="1"/>
  <c r="AN271" i="1"/>
  <c r="AN224" i="1"/>
  <c r="AN103" i="1"/>
  <c r="AN346" i="1"/>
  <c r="AN261" i="1"/>
  <c r="AN223" i="1"/>
  <c r="AN342" i="1"/>
  <c r="AN239" i="1"/>
  <c r="AN272" i="1"/>
  <c r="AN289" i="1"/>
  <c r="AN14" i="1"/>
  <c r="AN75" i="1"/>
  <c r="AN132" i="1"/>
  <c r="AN70" i="1"/>
  <c r="AN93" i="1"/>
  <c r="AN51" i="1"/>
  <c r="AN67" i="1"/>
  <c r="AN206" i="1"/>
  <c r="AN209" i="1"/>
  <c r="AN340" i="1"/>
  <c r="AN195" i="1"/>
  <c r="AN164" i="1"/>
  <c r="AN10" i="1"/>
  <c r="AN312" i="1"/>
  <c r="AN314" i="1"/>
  <c r="AN310" i="1"/>
  <c r="AN116" i="1"/>
  <c r="AN160" i="1"/>
  <c r="AN162" i="1"/>
  <c r="AN184" i="1"/>
  <c r="AN240" i="1"/>
  <c r="AN135" i="1"/>
  <c r="AN24" i="1"/>
  <c r="AN332" i="1"/>
  <c r="AN48" i="1"/>
  <c r="AN313" i="1"/>
  <c r="AN157" i="1"/>
  <c r="AN335" i="1"/>
  <c r="AN6" i="1"/>
  <c r="AN130" i="1"/>
  <c r="AN150" i="1"/>
  <c r="AN152" i="1"/>
  <c r="AN56" i="1"/>
  <c r="AN339" i="1"/>
  <c r="AN268" i="1"/>
  <c r="AN258" i="1"/>
  <c r="AN111" i="1"/>
  <c r="AN242" i="1"/>
  <c r="AN204" i="1"/>
  <c r="AN76" i="1"/>
  <c r="AN167" i="1"/>
  <c r="AN73" i="1"/>
  <c r="AN8" i="1"/>
  <c r="AN341" i="1"/>
  <c r="AN170" i="1"/>
  <c r="AN85" i="1"/>
  <c r="AN331" i="1"/>
  <c r="AN274" i="1"/>
  <c r="AN334" i="1"/>
  <c r="AN291" i="1"/>
  <c r="AN193" i="1"/>
  <c r="AN74" i="1"/>
  <c r="AN350" i="1"/>
  <c r="AN54" i="1"/>
  <c r="AN133" i="1"/>
  <c r="AN297" i="1"/>
  <c r="AN156" i="1"/>
  <c r="AN107" i="1"/>
  <c r="AN110" i="1"/>
  <c r="AN287" i="1"/>
  <c r="AN163" i="1"/>
  <c r="AN321" i="1"/>
  <c r="AN59" i="1"/>
  <c r="AN99" i="1"/>
  <c r="AN237" i="1"/>
  <c r="AN327" i="1"/>
  <c r="AN118" i="1"/>
  <c r="AN31" i="1"/>
  <c r="AN288" i="1"/>
  <c r="AN97" i="1"/>
  <c r="AN12" i="1"/>
  <c r="AN149" i="1"/>
  <c r="AN33" i="1"/>
  <c r="AN336" i="1"/>
  <c r="AN2" i="1"/>
  <c r="AN94" i="1"/>
  <c r="AN191" i="1"/>
  <c r="AN279" i="1"/>
  <c r="AN122" i="1"/>
  <c r="AN52" i="1"/>
  <c r="AN153" i="1"/>
  <c r="AN302" i="1"/>
  <c r="AN5" i="1"/>
  <c r="AN20" i="1"/>
  <c r="AN325" i="1"/>
  <c r="AN290" i="1"/>
  <c r="AN296" i="1"/>
  <c r="AN126" i="1"/>
  <c r="AN284" i="1"/>
  <c r="AN155" i="1"/>
  <c r="AN101" i="1"/>
  <c r="AN257" i="1"/>
  <c r="AN256" i="1"/>
  <c r="AN55" i="1"/>
  <c r="AN319" i="1"/>
  <c r="AN88" i="1"/>
  <c r="AN9" i="1"/>
  <c r="AN276" i="1"/>
  <c r="AN293" i="1"/>
  <c r="AN105" i="1"/>
  <c r="AN129" i="1"/>
  <c r="AN3" i="1"/>
  <c r="AN236" i="1"/>
  <c r="AN282" i="1"/>
  <c r="AN95" i="1"/>
  <c r="AN299" i="1"/>
  <c r="AN200" i="1"/>
  <c r="AN216" i="1"/>
  <c r="AN249" i="1"/>
  <c r="AN307" i="1"/>
  <c r="AN264" i="1"/>
  <c r="AN208" i="1"/>
  <c r="AN181" i="1"/>
  <c r="AN113" i="1"/>
  <c r="AN267" i="1"/>
  <c r="AN225" i="1"/>
  <c r="AN98" i="1"/>
  <c r="AN275" i="1"/>
  <c r="AN285" i="1"/>
  <c r="AN158" i="1"/>
  <c r="AN231" i="1"/>
  <c r="AN217" i="1"/>
  <c r="AN79" i="1"/>
  <c r="AN320" i="1"/>
  <c r="AN277" i="1"/>
  <c r="AN180" i="1"/>
  <c r="AN269" i="1"/>
  <c r="AN255" i="1"/>
  <c r="AN187" i="1"/>
  <c r="AN89" i="1"/>
  <c r="AN222" i="1"/>
  <c r="AN140" i="1"/>
  <c r="AN326" i="1"/>
  <c r="AN247" i="1"/>
  <c r="AN28" i="1" l="1"/>
  <c r="AP344" i="1"/>
  <c r="AR344" i="1" s="1"/>
  <c r="AP342" i="1"/>
  <c r="AQ73" i="1"/>
  <c r="AP130" i="1"/>
  <c r="AP284" i="1"/>
  <c r="AP124" i="1"/>
  <c r="AR124" i="1" s="1"/>
  <c r="AQ127" i="1"/>
  <c r="AQ106" i="1"/>
  <c r="AQ295" i="1"/>
  <c r="AQ35" i="1"/>
  <c r="AP341" i="1"/>
  <c r="AR341" i="1" s="1"/>
  <c r="AQ41" i="1"/>
  <c r="AP174" i="1"/>
  <c r="AR174" i="1" s="1"/>
  <c r="AQ51" i="1"/>
  <c r="AQ331" i="1"/>
  <c r="AQ79" i="1"/>
  <c r="AQ268" i="1"/>
  <c r="AQ28" i="1"/>
  <c r="AP322" i="1"/>
  <c r="AR322" i="1" s="1"/>
  <c r="AP330" i="1"/>
  <c r="AR330" i="1" s="1"/>
  <c r="AP97" i="1"/>
  <c r="AP40" i="1"/>
  <c r="AR40" i="1" s="1"/>
  <c r="AQ351" i="1"/>
  <c r="AQ208" i="1"/>
  <c r="AQ350" i="1"/>
  <c r="AQ314" i="1"/>
  <c r="AQ260" i="1"/>
  <c r="AQ271" i="1"/>
  <c r="AQ269" i="1"/>
  <c r="AP245" i="1"/>
  <c r="AR245" i="1" s="1"/>
  <c r="AP257" i="1"/>
  <c r="AP226" i="1"/>
  <c r="AR226" i="1" s="1"/>
  <c r="AP285" i="1"/>
  <c r="AQ173" i="1"/>
  <c r="AQ265" i="1"/>
  <c r="AQ20" i="1"/>
  <c r="AQ131" i="1"/>
  <c r="AQ134" i="1"/>
  <c r="AQ246" i="1"/>
  <c r="AQ49" i="1"/>
  <c r="AQ195" i="1"/>
  <c r="AQ42" i="1"/>
  <c r="AQ258" i="1"/>
  <c r="AQ339" i="1"/>
  <c r="AQ92" i="1"/>
  <c r="AQ7" i="1"/>
  <c r="AQ342" i="1"/>
  <c r="AQ21" i="1"/>
  <c r="AQ187" i="1"/>
  <c r="AP37" i="1"/>
  <c r="AR37" i="1" s="1"/>
  <c r="AQ214" i="1"/>
  <c r="AQ196" i="1"/>
  <c r="AQ149" i="1"/>
  <c r="AQ257" i="1"/>
  <c r="AQ305" i="1"/>
  <c r="AQ348" i="1"/>
  <c r="AQ274" i="1"/>
  <c r="AQ297" i="1"/>
  <c r="AQ111" i="1"/>
  <c r="AQ78" i="1"/>
  <c r="AQ94" i="1"/>
  <c r="AQ282" i="1"/>
  <c r="AQ140" i="1"/>
  <c r="AQ54" i="1"/>
  <c r="AQ230" i="1"/>
  <c r="AQ136" i="1"/>
  <c r="AQ53" i="1"/>
  <c r="AQ277" i="1"/>
  <c r="AQ86" i="1"/>
  <c r="AQ31" i="1"/>
  <c r="AQ192" i="1"/>
  <c r="AQ252" i="1"/>
  <c r="AR252" i="1" s="1"/>
  <c r="AQ241" i="1"/>
  <c r="AQ217" i="1"/>
  <c r="AQ120" i="1"/>
  <c r="AQ204" i="1"/>
  <c r="AQ19" i="1"/>
  <c r="AQ326" i="1"/>
  <c r="AQ50" i="1"/>
  <c r="AQ248" i="1"/>
  <c r="AQ304" i="1"/>
  <c r="AQ26" i="1"/>
  <c r="AQ2" i="1"/>
  <c r="AQ126" i="1"/>
  <c r="AQ203" i="1"/>
  <c r="AP316" i="1"/>
  <c r="AR316" i="1" s="1"/>
  <c r="AP307" i="1"/>
  <c r="AR307" i="1" s="1"/>
  <c r="AP70" i="1"/>
  <c r="AR70" i="1" s="1"/>
  <c r="AP138" i="1"/>
  <c r="AR138" i="1" s="1"/>
  <c r="AP271" i="1"/>
  <c r="AP133" i="1"/>
  <c r="AR133" i="1" s="1"/>
  <c r="AP321" i="1"/>
  <c r="AR321" i="1" s="1"/>
  <c r="AP109" i="1"/>
  <c r="AR109" i="1" s="1"/>
  <c r="AP269" i="1"/>
  <c r="AP48" i="1"/>
  <c r="AR48" i="1" s="1"/>
  <c r="AP58" i="1"/>
  <c r="AR58" i="1" s="1"/>
  <c r="AP300" i="1"/>
  <c r="AR300" i="1" s="1"/>
  <c r="AP82" i="1"/>
  <c r="AR82" i="1" s="1"/>
  <c r="AP217" i="1"/>
  <c r="AP49" i="1"/>
  <c r="AR49" i="1" s="1"/>
  <c r="AP8" i="1"/>
  <c r="AR8" i="1" s="1"/>
  <c r="AP120" i="1"/>
  <c r="AP290" i="1"/>
  <c r="AR290" i="1" s="1"/>
  <c r="AP319" i="1"/>
  <c r="AR319" i="1" s="1"/>
  <c r="AR285" i="1"/>
  <c r="AP241" i="1"/>
  <c r="AP196" i="1"/>
  <c r="AP234" i="1"/>
  <c r="AR234" i="1" s="1"/>
  <c r="AP242" i="1"/>
  <c r="AR242" i="1" s="1"/>
  <c r="AP286" i="1"/>
  <c r="AR286" i="1" s="1"/>
  <c r="AP79" i="1"/>
  <c r="AP61" i="1"/>
  <c r="AR61" i="1" s="1"/>
  <c r="AP325" i="1"/>
  <c r="AR325" i="1" s="1"/>
  <c r="AP255" i="1"/>
  <c r="AR255" i="1" s="1"/>
  <c r="AP189" i="1"/>
  <c r="AR189" i="1" s="1"/>
  <c r="AP127" i="1"/>
  <c r="AP228" i="1"/>
  <c r="AR228" i="1" s="1"/>
  <c r="AP99" i="1"/>
  <c r="AR99" i="1" s="1"/>
  <c r="AP256" i="1"/>
  <c r="AR256" i="1" s="1"/>
  <c r="AP306" i="1"/>
  <c r="AR306" i="1" s="1"/>
  <c r="AP64" i="1"/>
  <c r="AR64" i="1" s="1"/>
  <c r="AP66" i="1"/>
  <c r="AR66" i="1" s="1"/>
  <c r="AP268" i="1"/>
  <c r="AP3" i="1"/>
  <c r="AR3" i="1" s="1"/>
  <c r="AP118" i="1"/>
  <c r="AR118" i="1" s="1"/>
  <c r="AP232" i="1"/>
  <c r="AR232" i="1" s="1"/>
  <c r="AP274" i="1"/>
  <c r="AP156" i="1"/>
  <c r="AR156" i="1" s="1"/>
  <c r="AP273" i="1"/>
  <c r="AR273" i="1" s="1"/>
  <c r="AP315" i="1"/>
  <c r="AR315" i="1" s="1"/>
  <c r="AP29" i="1"/>
  <c r="AR29" i="1" s="1"/>
  <c r="AP312" i="1"/>
  <c r="AR312" i="1" s="1"/>
  <c r="AP83" i="1"/>
  <c r="AR83" i="1" s="1"/>
  <c r="AP336" i="1"/>
  <c r="AR336" i="1" s="1"/>
  <c r="AP187" i="1"/>
  <c r="AP171" i="1"/>
  <c r="AR171" i="1" s="1"/>
  <c r="AP345" i="1"/>
  <c r="AR345" i="1" s="1"/>
  <c r="AP50" i="1"/>
  <c r="AP320" i="1"/>
  <c r="AR320" i="1" s="1"/>
  <c r="AP213" i="1"/>
  <c r="AR213" i="1" s="1"/>
  <c r="AP169" i="1"/>
  <c r="AR169" i="1" s="1"/>
  <c r="AP31" i="1"/>
  <c r="AP176" i="1"/>
  <c r="AR176" i="1" s="1"/>
  <c r="AP172" i="1"/>
  <c r="AR172" i="1" s="1"/>
  <c r="AP332" i="1"/>
  <c r="AR332" i="1" s="1"/>
  <c r="AP121" i="1"/>
  <c r="AR121" i="1" s="1"/>
  <c r="AP147" i="1"/>
  <c r="AR147" i="1" s="1"/>
  <c r="AP178" i="1"/>
  <c r="AR178" i="1" s="1"/>
  <c r="AP154" i="1"/>
  <c r="AR154" i="1" s="1"/>
  <c r="AP218" i="1"/>
  <c r="AR218" i="1" s="1"/>
  <c r="AP175" i="1"/>
  <c r="AR175" i="1" s="1"/>
  <c r="AP9" i="1"/>
  <c r="AR9" i="1" s="1"/>
  <c r="AP192" i="1"/>
  <c r="AP243" i="1"/>
  <c r="AR243" i="1" s="1"/>
  <c r="AP107" i="1"/>
  <c r="AR107" i="1" s="1"/>
  <c r="AP309" i="1"/>
  <c r="AR309" i="1" s="1"/>
  <c r="AP287" i="1"/>
  <c r="AR287" i="1" s="1"/>
  <c r="AP197" i="1"/>
  <c r="AR197" i="1" s="1"/>
  <c r="AP13" i="1"/>
  <c r="AR13" i="1" s="1"/>
  <c r="AP160" i="1"/>
  <c r="AR160" i="1" s="1"/>
  <c r="AP134" i="1"/>
  <c r="AP161" i="1"/>
  <c r="AR161" i="1" s="1"/>
  <c r="AP214" i="1"/>
  <c r="AP144" i="1"/>
  <c r="AR144" i="1" s="1"/>
  <c r="AP223" i="1"/>
  <c r="AR223" i="1" s="1"/>
  <c r="AP6" i="1"/>
  <c r="AR6" i="1" s="1"/>
  <c r="AP100" i="1"/>
  <c r="AR100" i="1" s="1"/>
  <c r="AP101" i="1"/>
  <c r="AR101" i="1" s="1"/>
  <c r="AP314" i="1"/>
  <c r="AP340" i="1"/>
  <c r="AR340" i="1" s="1"/>
  <c r="AP123" i="1"/>
  <c r="AR123" i="1" s="1"/>
  <c r="AP244" i="1"/>
  <c r="AR244" i="1" s="1"/>
  <c r="AP193" i="1"/>
  <c r="AR193" i="1" s="1"/>
  <c r="AP41" i="1"/>
  <c r="AP182" i="1"/>
  <c r="AR182" i="1" s="1"/>
  <c r="AP117" i="1"/>
  <c r="AR117" i="1" s="1"/>
  <c r="AP167" i="1"/>
  <c r="AR167" i="1" s="1"/>
  <c r="AP298" i="1"/>
  <c r="AR298" i="1" s="1"/>
  <c r="AP73" i="1"/>
  <c r="AP86" i="1"/>
  <c r="AP112" i="1"/>
  <c r="AR112" i="1" s="1"/>
  <c r="AP208" i="1"/>
  <c r="AP183" i="1"/>
  <c r="AR183" i="1" s="1"/>
  <c r="AP59" i="1"/>
  <c r="AR59" i="1" s="1"/>
  <c r="AP168" i="1"/>
  <c r="AR168" i="1" s="1"/>
  <c r="AP165" i="1"/>
  <c r="AR165" i="1" s="1"/>
  <c r="AP44" i="1"/>
  <c r="AR44" i="1" s="1"/>
  <c r="AP265" i="1"/>
  <c r="AP102" i="1"/>
  <c r="AR102" i="1" s="1"/>
  <c r="AP132" i="1"/>
  <c r="AR132" i="1" s="1"/>
  <c r="AP18" i="1"/>
  <c r="AR18" i="1" s="1"/>
  <c r="AP199" i="1"/>
  <c r="AR199" i="1" s="1"/>
  <c r="AP270" i="1"/>
  <c r="AR270" i="1" s="1"/>
  <c r="AP149" i="1"/>
  <c r="AR149" i="1" s="1"/>
  <c r="AP261" i="1"/>
  <c r="AR261" i="1" s="1"/>
  <c r="AP85" i="1"/>
  <c r="AP119" i="1"/>
  <c r="AR119" i="1" s="1"/>
  <c r="AP122" i="1"/>
  <c r="AR122" i="1" s="1"/>
  <c r="AP263" i="1"/>
  <c r="AR263" i="1" s="1"/>
  <c r="AP11" i="1"/>
  <c r="AR11" i="1" s="1"/>
  <c r="AP145" i="1"/>
  <c r="AR145" i="1" s="1"/>
  <c r="AP328" i="1"/>
  <c r="AR328" i="1" s="1"/>
  <c r="AP186" i="1"/>
  <c r="AR186" i="1" s="1"/>
  <c r="AP148" i="1"/>
  <c r="AR148" i="1" s="1"/>
  <c r="AP195" i="1"/>
  <c r="AP229" i="1"/>
  <c r="AR229" i="1" s="1"/>
  <c r="AP293" i="1"/>
  <c r="AR293" i="1" s="1"/>
  <c r="AP113" i="1"/>
  <c r="AR113" i="1" s="1"/>
  <c r="AP57" i="1"/>
  <c r="AR57" i="1" s="1"/>
  <c r="AP92" i="1"/>
  <c r="AP206" i="1"/>
  <c r="AR206" i="1" s="1"/>
  <c r="AP238" i="1"/>
  <c r="AR238" i="1" s="1"/>
  <c r="AP250" i="1"/>
  <c r="AR250" i="1" s="1"/>
  <c r="AP94" i="1"/>
  <c r="AP310" i="1"/>
  <c r="AR310" i="1" s="1"/>
  <c r="AP184" i="1"/>
  <c r="AR184" i="1" s="1"/>
  <c r="AP5" i="1"/>
  <c r="AR5" i="1" s="1"/>
  <c r="AP164" i="1"/>
  <c r="AR164" i="1" s="1"/>
  <c r="AP136" i="1"/>
  <c r="AP281" i="1"/>
  <c r="AR281" i="1" s="1"/>
  <c r="AP139" i="1"/>
  <c r="AR139" i="1" s="1"/>
  <c r="AP278" i="1"/>
  <c r="AR278" i="1" s="1"/>
  <c r="AP22" i="1"/>
  <c r="AR22" i="1" s="1"/>
  <c r="AP215" i="1"/>
  <c r="AR215" i="1" s="1"/>
  <c r="AP295" i="1"/>
  <c r="AP146" i="1"/>
  <c r="AR146" i="1" s="1"/>
  <c r="AP142" i="1"/>
  <c r="AR142" i="1" s="1"/>
  <c r="AP347" i="1"/>
  <c r="AR347" i="1" s="1"/>
  <c r="AP276" i="1"/>
  <c r="AR276" i="1" s="1"/>
  <c r="AP46" i="1"/>
  <c r="AR46" i="1" s="1"/>
  <c r="AP203" i="1"/>
  <c r="AP292" i="1"/>
  <c r="AR292" i="1" s="1"/>
  <c r="AP39" i="1"/>
  <c r="AR39" i="1" s="1"/>
  <c r="AP56" i="1"/>
  <c r="AR56" i="1" s="1"/>
  <c r="AP227" i="1"/>
  <c r="AR227" i="1" s="1"/>
  <c r="AP2" i="1"/>
  <c r="AP116" i="1"/>
  <c r="AR116" i="1" s="1"/>
  <c r="AP67" i="1"/>
  <c r="AR67" i="1" s="1"/>
  <c r="AP104" i="1"/>
  <c r="AR104" i="1" s="1"/>
  <c r="AP24" i="1"/>
  <c r="AR24" i="1" s="1"/>
  <c r="AP90" i="1"/>
  <c r="AR90" i="1" s="1"/>
  <c r="AP348" i="1"/>
  <c r="AP35" i="1"/>
  <c r="AP36" i="1"/>
  <c r="AR36" i="1" s="1"/>
  <c r="AP93" i="1"/>
  <c r="AR93" i="1" s="1"/>
  <c r="AP19" i="1"/>
  <c r="AP349" i="1"/>
  <c r="AR349" i="1" s="1"/>
  <c r="AP202" i="1"/>
  <c r="AR202" i="1" s="1"/>
  <c r="AP166" i="1"/>
  <c r="AR166" i="1" s="1"/>
  <c r="AP155" i="1"/>
  <c r="AR155" i="1" s="1"/>
  <c r="AP103" i="1"/>
  <c r="AR103" i="1" s="1"/>
  <c r="AP89" i="1"/>
  <c r="AR89" i="1" s="1"/>
  <c r="AP14" i="1"/>
  <c r="AR14" i="1" s="1"/>
  <c r="AP177" i="1"/>
  <c r="AR177" i="1" s="1"/>
  <c r="AP279" i="1"/>
  <c r="AR279" i="1" s="1"/>
  <c r="AP282" i="1"/>
  <c r="AP126" i="1"/>
  <c r="AP33" i="1"/>
  <c r="AR33" i="1" s="1"/>
  <c r="AP65" i="1"/>
  <c r="AR65" i="1" s="1"/>
  <c r="AP311" i="1"/>
  <c r="AR311" i="1" s="1"/>
  <c r="AP337" i="1"/>
  <c r="AR337" i="1" s="1"/>
  <c r="AP264" i="1"/>
  <c r="AR264" i="1" s="1"/>
  <c r="AP63" i="1"/>
  <c r="AR63" i="1" s="1"/>
  <c r="AP106" i="1"/>
  <c r="AP28" i="1"/>
  <c r="AR28" i="1" s="1"/>
  <c r="AP317" i="1"/>
  <c r="AR317" i="1" s="1"/>
  <c r="AP4" i="1"/>
  <c r="AR4" i="1" s="1"/>
  <c r="AP318" i="1"/>
  <c r="AR318" i="1" s="1"/>
  <c r="AP152" i="1"/>
  <c r="AR152" i="1" s="1"/>
  <c r="AP236" i="1"/>
  <c r="AR236" i="1" s="1"/>
  <c r="AP305" i="1"/>
  <c r="AP351" i="1"/>
  <c r="AP277" i="1"/>
  <c r="AP190" i="1"/>
  <c r="AR190" i="1" s="1"/>
  <c r="AP17" i="1"/>
  <c r="AR17" i="1" s="1"/>
  <c r="AP246" i="1"/>
  <c r="AP96" i="1"/>
  <c r="AR96" i="1" s="1"/>
  <c r="AP212" i="1"/>
  <c r="AR212" i="1" s="1"/>
  <c r="AP135" i="1"/>
  <c r="AP84" i="1"/>
  <c r="AR84" i="1" s="1"/>
  <c r="AP128" i="1"/>
  <c r="AR128" i="1" s="1"/>
  <c r="AP173" i="1"/>
  <c r="AP114" i="1"/>
  <c r="AR114" i="1" s="1"/>
  <c r="AP141" i="1"/>
  <c r="AR141" i="1" s="1"/>
  <c r="AP335" i="1"/>
  <c r="AR335" i="1" s="1"/>
  <c r="AP98" i="1"/>
  <c r="AR98" i="1" s="1"/>
  <c r="AP266" i="1"/>
  <c r="AR266" i="1" s="1"/>
  <c r="AP291" i="1"/>
  <c r="AR291" i="1" s="1"/>
  <c r="AP313" i="1"/>
  <c r="AR313" i="1" s="1"/>
  <c r="AP280" i="1"/>
  <c r="AR280" i="1" s="1"/>
  <c r="AP191" i="1"/>
  <c r="AR191" i="1" s="1"/>
  <c r="AP108" i="1"/>
  <c r="AR108" i="1" s="1"/>
  <c r="AP201" i="1"/>
  <c r="AR201" i="1" s="1"/>
  <c r="AP230" i="1"/>
  <c r="AP75" i="1"/>
  <c r="AR75" i="1" s="1"/>
  <c r="AP221" i="1"/>
  <c r="AR221" i="1" s="1"/>
  <c r="AP352" i="1"/>
  <c r="AR352" i="1" s="1"/>
  <c r="AP324" i="1"/>
  <c r="AR324" i="1" s="1"/>
  <c r="AP111" i="1"/>
  <c r="AR111" i="1" s="1"/>
  <c r="AP159" i="1"/>
  <c r="AR159" i="1" s="1"/>
  <c r="AP233" i="1"/>
  <c r="AR233" i="1" s="1"/>
  <c r="AP288" i="1"/>
  <c r="AR288" i="1" s="1"/>
  <c r="AP27" i="1"/>
  <c r="AR27" i="1" s="1"/>
  <c r="AP55" i="1"/>
  <c r="AR55" i="1" s="1"/>
  <c r="AP207" i="1"/>
  <c r="AR207" i="1" s="1"/>
  <c r="AP76" i="1"/>
  <c r="AR76" i="1" s="1"/>
  <c r="AP78" i="1"/>
  <c r="AP296" i="1"/>
  <c r="AR296" i="1" s="1"/>
  <c r="AP327" i="1"/>
  <c r="AR327" i="1" s="1"/>
  <c r="AP91" i="1"/>
  <c r="AR91" i="1" s="1"/>
  <c r="AP62" i="1"/>
  <c r="AR62" i="1" s="1"/>
  <c r="AP185" i="1"/>
  <c r="AR185" i="1" s="1"/>
  <c r="AP323" i="1"/>
  <c r="AR323" i="1" s="1"/>
  <c r="AP34" i="1"/>
  <c r="AR34" i="1" s="1"/>
  <c r="AP338" i="1"/>
  <c r="AR338" i="1" s="1"/>
  <c r="AP157" i="1"/>
  <c r="AR157" i="1" s="1"/>
  <c r="AP333" i="1"/>
  <c r="AR333" i="1" s="1"/>
  <c r="AP346" i="1"/>
  <c r="AR346" i="1" s="1"/>
  <c r="AP77" i="1"/>
  <c r="AR77" i="1" s="1"/>
  <c r="AP150" i="1"/>
  <c r="AR150" i="1" s="1"/>
  <c r="AP224" i="1"/>
  <c r="AR224" i="1" s="1"/>
  <c r="AR188" i="1"/>
  <c r="AP299" i="1"/>
  <c r="AR299" i="1" s="1"/>
  <c r="AP258" i="1"/>
  <c r="AP43" i="1"/>
  <c r="AR43" i="1" s="1"/>
  <c r="AP289" i="1"/>
  <c r="AR289" i="1" s="1"/>
  <c r="AP231" i="1"/>
  <c r="AR231" i="1" s="1"/>
  <c r="AP69" i="1"/>
  <c r="AR69" i="1" s="1"/>
  <c r="AP200" i="1"/>
  <c r="AR200" i="1" s="1"/>
  <c r="AP60" i="1"/>
  <c r="AR60" i="1" s="1"/>
  <c r="AP254" i="1"/>
  <c r="AR254" i="1" s="1"/>
  <c r="AP12" i="1"/>
  <c r="AR12" i="1" s="1"/>
  <c r="AP125" i="1"/>
  <c r="AR125" i="1" s="1"/>
  <c r="AP251" i="1"/>
  <c r="AR251" i="1" s="1"/>
  <c r="AP267" i="1"/>
  <c r="AR267" i="1" s="1"/>
  <c r="AP80" i="1"/>
  <c r="AR80" i="1" s="1"/>
  <c r="AP216" i="1"/>
  <c r="AR216" i="1" s="1"/>
  <c r="AP30" i="1"/>
  <c r="AR30" i="1" s="1"/>
  <c r="AP302" i="1"/>
  <c r="AR302" i="1" s="1"/>
  <c r="AP235" i="1"/>
  <c r="AR235" i="1" s="1"/>
  <c r="AP15" i="1"/>
  <c r="AR15" i="1" s="1"/>
  <c r="AP303" i="1"/>
  <c r="AR303" i="1" s="1"/>
  <c r="AP204" i="1"/>
  <c r="AP253" i="1"/>
  <c r="AR253" i="1" s="1"/>
  <c r="AP248" i="1"/>
  <c r="AP52" i="1"/>
  <c r="AR52" i="1" s="1"/>
  <c r="AP45" i="1"/>
  <c r="AR45" i="1" s="1"/>
  <c r="AP260" i="1"/>
  <c r="AR260" i="1" s="1"/>
  <c r="AP205" i="1"/>
  <c r="AR205" i="1" s="1"/>
  <c r="AP54" i="1"/>
  <c r="AP334" i="1"/>
  <c r="AR334" i="1" s="1"/>
  <c r="AP51" i="1"/>
  <c r="AP88" i="1"/>
  <c r="AR88" i="1" s="1"/>
  <c r="AP74" i="1"/>
  <c r="AR74" i="1" s="1"/>
  <c r="AP198" i="1"/>
  <c r="AR198" i="1" s="1"/>
  <c r="AP259" i="1"/>
  <c r="AR259" i="1" s="1"/>
  <c r="AP308" i="1"/>
  <c r="AR308" i="1" s="1"/>
  <c r="AP339" i="1"/>
  <c r="AP331" i="1"/>
  <c r="AP95" i="1"/>
  <c r="AR95" i="1" s="1"/>
  <c r="AP194" i="1"/>
  <c r="AR194" i="1" s="1"/>
  <c r="AP72" i="1"/>
  <c r="AR72" i="1" s="1"/>
  <c r="AP38" i="1"/>
  <c r="AR38" i="1" s="1"/>
  <c r="AP20" i="1"/>
  <c r="AP163" i="1"/>
  <c r="AR163" i="1" s="1"/>
  <c r="AP137" i="1"/>
  <c r="AR137" i="1" s="1"/>
  <c r="AP7" i="1"/>
  <c r="AP162" i="1"/>
  <c r="AR162" i="1" s="1"/>
  <c r="AP143" i="1"/>
  <c r="AR143" i="1" s="1"/>
  <c r="AP350" i="1"/>
  <c r="AP179" i="1"/>
  <c r="AR179" i="1" s="1"/>
  <c r="AP210" i="1"/>
  <c r="AR210" i="1" s="1"/>
  <c r="AP32" i="1"/>
  <c r="AR32" i="1" s="1"/>
  <c r="AP283" i="1"/>
  <c r="AR283" i="1" s="1"/>
  <c r="AP180" i="1"/>
  <c r="AR180" i="1" s="1"/>
  <c r="AP23" i="1"/>
  <c r="AR23" i="1" s="1"/>
  <c r="AP275" i="1"/>
  <c r="AR275" i="1" s="1"/>
  <c r="AP181" i="1"/>
  <c r="AR181" i="1" s="1"/>
  <c r="AP222" i="1"/>
  <c r="AR222" i="1" s="1"/>
  <c r="AP240" i="1"/>
  <c r="AR240" i="1" s="1"/>
  <c r="AP110" i="1"/>
  <c r="AR110" i="1" s="1"/>
  <c r="AP272" i="1"/>
  <c r="AR272" i="1" s="1"/>
  <c r="AP301" i="1"/>
  <c r="AR301" i="1" s="1"/>
  <c r="AP81" i="1"/>
  <c r="AR81" i="1" s="1"/>
  <c r="AP326" i="1"/>
  <c r="AP219" i="1"/>
  <c r="AR219" i="1" s="1"/>
  <c r="AP158" i="1"/>
  <c r="AR158" i="1" s="1"/>
  <c r="AP115" i="1"/>
  <c r="AR115" i="1" s="1"/>
  <c r="AP140" i="1"/>
  <c r="AP247" i="1"/>
  <c r="AR247" i="1" s="1"/>
  <c r="AP16" i="1"/>
  <c r="AR16" i="1" s="1"/>
  <c r="AP151" i="1"/>
  <c r="AR151" i="1" s="1"/>
  <c r="AP297" i="1"/>
  <c r="AP153" i="1"/>
  <c r="AR153" i="1" s="1"/>
  <c r="AP249" i="1"/>
  <c r="AR249" i="1" s="1"/>
  <c r="AP170" i="1"/>
  <c r="AR170" i="1" s="1"/>
  <c r="AP53" i="1"/>
  <c r="AP87" i="1"/>
  <c r="AR87" i="1" s="1"/>
  <c r="AP211" i="1"/>
  <c r="AR211" i="1" s="1"/>
  <c r="AP25" i="1"/>
  <c r="AR25" i="1" s="1"/>
  <c r="AP10" i="1"/>
  <c r="AR10" i="1" s="1"/>
  <c r="AP262" i="1"/>
  <c r="AR262" i="1" s="1"/>
  <c r="AP294" i="1"/>
  <c r="AR294" i="1" s="1"/>
  <c r="AP21" i="1"/>
  <c r="AP329" i="1"/>
  <c r="AR329" i="1" s="1"/>
  <c r="AP225" i="1"/>
  <c r="AR225" i="1" s="1"/>
  <c r="AP105" i="1"/>
  <c r="AR105" i="1" s="1"/>
  <c r="AP71" i="1"/>
  <c r="AR71" i="1" s="1"/>
  <c r="AP304" i="1"/>
  <c r="AR304" i="1" s="1"/>
  <c r="AP47" i="1"/>
  <c r="AR47" i="1" s="1"/>
  <c r="AP131" i="1"/>
  <c r="AP343" i="1"/>
  <c r="AR343" i="1" s="1"/>
  <c r="AP239" i="1"/>
  <c r="AR239" i="1" s="1"/>
  <c r="AP68" i="1"/>
  <c r="AR68" i="1" s="1"/>
  <c r="AP237" i="1"/>
  <c r="AR237" i="1" s="1"/>
  <c r="AP42" i="1"/>
  <c r="AR42" i="1" s="1"/>
  <c r="AP220" i="1"/>
  <c r="AR220" i="1" s="1"/>
  <c r="AP209" i="1"/>
  <c r="AR209" i="1" s="1"/>
  <c r="AP26" i="1"/>
  <c r="AR97" i="1"/>
  <c r="AR284" i="1"/>
  <c r="AR129" i="1"/>
  <c r="AR135" i="1"/>
  <c r="AR85" i="1"/>
  <c r="AR130" i="1"/>
  <c r="AR331" i="1" l="1"/>
  <c r="AR140" i="1"/>
  <c r="AR20" i="1"/>
  <c r="AR94" i="1"/>
  <c r="AR21" i="1"/>
  <c r="AR127" i="1"/>
  <c r="AR230" i="1"/>
  <c r="AR54" i="1"/>
  <c r="AR79" i="1"/>
  <c r="AR248" i="1"/>
  <c r="AR73" i="1"/>
  <c r="AR342" i="1"/>
  <c r="AR173" i="1"/>
  <c r="AR214" i="1"/>
  <c r="AR348" i="1"/>
  <c r="AR339" i="1"/>
  <c r="AR246" i="1"/>
  <c r="AR106" i="1"/>
  <c r="AR86" i="1"/>
  <c r="AR2" i="1"/>
  <c r="AR19" i="1"/>
  <c r="AR41" i="1"/>
  <c r="AR195" i="1"/>
  <c r="AR271" i="1"/>
  <c r="AR257" i="1"/>
  <c r="AR241" i="1"/>
  <c r="AR78" i="1"/>
  <c r="AR126" i="1"/>
  <c r="AT298" i="1" s="1"/>
  <c r="AU298" i="1" s="1"/>
  <c r="AR134" i="1"/>
  <c r="AR282" i="1"/>
  <c r="AR35" i="1"/>
  <c r="AR51" i="1"/>
  <c r="AR131" i="1"/>
  <c r="AR208" i="1"/>
  <c r="AR187" i="1"/>
  <c r="AR120" i="1"/>
  <c r="AR26" i="1"/>
  <c r="AR314" i="1"/>
  <c r="AR350" i="1"/>
  <c r="AR297" i="1"/>
  <c r="AR7" i="1"/>
  <c r="AR204" i="1"/>
  <c r="AR277" i="1"/>
  <c r="AR295" i="1"/>
  <c r="AR192" i="1"/>
  <c r="AR31" i="1"/>
  <c r="AR217" i="1"/>
  <c r="AR351" i="1"/>
  <c r="AR265" i="1"/>
  <c r="AR269" i="1"/>
  <c r="AR203" i="1"/>
  <c r="AR268" i="1"/>
  <c r="AR196" i="1"/>
  <c r="AR305" i="1"/>
  <c r="AR92" i="1"/>
  <c r="AR274" i="1"/>
  <c r="AR50" i="1"/>
  <c r="AR53" i="1"/>
  <c r="AR326" i="1"/>
  <c r="AR136" i="1"/>
  <c r="AR258" i="1"/>
  <c r="AT39" i="1" l="1"/>
  <c r="AU39" i="1" s="1"/>
  <c r="AT99" i="1"/>
  <c r="AU99" i="1" s="1"/>
  <c r="AT8" i="1"/>
  <c r="AU8" i="1" s="1"/>
  <c r="AT158" i="1"/>
  <c r="AU158" i="1" s="1"/>
  <c r="AT258" i="1"/>
  <c r="AU258" i="1" s="1"/>
  <c r="AT265" i="1"/>
  <c r="AU265" i="1" s="1"/>
  <c r="AT274" i="1"/>
  <c r="AU274" i="1" s="1"/>
  <c r="AT68" i="1"/>
  <c r="AU68" i="1" s="1"/>
  <c r="AT53" i="1"/>
  <c r="AU53" i="1" s="1"/>
  <c r="AT259" i="1"/>
  <c r="AU259" i="1" s="1"/>
  <c r="AT131" i="1"/>
  <c r="AU131" i="1" s="1"/>
  <c r="AT277" i="1"/>
  <c r="AU277" i="1" s="1"/>
  <c r="AT71" i="1"/>
  <c r="AU71" i="1" s="1"/>
  <c r="AT240" i="1"/>
  <c r="AU240" i="1" s="1"/>
  <c r="AT266" i="1"/>
  <c r="AU266" i="1" s="1"/>
  <c r="AT103" i="1"/>
  <c r="AU103" i="1" s="1"/>
  <c r="AT339" i="1"/>
  <c r="AU339" i="1" s="1"/>
  <c r="AT308" i="1"/>
  <c r="AU308" i="1" s="1"/>
  <c r="AT37" i="1"/>
  <c r="AU37" i="1" s="1"/>
  <c r="AT278" i="1"/>
  <c r="AU278" i="1" s="1"/>
  <c r="AT136" i="1"/>
  <c r="AU136" i="1" s="1"/>
  <c r="AT351" i="1"/>
  <c r="AU351" i="1" s="1"/>
  <c r="AT120" i="1"/>
  <c r="AU120" i="1" s="1"/>
  <c r="AT197" i="1"/>
  <c r="AU197" i="1" s="1"/>
  <c r="AT117" i="1"/>
  <c r="AU117" i="1" s="1"/>
  <c r="AT242" i="1"/>
  <c r="AU242" i="1" s="1"/>
  <c r="AT135" i="1"/>
  <c r="AU135" i="1" s="1"/>
  <c r="AT288" i="1"/>
  <c r="AU288" i="1" s="1"/>
  <c r="AT320" i="1"/>
  <c r="AU320" i="1" s="1"/>
  <c r="AT255" i="1"/>
  <c r="AU255" i="1" s="1"/>
  <c r="AT94" i="1"/>
  <c r="AU94" i="1" s="1"/>
  <c r="AT286" i="1"/>
  <c r="AU286" i="1" s="1"/>
  <c r="AT106" i="1"/>
  <c r="AU106" i="1" s="1"/>
  <c r="AT119" i="1"/>
  <c r="AU119" i="1" s="1"/>
  <c r="AT74" i="1"/>
  <c r="AU74" i="1" s="1"/>
  <c r="AT129" i="1"/>
  <c r="AU129" i="1" s="1"/>
  <c r="AT297" i="1"/>
  <c r="AU297" i="1" s="1"/>
  <c r="AT322" i="1"/>
  <c r="AU322" i="1" s="1"/>
  <c r="AT316" i="1"/>
  <c r="AU316" i="1" s="1"/>
  <c r="AT235" i="1"/>
  <c r="AU235" i="1" s="1"/>
  <c r="AT175" i="1"/>
  <c r="AU175" i="1" s="1"/>
  <c r="AT16" i="1"/>
  <c r="AU16" i="1" s="1"/>
  <c r="AT115" i="1"/>
  <c r="AU115" i="1" s="1"/>
  <c r="AT291" i="1"/>
  <c r="AU291" i="1" s="1"/>
  <c r="AT347" i="1"/>
  <c r="AU347" i="1" s="1"/>
  <c r="AT244" i="1"/>
  <c r="AU244" i="1" s="1"/>
  <c r="AT334" i="1"/>
  <c r="AU334" i="1" s="1"/>
  <c r="AT118" i="1"/>
  <c r="AU118" i="1" s="1"/>
  <c r="AT250" i="1"/>
  <c r="AU250" i="1" s="1"/>
  <c r="AT86" i="1"/>
  <c r="AU86" i="1" s="1"/>
  <c r="AT112" i="1"/>
  <c r="AU112" i="1" s="1"/>
  <c r="AT35" i="1"/>
  <c r="AU35" i="1" s="1"/>
  <c r="AT41" i="1"/>
  <c r="AU41" i="1" s="1"/>
  <c r="AT90" i="1"/>
  <c r="AU90" i="1" s="1"/>
  <c r="AT304" i="1"/>
  <c r="AU304" i="1" s="1"/>
  <c r="AT234" i="1"/>
  <c r="AU234" i="1" s="1"/>
  <c r="AT161" i="1"/>
  <c r="AU161" i="1" s="1"/>
  <c r="AT31" i="1"/>
  <c r="AU31" i="1" s="1"/>
  <c r="AT312" i="1"/>
  <c r="AU312" i="1" s="1"/>
  <c r="AT336" i="1"/>
  <c r="AU336" i="1" s="1"/>
  <c r="AT121" i="1"/>
  <c r="AU121" i="1" s="1"/>
  <c r="AT105" i="1"/>
  <c r="AU105" i="1" s="1"/>
  <c r="AT144" i="1"/>
  <c r="AU144" i="1" s="1"/>
  <c r="AT48" i="1"/>
  <c r="AU48" i="1" s="1"/>
  <c r="AT220" i="1"/>
  <c r="AU220" i="1" s="1"/>
  <c r="AT209" i="1"/>
  <c r="AU209" i="1" s="1"/>
  <c r="AT139" i="1"/>
  <c r="AU139" i="1" s="1"/>
  <c r="AT254" i="1"/>
  <c r="AU254" i="1" s="1"/>
  <c r="AT76" i="1"/>
  <c r="AU76" i="1" s="1"/>
  <c r="AT331" i="1"/>
  <c r="AU331" i="1" s="1"/>
  <c r="AT204" i="1"/>
  <c r="AU204" i="1" s="1"/>
  <c r="AT75" i="1"/>
  <c r="AU75" i="1" s="1"/>
  <c r="AT159" i="1"/>
  <c r="AU159" i="1" s="1"/>
  <c r="AT257" i="1"/>
  <c r="AU257" i="1" s="1"/>
  <c r="AT283" i="1"/>
  <c r="AU283" i="1" s="1"/>
  <c r="AT184" i="1"/>
  <c r="AU184" i="1" s="1"/>
  <c r="AT59" i="1"/>
  <c r="AU59" i="1" s="1"/>
  <c r="AT168" i="1"/>
  <c r="AU168" i="1" s="1"/>
  <c r="AT272" i="1"/>
  <c r="AU272" i="1" s="1"/>
  <c r="AT292" i="1"/>
  <c r="AU292" i="1" s="1"/>
  <c r="AT324" i="1"/>
  <c r="AU324" i="1" s="1"/>
  <c r="AT84" i="1"/>
  <c r="AU84" i="1" s="1"/>
  <c r="AT143" i="1"/>
  <c r="AU143" i="1" s="1"/>
  <c r="AT352" i="1"/>
  <c r="AU352" i="1" s="1"/>
  <c r="AT226" i="1"/>
  <c r="AU226" i="1" s="1"/>
  <c r="AT116" i="1"/>
  <c r="AU116" i="1" s="1"/>
  <c r="AT310" i="1"/>
  <c r="AU310" i="1" s="1"/>
  <c r="AT282" i="1"/>
  <c r="AU282" i="1" s="1"/>
  <c r="AT223" i="1"/>
  <c r="AU223" i="1" s="1"/>
  <c r="AT155" i="1"/>
  <c r="AU155" i="1" s="1"/>
  <c r="AT98" i="1"/>
  <c r="AU98" i="1" s="1"/>
  <c r="AT25" i="1"/>
  <c r="AU25" i="1" s="1"/>
  <c r="AT24" i="1"/>
  <c r="AU24" i="1" s="1"/>
  <c r="AT243" i="1"/>
  <c r="AU243" i="1" s="1"/>
  <c r="AT30" i="1"/>
  <c r="AU30" i="1" s="1"/>
  <c r="AT127" i="1"/>
  <c r="AU127" i="1" s="1"/>
  <c r="AT295" i="1"/>
  <c r="AU295" i="1" s="1"/>
  <c r="AT293" i="1"/>
  <c r="AU293" i="1" s="1"/>
  <c r="AT196" i="1"/>
  <c r="AU196" i="1" s="1"/>
  <c r="AT128" i="1"/>
  <c r="AU128" i="1" s="1"/>
  <c r="AT323" i="1"/>
  <c r="AU323" i="1" s="1"/>
  <c r="AT64" i="1"/>
  <c r="AU64" i="1" s="1"/>
  <c r="AT213" i="1"/>
  <c r="AU213" i="1" s="1"/>
  <c r="AT208" i="1"/>
  <c r="AU208" i="1" s="1"/>
  <c r="AT246" i="1"/>
  <c r="AU246" i="1" s="1"/>
  <c r="AT170" i="1"/>
  <c r="AU170" i="1" s="1"/>
  <c r="AT23" i="1"/>
  <c r="AU23" i="1" s="1"/>
  <c r="AT72" i="1"/>
  <c r="AU72" i="1" s="1"/>
  <c r="AT171" i="1"/>
  <c r="AU171" i="1" s="1"/>
  <c r="AT313" i="1"/>
  <c r="AU313" i="1" s="1"/>
  <c r="AT11" i="1"/>
  <c r="AU11" i="1" s="1"/>
  <c r="AT70" i="1"/>
  <c r="AU70" i="1" s="1"/>
  <c r="AT183" i="1"/>
  <c r="AU183" i="1" s="1"/>
  <c r="AT21" i="1"/>
  <c r="AU21" i="1" s="1"/>
  <c r="AT153" i="1"/>
  <c r="AU153" i="1" s="1"/>
  <c r="AT73" i="1"/>
  <c r="AU73" i="1" s="1"/>
  <c r="AT100" i="1"/>
  <c r="AU100" i="1" s="1"/>
  <c r="AT309" i="1"/>
  <c r="AU309" i="1" s="1"/>
  <c r="AT190" i="1"/>
  <c r="AU190" i="1" s="1"/>
  <c r="AT145" i="1"/>
  <c r="AU145" i="1" s="1"/>
  <c r="AT169" i="1"/>
  <c r="AU169" i="1" s="1"/>
  <c r="AT262" i="1"/>
  <c r="AU262" i="1" s="1"/>
  <c r="AT203" i="1"/>
  <c r="AU203" i="1" s="1"/>
  <c r="AT281" i="1"/>
  <c r="AU281" i="1" s="1"/>
  <c r="AT20" i="1"/>
  <c r="AU20" i="1" s="1"/>
  <c r="AT97" i="1"/>
  <c r="AU97" i="1" s="1"/>
  <c r="AT101" i="1"/>
  <c r="AU101" i="1" s="1"/>
  <c r="AT328" i="1"/>
  <c r="AU328" i="1" s="1"/>
  <c r="AT46" i="1"/>
  <c r="AU46" i="1" s="1"/>
  <c r="AT44" i="1"/>
  <c r="AU44" i="1" s="1"/>
  <c r="AT300" i="1"/>
  <c r="AU300" i="1" s="1"/>
  <c r="AT216" i="1"/>
  <c r="AU216" i="1" s="1"/>
  <c r="AT305" i="1"/>
  <c r="AU305" i="1" s="1"/>
  <c r="AT335" i="1"/>
  <c r="AU335" i="1" s="1"/>
  <c r="AT205" i="1"/>
  <c r="AU205" i="1" s="1"/>
  <c r="AT215" i="1"/>
  <c r="AU215" i="1" s="1"/>
  <c r="AT302" i="1"/>
  <c r="AU302" i="1" s="1"/>
  <c r="AT260" i="1"/>
  <c r="AU260" i="1" s="1"/>
  <c r="AT179" i="1"/>
  <c r="AU179" i="1" s="1"/>
  <c r="AT218" i="1"/>
  <c r="AU218" i="1" s="1"/>
  <c r="AT319" i="1"/>
  <c r="AU319" i="1" s="1"/>
  <c r="AT248" i="1"/>
  <c r="AU248" i="1" s="1"/>
  <c r="AT28" i="1"/>
  <c r="AU28" i="1" s="1"/>
  <c r="AT6" i="1"/>
  <c r="AU6" i="1" s="1"/>
  <c r="AT188" i="1"/>
  <c r="AU188" i="1" s="1"/>
  <c r="AT125" i="1"/>
  <c r="AU125" i="1" s="1"/>
  <c r="AT227" i="1"/>
  <c r="AU227" i="1" s="1"/>
  <c r="AT69" i="1"/>
  <c r="AU69" i="1" s="1"/>
  <c r="AT140" i="1"/>
  <c r="AU140" i="1" s="1"/>
  <c r="AT327" i="1"/>
  <c r="AU327" i="1" s="1"/>
  <c r="AT3" i="1"/>
  <c r="AU3" i="1" s="1"/>
  <c r="AT166" i="1"/>
  <c r="AU166" i="1" s="1"/>
  <c r="AT65" i="1"/>
  <c r="AU65" i="1" s="1"/>
  <c r="AT233" i="1"/>
  <c r="AU233" i="1" s="1"/>
  <c r="AT182" i="1"/>
  <c r="AU182" i="1" s="1"/>
  <c r="AT214" i="1"/>
  <c r="AU214" i="1" s="1"/>
  <c r="AT141" i="1"/>
  <c r="AU141" i="1" s="1"/>
  <c r="AT180" i="1"/>
  <c r="AU180" i="1" s="1"/>
  <c r="AT340" i="1"/>
  <c r="AU340" i="1" s="1"/>
  <c r="AT2" i="1"/>
  <c r="AU2" i="1" s="1"/>
  <c r="AT348" i="1"/>
  <c r="AU348" i="1" s="1"/>
  <c r="AT162" i="1"/>
  <c r="AU162" i="1" s="1"/>
  <c r="AT81" i="1"/>
  <c r="AU81" i="1" s="1"/>
  <c r="AT149" i="1"/>
  <c r="AU149" i="1" s="1"/>
  <c r="AT79" i="1"/>
  <c r="AU79" i="1" s="1"/>
  <c r="AT239" i="1"/>
  <c r="AU239" i="1" s="1"/>
  <c r="AT343" i="1"/>
  <c r="AU343" i="1" s="1"/>
  <c r="AT177" i="1"/>
  <c r="AU177" i="1" s="1"/>
  <c r="AT201" i="1"/>
  <c r="AU201" i="1" s="1"/>
  <c r="AT163" i="1"/>
  <c r="AU163" i="1" s="1"/>
  <c r="AT232" i="1"/>
  <c r="AU232" i="1" s="1"/>
  <c r="AT142" i="1"/>
  <c r="AU142" i="1" s="1"/>
  <c r="AT290" i="1"/>
  <c r="AU290" i="1" s="1"/>
  <c r="AT217" i="1"/>
  <c r="AU217" i="1" s="1"/>
  <c r="AT187" i="1"/>
  <c r="AU187" i="1" s="1"/>
  <c r="AT92" i="1"/>
  <c r="AU92" i="1" s="1"/>
  <c r="AT301" i="1"/>
  <c r="AU301" i="1" s="1"/>
  <c r="AT284" i="1"/>
  <c r="AU284" i="1" s="1"/>
  <c r="AT50" i="1"/>
  <c r="AU50" i="1" s="1"/>
  <c r="AT318" i="1"/>
  <c r="AU318" i="1" s="1"/>
  <c r="AT33" i="1"/>
  <c r="AU33" i="1" s="1"/>
  <c r="AT275" i="1"/>
  <c r="AU275" i="1" s="1"/>
  <c r="AT200" i="1"/>
  <c r="AU200" i="1" s="1"/>
  <c r="AT40" i="1"/>
  <c r="AU40" i="1" s="1"/>
  <c r="AT285" i="1"/>
  <c r="AU285" i="1" s="1"/>
  <c r="AT5" i="1"/>
  <c r="AU5" i="1" s="1"/>
  <c r="AT253" i="1"/>
  <c r="AU253" i="1" s="1"/>
  <c r="AT107" i="1"/>
  <c r="AU107" i="1" s="1"/>
  <c r="AT178" i="1"/>
  <c r="AU178" i="1" s="1"/>
  <c r="AT264" i="1"/>
  <c r="AU264" i="1" s="1"/>
  <c r="AT157" i="1"/>
  <c r="AU157" i="1" s="1"/>
  <c r="AT133" i="1"/>
  <c r="AU133" i="1" s="1"/>
  <c r="AT198" i="1"/>
  <c r="AU198" i="1" s="1"/>
  <c r="AT192" i="1"/>
  <c r="AU192" i="1" s="1"/>
  <c r="AT207" i="1"/>
  <c r="AU207" i="1" s="1"/>
  <c r="AT346" i="1"/>
  <c r="AU346" i="1" s="1"/>
  <c r="AT330" i="1"/>
  <c r="AU330" i="1" s="1"/>
  <c r="AT247" i="1"/>
  <c r="AU247" i="1" s="1"/>
  <c r="AT57" i="1"/>
  <c r="AU57" i="1" s="1"/>
  <c r="AT109" i="1"/>
  <c r="AU109" i="1" s="1"/>
  <c r="AT154" i="1"/>
  <c r="AU154" i="1" s="1"/>
  <c r="AT212" i="1"/>
  <c r="AU212" i="1" s="1"/>
  <c r="AT124" i="1"/>
  <c r="AU124" i="1" s="1"/>
  <c r="AT172" i="1"/>
  <c r="AU172" i="1" s="1"/>
  <c r="AT113" i="1"/>
  <c r="AU113" i="1" s="1"/>
  <c r="AT56" i="1"/>
  <c r="AU56" i="1" s="1"/>
  <c r="AT13" i="1"/>
  <c r="AU13" i="1" s="1"/>
  <c r="AT150" i="1"/>
  <c r="AU150" i="1" s="1"/>
  <c r="AT102" i="1"/>
  <c r="AU102" i="1" s="1"/>
  <c r="AT38" i="1"/>
  <c r="AU38" i="1" s="1"/>
  <c r="AT26" i="1"/>
  <c r="AU26" i="1" s="1"/>
  <c r="AT306" i="1"/>
  <c r="AU306" i="1" s="1"/>
  <c r="AT156" i="1"/>
  <c r="AU156" i="1" s="1"/>
  <c r="AT87" i="1"/>
  <c r="AU87" i="1" s="1"/>
  <c r="AT326" i="1"/>
  <c r="AU326" i="1" s="1"/>
  <c r="AT42" i="1"/>
  <c r="AU42" i="1" s="1"/>
  <c r="AT66" i="1"/>
  <c r="AU66" i="1" s="1"/>
  <c r="AT122" i="1"/>
  <c r="AU122" i="1" s="1"/>
  <c r="AT10" i="1"/>
  <c r="AU10" i="1" s="1"/>
  <c r="AT132" i="1"/>
  <c r="AU132" i="1" s="1"/>
  <c r="AT104" i="1"/>
  <c r="AU104" i="1" s="1"/>
  <c r="AT78" i="1"/>
  <c r="AU78" i="1" s="1"/>
  <c r="AT317" i="1"/>
  <c r="AU317" i="1" s="1"/>
  <c r="AT276" i="1"/>
  <c r="AU276" i="1" s="1"/>
  <c r="AT271" i="1"/>
  <c r="AU271" i="1" s="1"/>
  <c r="AT148" i="1"/>
  <c r="AU148" i="1" s="1"/>
  <c r="AT230" i="1"/>
  <c r="AU230" i="1" s="1"/>
  <c r="AT210" i="1"/>
  <c r="AU210" i="1" s="1"/>
  <c r="AT80" i="1"/>
  <c r="AU80" i="1" s="1"/>
  <c r="AT165" i="1"/>
  <c r="AU165" i="1" s="1"/>
  <c r="AT167" i="1"/>
  <c r="AU167" i="1" s="1"/>
  <c r="AT36" i="1"/>
  <c r="AU36" i="1" s="1"/>
  <c r="AT186" i="1"/>
  <c r="AU186" i="1" s="1"/>
  <c r="AT287" i="1"/>
  <c r="AU287" i="1" s="1"/>
  <c r="AT9" i="1"/>
  <c r="AU9" i="1" s="1"/>
  <c r="AT289" i="1"/>
  <c r="AU289" i="1" s="1"/>
  <c r="AT303" i="1"/>
  <c r="AU303" i="1" s="1"/>
  <c r="AT321" i="1"/>
  <c r="AU321" i="1" s="1"/>
  <c r="AT93" i="1"/>
  <c r="AU93" i="1" s="1"/>
  <c r="AT229" i="1"/>
  <c r="AU229" i="1" s="1"/>
  <c r="AT51" i="1"/>
  <c r="AU51" i="1" s="1"/>
  <c r="AT52" i="1"/>
  <c r="AU52" i="1" s="1"/>
  <c r="AT146" i="1"/>
  <c r="AU146" i="1" s="1"/>
  <c r="AT91" i="1"/>
  <c r="AU91" i="1" s="1"/>
  <c r="AT345" i="1"/>
  <c r="AU345" i="1" s="1"/>
  <c r="AT193" i="1"/>
  <c r="AU193" i="1" s="1"/>
  <c r="AT34" i="1"/>
  <c r="AU34" i="1" s="1"/>
  <c r="AT85" i="1"/>
  <c r="AU85" i="1" s="1"/>
  <c r="AT329" i="1"/>
  <c r="AU329" i="1" s="1"/>
  <c r="AT47" i="1"/>
  <c r="AU47" i="1" s="1"/>
  <c r="AT241" i="1"/>
  <c r="AU241" i="1" s="1"/>
  <c r="AT58" i="1"/>
  <c r="AU58" i="1" s="1"/>
  <c r="AT337" i="1"/>
  <c r="AU337" i="1" s="1"/>
  <c r="AT315" i="1"/>
  <c r="AU315" i="1" s="1"/>
  <c r="AT251" i="1"/>
  <c r="AU251" i="1" s="1"/>
  <c r="AT108" i="1"/>
  <c r="AU108" i="1" s="1"/>
  <c r="AT222" i="1"/>
  <c r="AU222" i="1" s="1"/>
  <c r="AT202" i="1"/>
  <c r="AU202" i="1" s="1"/>
  <c r="AT130" i="1"/>
  <c r="AU130" i="1" s="1"/>
  <c r="AT89" i="1"/>
  <c r="AU89" i="1" s="1"/>
  <c r="AT344" i="1"/>
  <c r="AU344" i="1" s="1"/>
  <c r="AT221" i="1"/>
  <c r="AU221" i="1" s="1"/>
  <c r="AT88" i="1"/>
  <c r="AU88" i="1" s="1"/>
  <c r="AT110" i="1"/>
  <c r="AU110" i="1" s="1"/>
  <c r="AT349" i="1"/>
  <c r="AU349" i="1" s="1"/>
  <c r="AT32" i="1"/>
  <c r="AU32" i="1" s="1"/>
  <c r="AT338" i="1"/>
  <c r="AU338" i="1" s="1"/>
  <c r="AT185" i="1"/>
  <c r="AU185" i="1" s="1"/>
  <c r="AT219" i="1"/>
  <c r="AU219" i="1" s="1"/>
  <c r="AT252" i="1"/>
  <c r="AU252" i="1" s="1"/>
  <c r="AT49" i="1"/>
  <c r="AU49" i="1" s="1"/>
  <c r="AT269" i="1"/>
  <c r="AU269" i="1" s="1"/>
  <c r="AT236" i="1"/>
  <c r="AU236" i="1" s="1"/>
  <c r="AT137" i="1"/>
  <c r="AU137" i="1" s="1"/>
  <c r="AT273" i="1"/>
  <c r="AU273" i="1" s="1"/>
  <c r="AT279" i="1"/>
  <c r="AU279" i="1" s="1"/>
  <c r="AT231" i="1"/>
  <c r="AU231" i="1" s="1"/>
  <c r="AT126" i="1"/>
  <c r="AU126" i="1" s="1"/>
  <c r="AT341" i="1"/>
  <c r="AU341" i="1" s="1"/>
  <c r="AT261" i="1"/>
  <c r="AU261" i="1" s="1"/>
  <c r="AT54" i="1"/>
  <c r="AU54" i="1" s="1"/>
  <c r="AT55" i="1"/>
  <c r="AU55" i="1" s="1"/>
  <c r="AT195" i="1"/>
  <c r="AU195" i="1" s="1"/>
  <c r="AT311" i="1"/>
  <c r="AU311" i="1" s="1"/>
  <c r="AT191" i="1"/>
  <c r="AU191" i="1" s="1"/>
  <c r="AT189" i="1"/>
  <c r="AU189" i="1" s="1"/>
  <c r="AT4" i="1"/>
  <c r="AU4" i="1" s="1"/>
  <c r="AT206" i="1"/>
  <c r="AU206" i="1" s="1"/>
  <c r="AT111" i="1"/>
  <c r="AU111" i="1" s="1"/>
  <c r="AT228" i="1"/>
  <c r="AU228" i="1" s="1"/>
  <c r="AT307" i="1"/>
  <c r="AU307" i="1" s="1"/>
  <c r="AT173" i="1"/>
  <c r="AU173" i="1" s="1"/>
  <c r="AT29" i="1"/>
  <c r="AU29" i="1" s="1"/>
  <c r="AT268" i="1"/>
  <c r="AU268" i="1" s="1"/>
  <c r="AT211" i="1"/>
  <c r="AU211" i="1" s="1"/>
  <c r="AT332" i="1"/>
  <c r="AU332" i="1" s="1"/>
  <c r="AT294" i="1"/>
  <c r="AU294" i="1" s="1"/>
  <c r="AT61" i="1"/>
  <c r="AU61" i="1" s="1"/>
  <c r="AT7" i="1"/>
  <c r="AU7" i="1" s="1"/>
  <c r="AT147" i="1"/>
  <c r="AU147" i="1" s="1"/>
  <c r="AT325" i="1"/>
  <c r="AU325" i="1" s="1"/>
  <c r="AT63" i="1"/>
  <c r="AU63" i="1" s="1"/>
  <c r="AT224" i="1"/>
  <c r="AU224" i="1" s="1"/>
  <c r="AT314" i="1"/>
  <c r="AU314" i="1" s="1"/>
  <c r="AT225" i="1"/>
  <c r="AU225" i="1" s="1"/>
  <c r="AT14" i="1"/>
  <c r="AU14" i="1" s="1"/>
  <c r="AT67" i="1"/>
  <c r="AU67" i="1" s="1"/>
  <c r="AT174" i="1"/>
  <c r="AU174" i="1" s="1"/>
  <c r="AT12" i="1"/>
  <c r="AU12" i="1" s="1"/>
  <c r="AT15" i="1"/>
  <c r="AU15" i="1" s="1"/>
  <c r="AT181" i="1"/>
  <c r="AU181" i="1" s="1"/>
  <c r="AT138" i="1"/>
  <c r="AU138" i="1" s="1"/>
  <c r="AT123" i="1"/>
  <c r="AU123" i="1" s="1"/>
  <c r="AT194" i="1"/>
  <c r="AU194" i="1" s="1"/>
  <c r="AT19" i="1"/>
  <c r="AU19" i="1" s="1"/>
  <c r="AT176" i="1"/>
  <c r="AU176" i="1" s="1"/>
  <c r="AT267" i="1"/>
  <c r="AU267" i="1" s="1"/>
  <c r="AT342" i="1"/>
  <c r="AU342" i="1" s="1"/>
  <c r="AT160" i="1"/>
  <c r="AU160" i="1" s="1"/>
  <c r="AT270" i="1"/>
  <c r="AU270" i="1" s="1"/>
  <c r="AT299" i="1"/>
  <c r="AU299" i="1" s="1"/>
  <c r="AT151" i="1"/>
  <c r="AU151" i="1" s="1"/>
  <c r="AT164" i="1"/>
  <c r="AU164" i="1" s="1"/>
  <c r="AT95" i="1"/>
  <c r="AU95" i="1" s="1"/>
  <c r="AT27" i="1"/>
  <c r="AU27" i="1" s="1"/>
  <c r="AT296" i="1"/>
  <c r="AU296" i="1" s="1"/>
  <c r="AT18" i="1"/>
  <c r="AU18" i="1" s="1"/>
  <c r="AT43" i="1"/>
  <c r="AU43" i="1" s="1"/>
  <c r="AT333" i="1"/>
  <c r="AU333" i="1" s="1"/>
  <c r="AT134" i="1"/>
  <c r="AU134" i="1" s="1"/>
  <c r="AT96" i="1"/>
  <c r="AU96" i="1" s="1"/>
  <c r="AT114" i="1"/>
  <c r="AU114" i="1" s="1"/>
  <c r="AT60" i="1"/>
  <c r="AU60" i="1" s="1"/>
  <c r="AT238" i="1"/>
  <c r="AU238" i="1" s="1"/>
  <c r="AT45" i="1"/>
  <c r="AU45" i="1" s="1"/>
  <c r="AT256" i="1"/>
  <c r="AU256" i="1" s="1"/>
  <c r="AT249" i="1"/>
  <c r="AU249" i="1" s="1"/>
  <c r="AT22" i="1"/>
  <c r="AU22" i="1" s="1"/>
  <c r="AT199" i="1"/>
  <c r="AU199" i="1" s="1"/>
  <c r="AT245" i="1"/>
  <c r="AU245" i="1" s="1"/>
  <c r="AT280" i="1"/>
  <c r="AU280" i="1" s="1"/>
  <c r="AT77" i="1"/>
  <c r="AU77" i="1" s="1"/>
  <c r="AT83" i="1"/>
  <c r="AU83" i="1" s="1"/>
  <c r="AT350" i="1"/>
  <c r="AU350" i="1" s="1"/>
  <c r="AT152" i="1"/>
  <c r="AU152" i="1" s="1"/>
  <c r="AT17" i="1"/>
  <c r="AU17" i="1" s="1"/>
  <c r="AT82" i="1"/>
  <c r="AU82" i="1" s="1"/>
  <c r="AT237" i="1"/>
  <c r="AU237" i="1" s="1"/>
  <c r="AT62" i="1"/>
  <c r="AU62" i="1" s="1"/>
  <c r="AT263" i="1"/>
  <c r="AU263" i="1" s="1"/>
</calcChain>
</file>

<file path=xl/sharedStrings.xml><?xml version="1.0" encoding="utf-8"?>
<sst xmlns="http://schemas.openxmlformats.org/spreadsheetml/2006/main" count="5424" uniqueCount="454">
  <si>
    <t>TeamName</t>
  </si>
  <si>
    <t>Tempo</t>
  </si>
  <si>
    <t>RankTempo</t>
  </si>
  <si>
    <t>AdjTempo</t>
  </si>
  <si>
    <t>RankAdjTempo</t>
  </si>
  <si>
    <t>OE</t>
  </si>
  <si>
    <t>RankOE</t>
  </si>
  <si>
    <t>AdjOE</t>
  </si>
  <si>
    <t>RankAdjOE</t>
  </si>
  <si>
    <t>DE</t>
  </si>
  <si>
    <t>RankDE</t>
  </si>
  <si>
    <t>AdjDE</t>
  </si>
  <si>
    <t>RankAdjDE</t>
  </si>
  <si>
    <t>AdjEM</t>
  </si>
  <si>
    <t>RankAdjEM</t>
  </si>
  <si>
    <t>A-N</t>
  </si>
  <si>
    <t>H</t>
  </si>
  <si>
    <t>AN-H AVG</t>
  </si>
  <si>
    <t>Rank AN-H</t>
  </si>
  <si>
    <t>AVG RANK BIG 3</t>
  </si>
  <si>
    <t>Champ Filter</t>
  </si>
  <si>
    <t>Power Filter</t>
  </si>
  <si>
    <t>TOP RANK (P/C)</t>
  </si>
  <si>
    <t>TEAM</t>
  </si>
  <si>
    <t>DAVIS VALUE</t>
  </si>
  <si>
    <t>Power 9?</t>
  </si>
  <si>
    <t>Power 7?</t>
  </si>
  <si>
    <t>power</t>
  </si>
  <si>
    <t>Top 30?</t>
  </si>
  <si>
    <t>DAVIS VALUE 2</t>
  </si>
  <si>
    <t>AVG DV</t>
  </si>
  <si>
    <t xml:space="preserve">AVG DV AND TOP </t>
  </si>
  <si>
    <t>champ</t>
  </si>
  <si>
    <t>MIN</t>
  </si>
  <si>
    <t>Team</t>
  </si>
  <si>
    <t>MATCH?</t>
  </si>
  <si>
    <t>KP A-Z</t>
  </si>
  <si>
    <t>T-Rank A-Z</t>
  </si>
  <si>
    <t>Momentum (A-N jan 31)</t>
  </si>
  <si>
    <t>Momentum Rank</t>
  </si>
  <si>
    <t>Momrk</t>
  </si>
  <si>
    <t>Abilene Christian</t>
  </si>
  <si>
    <t>Air Force</t>
  </si>
  <si>
    <t>Akron</t>
  </si>
  <si>
    <t>Alabama</t>
  </si>
  <si>
    <t>Alabama A&amp;M</t>
  </si>
  <si>
    <t>Alabama St.</t>
  </si>
  <si>
    <t>Albany</t>
  </si>
  <si>
    <t>Alcorn St.</t>
  </si>
  <si>
    <t>American</t>
  </si>
  <si>
    <t>Appalachian St.</t>
  </si>
  <si>
    <t>Arizona</t>
  </si>
  <si>
    <t>Arizona St.</t>
  </si>
  <si>
    <t>Arkansas</t>
  </si>
  <si>
    <t>Arkansas Little Rock</t>
  </si>
  <si>
    <t>Arkansas Pine Bluff</t>
  </si>
  <si>
    <t>Arkansas St.</t>
  </si>
  <si>
    <t>Army</t>
  </si>
  <si>
    <t>Auburn</t>
  </si>
  <si>
    <t>Austin Peay</t>
  </si>
  <si>
    <t>Ball St.</t>
  </si>
  <si>
    <t>Baylor</t>
  </si>
  <si>
    <t>Belmont</t>
  </si>
  <si>
    <t>Bethune Cookman</t>
  </si>
  <si>
    <t>Binghamton</t>
  </si>
  <si>
    <t>Boise St.</t>
  </si>
  <si>
    <t>Boston College</t>
  </si>
  <si>
    <t>Boston University</t>
  </si>
  <si>
    <t>Bowling Green</t>
  </si>
  <si>
    <t>Bradley</t>
  </si>
  <si>
    <t>Brown</t>
  </si>
  <si>
    <t>Bryant</t>
  </si>
  <si>
    <t>Bucknell</t>
  </si>
  <si>
    <t>Buffalo</t>
  </si>
  <si>
    <t>Butler</t>
  </si>
  <si>
    <t>BYU</t>
  </si>
  <si>
    <t>Cal Poly</t>
  </si>
  <si>
    <t>Cal St. Bakersfield</t>
  </si>
  <si>
    <t>Cal St. Fullerton</t>
  </si>
  <si>
    <t>Cal St. Northridge</t>
  </si>
  <si>
    <t>California</t>
  </si>
  <si>
    <t>Campbell</t>
  </si>
  <si>
    <t>Canisius</t>
  </si>
  <si>
    <t>Central Arkansas</t>
  </si>
  <si>
    <t>Central Connecticut</t>
  </si>
  <si>
    <t>Central Michigan</t>
  </si>
  <si>
    <t>Charleston Southern</t>
  </si>
  <si>
    <t>Charlotte</t>
  </si>
  <si>
    <t>Chattanooga</t>
  </si>
  <si>
    <t>Chicago St.</t>
  </si>
  <si>
    <t>Cincinnati</t>
  </si>
  <si>
    <t>Clemson</t>
  </si>
  <si>
    <t>Cleveland St.</t>
  </si>
  <si>
    <t>Coastal Carolina</t>
  </si>
  <si>
    <t>Colgate</t>
  </si>
  <si>
    <t>College of Charleston</t>
  </si>
  <si>
    <t>Colorado</t>
  </si>
  <si>
    <t>Colorado St.</t>
  </si>
  <si>
    <t>Columbia</t>
  </si>
  <si>
    <t>Connecticut</t>
  </si>
  <si>
    <t>Coppin St.</t>
  </si>
  <si>
    <t>Cornell</t>
  </si>
  <si>
    <t>Creighton</t>
  </si>
  <si>
    <t>Dartmouth</t>
  </si>
  <si>
    <t>Davidson</t>
  </si>
  <si>
    <t>Dayton</t>
  </si>
  <si>
    <t>Delaware</t>
  </si>
  <si>
    <t>Delaware St.</t>
  </si>
  <si>
    <t>Denver</t>
  </si>
  <si>
    <t>DePaul</t>
  </si>
  <si>
    <t>Detroit</t>
  </si>
  <si>
    <t>Drake</t>
  </si>
  <si>
    <t>Drexel</t>
  </si>
  <si>
    <t>Duke</t>
  </si>
  <si>
    <t>Duquesne</t>
  </si>
  <si>
    <t>East Carolina</t>
  </si>
  <si>
    <t>East Tennessee St.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</si>
  <si>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</si>
  <si>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</si>
  <si>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</si>
  <si>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</si>
  <si>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</si>
  <si>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</si>
  <si>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</si>
  <si>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</si>
  <si>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FIU</t>
  </si>
  <si>
    <t>Florida</t>
  </si>
  <si>
    <t>Florida A&amp;M</t>
  </si>
  <si>
    <t>Florida Atlantic</t>
  </si>
  <si>
    <t>Florida Gulf Coast</t>
  </si>
  <si>
    <t>Florida St.</t>
  </si>
  <si>
    <t>Fordham</t>
  </si>
  <si>
    <t>Fresno St.</t>
  </si>
  <si>
    <t>Furman</t>
  </si>
  <si>
    <t>Gardner Webb</t>
  </si>
  <si>
    <t>George Mason</t>
  </si>
  <si>
    <t>George Washington</t>
  </si>
  <si>
    <t>Georgetown</t>
  </si>
  <si>
    <t>Georgia</t>
  </si>
  <si>
    <t>Georgia Southern</t>
  </si>
  <si>
    <t>Georgia St.</t>
  </si>
  <si>
    <t>Georgia Tech</t>
  </si>
  <si>
    <t>Gonzaga</t>
  </si>
  <si>
    <t>Grambling St.</t>
  </si>
  <si>
    <t>Grand Canyon</t>
  </si>
  <si>
    <t>Green Bay</t>
  </si>
  <si>
    <t>Hampton</t>
  </si>
  <si>
    <t>Hartford</t>
  </si>
  <si>
    <t>Harvard</t>
  </si>
  <si>
    <t>Hawaii</t>
  </si>
  <si>
    <t>High Point</t>
  </si>
  <si>
    <t>Hofstra</t>
  </si>
  <si>
    <t>Holy Cross</t>
  </si>
  <si>
    <t>Houston</t>
  </si>
  <si>
    <t>Houston Baptist</t>
  </si>
  <si>
    <t>Howard</t>
  </si>
  <si>
    <t>Idaho</t>
  </si>
  <si>
    <t>Idaho St.</t>
  </si>
  <si>
    <t>Illinois</t>
  </si>
  <si>
    <t>Illinois Chicago</t>
  </si>
  <si>
    <t>Illinois St.</t>
  </si>
  <si>
    <t>Incarnate Word</t>
  </si>
  <si>
    <t>Indiana</t>
  </si>
  <si>
    <t>Indiana St.</t>
  </si>
  <si>
    <t>Iona</t>
  </si>
  <si>
    <t>Iowa</t>
  </si>
  <si>
    <t>Iowa St.</t>
  </si>
  <si>
    <t>IPFW</t>
  </si>
  <si>
    <t>IUPUI</t>
  </si>
  <si>
    <t>Jackson St.</t>
  </si>
  <si>
    <t>Jacksonville</t>
  </si>
  <si>
    <t>Jacksonville St.</t>
  </si>
  <si>
    <t>James Madison</t>
  </si>
  <si>
    <t>Kansas</t>
  </si>
  <si>
    <t>Kansas St.</t>
  </si>
  <si>
    <t>Kennesaw St.</t>
  </si>
  <si>
    <t>Kent St.</t>
  </si>
  <si>
    <t>Kentucky</t>
  </si>
  <si>
    <t>La Salle</t>
  </si>
  <si>
    <t>Lafayette</t>
  </si>
  <si>
    <t>Lamar</t>
  </si>
  <si>
    <t>Lehigh</t>
  </si>
  <si>
    <t>Liberty</t>
  </si>
  <si>
    <t>Lipscomb</t>
  </si>
  <si>
    <t>LIU Brooklyn</t>
  </si>
  <si>
    <t>Long Beach St.</t>
  </si>
  <si>
    <t>Longwood</t>
  </si>
  <si>
    <t>Louisiana Lafayette</t>
  </si>
  <si>
    <t>Louisiana Monroe</t>
  </si>
  <si>
    <t>Louisiana Tech</t>
  </si>
  <si>
    <t>Louisville</t>
  </si>
  <si>
    <t>Loyola Chicago</t>
  </si>
  <si>
    <t>Loyola Marymount</t>
  </si>
  <si>
    <t>Loyola MD</t>
  </si>
  <si>
    <t>LSU</t>
  </si>
  <si>
    <t>Maine</t>
  </si>
  <si>
    <t>Manhattan</t>
  </si>
  <si>
    <t>Marist</t>
  </si>
  <si>
    <t>Marquette</t>
  </si>
  <si>
    <t>Marshall</t>
  </si>
  <si>
    <t>Maryland</t>
  </si>
  <si>
    <t>Maryland Eastern Shore</t>
  </si>
  <si>
    <t>Massachusetts</t>
  </si>
  <si>
    <t>McNeese St.</t>
  </si>
  <si>
    <t>Memphis</t>
  </si>
  <si>
    <t>Mercer</t>
  </si>
  <si>
    <t>Miami FL</t>
  </si>
  <si>
    <t>Miami OH</t>
  </si>
  <si>
    <t>Michigan</t>
  </si>
  <si>
    <t>Michigan St.</t>
  </si>
  <si>
    <t>Middle Tennessee</t>
  </si>
  <si>
    <t>Milwaukee</t>
  </si>
  <si>
    <t>Minnesota</t>
  </si>
  <si>
    <t>Mississippi</t>
  </si>
  <si>
    <t>Mississippi St.</t>
  </si>
  <si>
    <t>Mississippi Valley St.</t>
  </si>
  <si>
    <t>Missouri</t>
  </si>
  <si>
    <t>Missouri St.</t>
  </si>
  <si>
    <t>Monmouth</t>
  </si>
  <si>
    <t>Montana</t>
  </si>
  <si>
    <t>Montana St.</t>
  </si>
  <si>
    <t>Morehead St.</t>
  </si>
  <si>
    <t>Morgan St.</t>
  </si>
  <si>
    <t>Mount St. Mary's</t>
  </si>
  <si>
    <t>Murray St.</t>
  </si>
  <si>
    <t>Navy</t>
  </si>
  <si>
    <t>Nebraska</t>
  </si>
  <si>
    <t>Nebraska Omaha</t>
  </si>
  <si>
    <t>Nevada</t>
  </si>
  <si>
    <t>New Hampshire</t>
  </si>
  <si>
    <t>New Mexico</t>
  </si>
  <si>
    <t>New Mexico St.</t>
  </si>
  <si>
    <t>New Orleans</t>
  </si>
  <si>
    <t>Niagara</t>
  </si>
  <si>
    <t>Nicholls St.</t>
  </si>
  <si>
    <t>NJIT</t>
  </si>
  <si>
    <t>Norfolk St.</t>
  </si>
  <si>
    <t>North Carolina</t>
  </si>
  <si>
    <t>North Carolina A&amp;T</t>
  </si>
  <si>
    <t>North Carolina Central</t>
  </si>
  <si>
    <t>North Carolina St.</t>
  </si>
  <si>
    <t>North Dakota</t>
  </si>
  <si>
    <t>North Dakota St.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</si>
  <si>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</si>
  <si>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</si>
  <si>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</si>
  <si>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</si>
  <si>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</si>
  <si>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</si>
  <si>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</si>
  <si>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</si>
  <si>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</t>
  </si>
  <si>
    <t>Northwestern St.</t>
  </si>
  <si>
    <t>Notre Dame</t>
  </si>
  <si>
    <t>Oakland</t>
  </si>
  <si>
    <t>Ohio</t>
  </si>
  <si>
    <t>Ohio St.</t>
  </si>
  <si>
    <t>Oklahoma</t>
  </si>
  <si>
    <t>Oklahoma St.</t>
  </si>
  <si>
    <t>Old Dominion</t>
  </si>
  <si>
    <t>Oral Roberts</t>
  </si>
  <si>
    <t>Oregon</t>
  </si>
  <si>
    <t>Oregon St.</t>
  </si>
  <si>
    <t>Pacific</t>
  </si>
  <si>
    <t>Penn</t>
  </si>
  <si>
    <t>Penn St.</t>
  </si>
  <si>
    <t>Pepperdine</t>
  </si>
  <si>
    <t>Pittsburgh</t>
  </si>
  <si>
    <t>Portland</t>
  </si>
  <si>
    <t>Portland St.</t>
  </si>
  <si>
    <t>Prairie View A&amp;M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</si>
  <si>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</si>
  <si>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</si>
  <si>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</si>
  <si>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</si>
  <si>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</si>
  <si>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</si>
  <si>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</si>
  <si>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</si>
  <si>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</si>
  <si>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</si>
  <si>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</si>
  <si>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</si>
  <si>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St.</t>
  </si>
  <si>
    <t>Sacred Heart</t>
  </si>
  <si>
    <t>Saint Joseph's</t>
  </si>
  <si>
    <t>Saint Louis</t>
  </si>
  <si>
    <t>Saint Mary's</t>
  </si>
  <si>
    <t>Saint Peter's</t>
  </si>
  <si>
    <t>Sam Houston St.</t>
  </si>
  <si>
    <t>Samford</t>
  </si>
  <si>
    <t>San Diego</t>
  </si>
  <si>
    <t>San Diego St.</t>
  </si>
  <si>
    <t>San Francisco</t>
  </si>
  <si>
    <t>San Jose St.</t>
  </si>
  <si>
    <t>Santa Clara</t>
  </si>
  <si>
    <t>Savannah St.</t>
  </si>
  <si>
    <t>Seattle</t>
  </si>
  <si>
    <t>Seton Hall</t>
  </si>
  <si>
    <t>Siena</t>
  </si>
  <si>
    <t>SIU Edwardsville</t>
  </si>
  <si>
    <t>SMU</t>
  </si>
  <si>
    <t>South Alabama</t>
  </si>
  <si>
    <t>South Carolina</t>
  </si>
  <si>
    <t>South Carolina St.</t>
  </si>
  <si>
    <t>South Dakota</t>
  </si>
  <si>
    <t>South Dakota St.</t>
  </si>
  <si>
    <t>South Florida</t>
  </si>
  <si>
    <t>Southeast Missouri St.</t>
  </si>
  <si>
    <t>Southeastern Louisiana</t>
  </si>
  <si>
    <t>Southern</t>
  </si>
  <si>
    <t>Southern Illinois</t>
  </si>
  <si>
    <t>Southern Miss</t>
  </si>
  <si>
    <t>Southern Utah</t>
  </si>
  <si>
    <t>St. Bonaventure</t>
  </si>
  <si>
    <t>St. Francis NY</t>
  </si>
  <si>
    <t>St. Francis PA</t>
  </si>
  <si>
    <t>St. John's</t>
  </si>
  <si>
    <t>Stanford</t>
  </si>
  <si>
    <t>Stephen F. Austin</t>
  </si>
  <si>
    <t>Stetson</t>
  </si>
  <si>
    <t>Stony Brook</t>
  </si>
  <si>
    <t>Syracuse</t>
  </si>
  <si>
    <t>TCU</t>
  </si>
  <si>
    <t>Temple</t>
  </si>
  <si>
    <t>Tennessee</t>
  </si>
  <si>
    <t>Tennessee Martin</t>
  </si>
  <si>
    <t>Tennessee St.</t>
  </si>
  <si>
    <t>Tennessee Tech</t>
  </si>
  <si>
    <t>Texas</t>
  </si>
  <si>
    <t>Texas A&amp;M</t>
  </si>
  <si>
    <t>Texas A&amp;M Corpus Chris</t>
  </si>
  <si>
    <t>Texas Pan American</t>
  </si>
  <si>
    <t>Texas Southern</t>
  </si>
  <si>
    <t>Texas St.</t>
  </si>
  <si>
    <t>Texas Tech</t>
  </si>
  <si>
    <t>The Citadel</t>
  </si>
  <si>
    <t>Toledo</t>
  </si>
  <si>
    <t>Towson</t>
  </si>
  <si>
    <t>Troy</t>
  </si>
  <si>
    <t>Tulane</t>
  </si>
  <si>
    <t>Tulsa</t>
  </si>
  <si>
    <t>UAB</t>
  </si>
  <si>
    <t>UC Davis</t>
  </si>
  <si>
    <t>UC Irvine</t>
  </si>
  <si>
    <t>UC Riverside</t>
  </si>
  <si>
    <t>UC Santa Barbara</t>
  </si>
  <si>
    <t>UCF</t>
  </si>
  <si>
    <t>UCLA</t>
  </si>
  <si>
    <t>UMass Lowell</t>
  </si>
  <si>
    <t>UMBC</t>
  </si>
  <si>
    <t>UMKC</t>
  </si>
  <si>
    <t>UNC Asheville</t>
  </si>
  <si>
    <t>UNC Greensboro</t>
  </si>
  <si>
    <t>UNC Wilmington</t>
  </si>
  <si>
    <t>UNLV</t>
  </si>
  <si>
    <t>USC</t>
  </si>
  <si>
    <t>USC Upstate</t>
  </si>
  <si>
    <t>UT Arlington</t>
  </si>
  <si>
    <t>Utah</t>
  </si>
  <si>
    <t>Utah St.</t>
  </si>
  <si>
    <t>Utah Valley</t>
  </si>
  <si>
    <t>UTEP</t>
  </si>
  <si>
    <t>UTSA</t>
  </si>
  <si>
    <t>Valparaiso</t>
  </si>
  <si>
    <t>Vanderbilt</t>
  </si>
  <si>
    <t>VCU</t>
  </si>
  <si>
    <t>Vermont</t>
  </si>
  <si>
    <t>Villanova</t>
  </si>
  <si>
    <t>Virginia</t>
  </si>
  <si>
    <t>Virginia Tech</t>
  </si>
  <si>
    <t>VMI</t>
  </si>
  <si>
    <t>Wagner</t>
  </si>
  <si>
    <t>Wake Forest</t>
  </si>
  <si>
    <t>Washington</t>
  </si>
  <si>
    <t>Washington St.</t>
  </si>
  <si>
    <t>Weber St.</t>
  </si>
  <si>
    <t>West Virginia</t>
  </si>
  <si>
    <t>Western Carolina</t>
  </si>
  <si>
    <t>Western Illinois</t>
  </si>
  <si>
    <t>Western Kentucky</t>
  </si>
  <si>
    <t>Western Michigan</t>
  </si>
  <si>
    <t>Wichita St.</t>
  </si>
  <si>
    <t>William &amp; Mary</t>
  </si>
  <si>
    <t>Winthrop</t>
  </si>
  <si>
    <t>Wisconsin</t>
  </si>
  <si>
    <t>Wofford</t>
  </si>
  <si>
    <t>Wright St.</t>
  </si>
  <si>
    <t>Wyoming</t>
  </si>
  <si>
    <t>Xavier</t>
  </si>
  <si>
    <t>Yale</t>
  </si>
  <si>
    <t>Youngstown St.</t>
  </si>
  <si>
    <t>BARTHAG</t>
  </si>
  <si>
    <t>   4 seed, Sweet Sixteen</t>
  </si>
  <si>
    <t>   4 seed, Elite Eight</t>
  </si>
  <si>
    <t>   1 seed, Elite Eight</t>
  </si>
  <si>
    <t>   2 seed, Final Four</t>
  </si>
  <si>
    <t>   1 seed, Final Four</t>
  </si>
  <si>
    <t>   3 seed, R64</t>
  </si>
  <si>
    <t>   3 seed, R32</t>
  </si>
  <si>
    <t>   9 seed, R32</t>
  </si>
  <si>
    <t>   1 seed, R32</t>
  </si>
  <si>
    <t>   1 seed, Sweet Sixteen</t>
  </si>
  <si>
    <t>   11 seed, R68</t>
  </si>
  <si>
    <t>   2 seed, R32</t>
  </si>
  <si>
    <t>   11 seed, Sweet Sixteen</t>
  </si>
  <si>
    <t>   2 seed, Elite Eight</t>
  </si>
  <si>
    <t>   8 seed, R32</t>
  </si>
  <si>
    <t>   8 seed, Finals</t>
  </si>
  <si>
    <t>   5 seed, R64</t>
  </si>
  <si>
    <t>   9 seed, R64</t>
  </si>
  <si>
    <t>   6 seed, Sweet Sixteen</t>
  </si>
  <si>
    <t>   6 seed, R64</t>
  </si>
  <si>
    <t>   7 seed, R64</t>
  </si>
  <si>
    <t>   7 seed, CHAMPS</t>
  </si>
  <si>
    <t>   7 seed, R32</t>
  </si>
  <si>
    <t>   12 seed, R32</t>
  </si>
  <si>
    <t>   5 seed, R32</t>
  </si>
  <si>
    <t>   3 seed, Sweet Sixteen</t>
  </si>
  <si>
    <t>   6 seed, R32</t>
  </si>
  <si>
    <t>   10 seed, R64</t>
  </si>
  <si>
    <t>   12 seed, R64</t>
  </si>
  <si>
    <t>   10 seed, Sweet Sixteen</t>
  </si>
  <si>
    <t>   11 seed, Elite Eight</t>
  </si>
  <si>
    <t>   12 seed, R68</t>
  </si>
  <si>
    <t>   13 seed, R64</t>
  </si>
  <si>
    <t>   11 seed, R64</t>
  </si>
  <si>
    <t>   8 seed, R64</t>
  </si>
  <si>
    <t>   14 seed, R64</t>
  </si>
  <si>
    <t>   15 seed, R64</t>
  </si>
  <si>
    <t>   14 seed, R32</t>
  </si>
  <si>
    <t>   16 seed, R64</t>
  </si>
  <si>
    <t>Little Rock</t>
  </si>
  <si>
    <t>   16 seed, R68</t>
  </si>
  <si>
    <t>UT Rio Grande Valley</t>
  </si>
  <si>
    <t>Houston Christian</t>
  </si>
  <si>
    <t>barthag</t>
  </si>
  <si>
    <t>rank</t>
  </si>
  <si>
    <t>NONCON PERF.</t>
  </si>
  <si>
    <t>NONCONRk</t>
  </si>
  <si>
    <t>pwrrk</t>
  </si>
  <si>
    <t>chpftrk</t>
  </si>
  <si>
    <t>dvrk</t>
  </si>
  <si>
    <t>adjrk</t>
  </si>
  <si>
    <t>indexrk</t>
  </si>
  <si>
    <t>NEWRKD</t>
  </si>
  <si>
    <t>NEWRKO</t>
  </si>
  <si>
    <t>trem</t>
  </si>
  <si>
    <t>troe</t>
  </si>
  <si>
    <t>trde</t>
  </si>
  <si>
    <t>StRDE</t>
  </si>
  <si>
    <t>StRDE+</t>
  </si>
  <si>
    <t>16 ind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</si>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</sst>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b/>
      <sz val="6"/>
      <color rgb="FF000000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FF00"/>
      <name val="Calibri"/>
      <family val="2"/>
      <scheme val="minor"/>
    </font>
    <font>
      <b/>
      <sz val="9"/>
      <color rgb="FF2100B7"/>
      <name val="Arial"/>
      <family val="2"/>
    </font>
    <font>
      <b/>
      <sz val="6"/>
      <color rgb="FF2100B7"/>
      <name val="Arial"/>
      <family val="2"/>
    </font>
    <font>
      <sz val="8"/>
      <name val="Calibri"/>
      <family val="2"/>
      <scheme val="minor"/>
    </font>
  </fonts>
  <fills count="2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4E5CE"/>
        <bgColor indexed="64"/>
      </patternFill>
    </fill>
    <fill>
      <patternFill patternType="solid">
        <fgColor rgb="FFA5D9B4"/>
        <bgColor indexed="64"/>
      </patternFill>
    </fill>
    <fill>
      <patternFill patternType="solid">
        <fgColor rgb="FFF9FBFF"/>
        <bgColor indexed="64"/>
      </patternFill>
    </fill>
    <fill>
      <patternFill patternType="solid">
        <fgColor rgb="FFE5F3EB"/>
        <bgColor indexed="64"/>
      </patternFill>
    </fill>
    <fill>
      <patternFill patternType="solid">
        <fgColor rgb="FFA6D9B5"/>
        <bgColor indexed="64"/>
      </patternFill>
    </fill>
    <fill>
      <patternFill patternType="solid">
        <fgColor rgb="FFDCEFE4"/>
        <bgColor indexed="64"/>
      </patternFill>
    </fill>
    <fill>
      <patternFill patternType="solid">
        <fgColor rgb="FFCEEAD8"/>
        <bgColor indexed="64"/>
      </patternFill>
    </fill>
    <fill>
      <patternFill patternType="solid">
        <fgColor rgb="FFFAB3B6"/>
        <bgColor indexed="64"/>
      </patternFill>
    </fill>
    <fill>
      <patternFill patternType="solid">
        <fgColor rgb="FFFBF1F4"/>
        <bgColor indexed="64"/>
      </patternFill>
    </fill>
    <fill>
      <patternFill patternType="solid">
        <fgColor rgb="FFD3EBDB"/>
        <bgColor indexed="64"/>
      </patternFill>
    </fill>
    <fill>
      <patternFill patternType="solid">
        <fgColor rgb="FFD0EAD9"/>
        <bgColor indexed="64"/>
      </patternFill>
    </fill>
    <fill>
      <patternFill patternType="solid">
        <fgColor rgb="FFCCE9D6"/>
        <bgColor indexed="64"/>
      </patternFill>
    </fill>
    <fill>
      <patternFill patternType="solid">
        <fgColor rgb="FFA8DAB6"/>
        <bgColor indexed="64"/>
      </patternFill>
    </fill>
    <fill>
      <patternFill patternType="solid">
        <fgColor rgb="FFA9DAB7"/>
        <bgColor indexed="64"/>
      </patternFill>
    </fill>
    <fill>
      <patternFill patternType="solid">
        <fgColor rgb="FFC2E5CD"/>
        <bgColor indexed="64"/>
      </patternFill>
    </fill>
    <fill>
      <patternFill patternType="solid">
        <fgColor rgb="FFBFE4CB"/>
        <bgColor indexed="64"/>
      </patternFill>
    </fill>
    <fill>
      <patternFill patternType="solid">
        <fgColor rgb="FFE4F3EA"/>
        <bgColor indexed="64"/>
      </patternFill>
    </fill>
    <fill>
      <patternFill patternType="solid">
        <fgColor rgb="FFC3E5CE"/>
        <bgColor indexed="64"/>
      </patternFill>
    </fill>
    <fill>
      <patternFill patternType="solid">
        <fgColor rgb="FFEAF5F0"/>
        <bgColor indexed="64"/>
      </patternFill>
    </fill>
    <fill>
      <patternFill patternType="solid">
        <fgColor rgb="FFACDCBA"/>
        <bgColor indexed="64"/>
      </patternFill>
    </fill>
    <fill>
      <patternFill patternType="solid">
        <fgColor rgb="FFCAE8D4"/>
        <bgColor indexed="64"/>
      </patternFill>
    </fill>
    <fill>
      <patternFill patternType="solid">
        <fgColor rgb="FFE3F2EA"/>
        <bgColor indexed="64"/>
      </patternFill>
    </fill>
    <fill>
      <patternFill patternType="solid">
        <fgColor rgb="FFFAC7CA"/>
        <bgColor indexed="64"/>
      </patternFill>
    </fill>
    <fill>
      <patternFill patternType="solid">
        <fgColor rgb="FFFBEBEE"/>
        <bgColor indexed="64"/>
      </patternFill>
    </fill>
    <fill>
      <patternFill patternType="solid">
        <fgColor rgb="FFA9DBB8"/>
        <bgColor indexed="64"/>
      </patternFill>
    </fill>
    <fill>
      <patternFill patternType="solid">
        <fgColor rgb="FFC8E7D2"/>
        <bgColor indexed="64"/>
      </patternFill>
    </fill>
    <fill>
      <patternFill patternType="solid">
        <fgColor rgb="FFABDCB9"/>
        <bgColor indexed="64"/>
      </patternFill>
    </fill>
    <fill>
      <patternFill patternType="solid">
        <fgColor rgb="FFF4F9F8"/>
        <bgColor indexed="64"/>
      </patternFill>
    </fill>
    <fill>
      <patternFill patternType="solid">
        <fgColor rgb="FFB7E0C3"/>
        <bgColor indexed="64"/>
      </patternFill>
    </fill>
    <fill>
      <patternFill patternType="solid">
        <fgColor rgb="FFB5DFC2"/>
        <bgColor indexed="64"/>
      </patternFill>
    </fill>
    <fill>
      <patternFill patternType="solid">
        <fgColor rgb="FFFBEDF0"/>
        <bgColor indexed="64"/>
      </patternFill>
    </fill>
    <fill>
      <patternFill patternType="solid">
        <fgColor rgb="FFB8E1C5"/>
        <bgColor indexed="64"/>
      </patternFill>
    </fill>
    <fill>
      <patternFill patternType="solid">
        <fgColor rgb="FFADDCBB"/>
        <bgColor indexed="64"/>
      </patternFill>
    </fill>
    <fill>
      <patternFill patternType="solid">
        <fgColor rgb="FFA7DAB6"/>
        <bgColor indexed="64"/>
      </patternFill>
    </fill>
    <fill>
      <patternFill patternType="solid">
        <fgColor rgb="FFD1EBDA"/>
        <bgColor indexed="64"/>
      </patternFill>
    </fill>
    <fill>
      <patternFill patternType="solid">
        <fgColor rgb="FFCCE9D5"/>
        <bgColor indexed="64"/>
      </patternFill>
    </fill>
    <fill>
      <patternFill patternType="solid">
        <fgColor rgb="FFD9EEE1"/>
        <bgColor indexed="64"/>
      </patternFill>
    </fill>
    <fill>
      <patternFill patternType="solid">
        <fgColor rgb="FFB2DEBF"/>
        <bgColor indexed="64"/>
      </patternFill>
    </fill>
    <fill>
      <patternFill patternType="solid">
        <fgColor rgb="FFFAB4B7"/>
        <bgColor indexed="64"/>
      </patternFill>
    </fill>
    <fill>
      <patternFill patternType="solid">
        <fgColor rgb="FFF9A9AC"/>
        <bgColor indexed="64"/>
      </patternFill>
    </fill>
    <fill>
      <patternFill patternType="solid">
        <fgColor rgb="FFC5E6D0"/>
        <bgColor indexed="64"/>
      </patternFill>
    </fill>
    <fill>
      <patternFill patternType="solid">
        <fgColor rgb="FFE8F4EE"/>
        <bgColor indexed="64"/>
      </patternFill>
    </fill>
    <fill>
      <patternFill patternType="solid">
        <fgColor rgb="FFAFDDBC"/>
        <bgColor indexed="64"/>
      </patternFill>
    </fill>
    <fill>
      <patternFill patternType="solid">
        <fgColor rgb="FFE6F3EC"/>
        <bgColor indexed="64"/>
      </patternFill>
    </fill>
    <fill>
      <patternFill patternType="solid">
        <fgColor rgb="FFAADBB9"/>
        <bgColor indexed="64"/>
      </patternFill>
    </fill>
    <fill>
      <patternFill patternType="solid">
        <fgColor rgb="FFEBF5F0"/>
        <bgColor indexed="64"/>
      </patternFill>
    </fill>
    <fill>
      <patternFill patternType="solid">
        <fgColor rgb="FFCDE9D7"/>
        <bgColor indexed="64"/>
      </patternFill>
    </fill>
    <fill>
      <patternFill patternType="solid">
        <fgColor rgb="FFE7F4ED"/>
        <bgColor indexed="64"/>
      </patternFill>
    </fill>
    <fill>
      <patternFill patternType="solid">
        <fgColor rgb="FFB4DFC1"/>
        <bgColor indexed="64"/>
      </patternFill>
    </fill>
    <fill>
      <patternFill patternType="solid">
        <fgColor rgb="FFF5F9F9"/>
        <bgColor indexed="64"/>
      </patternFill>
    </fill>
    <fill>
      <patternFill patternType="solid">
        <fgColor rgb="FFFAD1D3"/>
        <bgColor indexed="64"/>
      </patternFill>
    </fill>
    <fill>
      <patternFill patternType="solid">
        <fgColor rgb="FFD3ECDC"/>
        <bgColor indexed="64"/>
      </patternFill>
    </fill>
    <fill>
      <patternFill patternType="solid">
        <fgColor rgb="FFB9E1C5"/>
        <bgColor indexed="64"/>
      </patternFill>
    </fill>
    <fill>
      <patternFill patternType="solid">
        <fgColor rgb="FFFABDBF"/>
        <bgColor indexed="64"/>
      </patternFill>
    </fill>
    <fill>
      <patternFill patternType="solid">
        <fgColor rgb="FFFBF2F5"/>
        <bgColor indexed="64"/>
      </patternFill>
    </fill>
    <fill>
      <patternFill patternType="solid">
        <fgColor rgb="FFB3DFC0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BF6F9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E9F5EF"/>
        <bgColor indexed="64"/>
      </patternFill>
    </fill>
    <fill>
      <patternFill patternType="solid">
        <fgColor rgb="FFB6E0C2"/>
        <bgColor indexed="64"/>
      </patternFill>
    </fill>
    <fill>
      <patternFill patternType="solid">
        <fgColor rgb="FFB1DEBF"/>
        <bgColor indexed="64"/>
      </patternFill>
    </fill>
    <fill>
      <patternFill patternType="solid">
        <fgColor rgb="FFC1E4CC"/>
        <bgColor indexed="64"/>
      </patternFill>
    </fill>
    <fill>
      <patternFill patternType="solid">
        <fgColor rgb="FFCBE8D5"/>
        <bgColor indexed="64"/>
      </patternFill>
    </fill>
    <fill>
      <patternFill patternType="solid">
        <fgColor rgb="FFB0DEBE"/>
        <bgColor indexed="64"/>
      </patternFill>
    </fill>
    <fill>
      <patternFill patternType="solid">
        <fgColor rgb="FFD6EDDE"/>
        <bgColor indexed="64"/>
      </patternFill>
    </fill>
    <fill>
      <patternFill patternType="solid">
        <fgColor rgb="FFC6E7D1"/>
        <bgColor indexed="64"/>
      </patternFill>
    </fill>
    <fill>
      <patternFill patternType="solid">
        <fgColor rgb="FFE1F2E8"/>
        <bgColor indexed="64"/>
      </patternFill>
    </fill>
    <fill>
      <patternFill patternType="solid">
        <fgColor rgb="FFC7E7D1"/>
        <bgColor indexed="64"/>
      </patternFill>
    </fill>
    <fill>
      <patternFill patternType="solid">
        <fgColor rgb="FFC9E8D3"/>
        <bgColor indexed="64"/>
      </patternFill>
    </fill>
    <fill>
      <patternFill patternType="solid">
        <fgColor rgb="FFFAC9CC"/>
        <bgColor indexed="64"/>
      </patternFill>
    </fill>
    <fill>
      <patternFill patternType="solid">
        <fgColor rgb="FFCFEAD8"/>
        <bgColor indexed="64"/>
      </patternFill>
    </fill>
    <fill>
      <patternFill patternType="solid">
        <fgColor rgb="FFFBF4F7"/>
        <bgColor indexed="64"/>
      </patternFill>
    </fill>
    <fill>
      <patternFill patternType="solid">
        <fgColor rgb="FFF9AFB2"/>
        <bgColor indexed="64"/>
      </patternFill>
    </fill>
    <fill>
      <patternFill patternType="solid">
        <fgColor rgb="FFBEE3C9"/>
        <bgColor indexed="64"/>
      </patternFill>
    </fill>
    <fill>
      <patternFill patternType="solid">
        <fgColor rgb="FFF9ADAF"/>
        <bgColor indexed="64"/>
      </patternFill>
    </fill>
    <fill>
      <patternFill patternType="solid">
        <fgColor rgb="FFFAD4D7"/>
        <bgColor indexed="64"/>
      </patternFill>
    </fill>
    <fill>
      <patternFill patternType="solid">
        <fgColor rgb="FFD2EBDB"/>
        <bgColor indexed="64"/>
      </patternFill>
    </fill>
    <fill>
      <patternFill patternType="solid">
        <fgColor rgb="FFAEDDBC"/>
        <bgColor indexed="64"/>
      </patternFill>
    </fill>
    <fill>
      <patternFill patternType="solid">
        <fgColor rgb="FFF9ACAE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EEF6F3"/>
        <bgColor indexed="64"/>
      </patternFill>
    </fill>
    <fill>
      <patternFill patternType="solid">
        <fgColor rgb="FFF1F8F6"/>
        <bgColor indexed="64"/>
      </patternFill>
    </fill>
    <fill>
      <patternFill patternType="solid">
        <fgColor rgb="FFFBF7FA"/>
        <bgColor indexed="64"/>
      </patternFill>
    </fill>
    <fill>
      <patternFill patternType="solid">
        <fgColor rgb="FFFAD6D8"/>
        <bgColor indexed="64"/>
      </patternFill>
    </fill>
    <fill>
      <patternFill patternType="solid">
        <fgColor rgb="FFBCE2C8"/>
        <bgColor indexed="64"/>
      </patternFill>
    </fill>
    <fill>
      <patternFill patternType="solid">
        <fgColor rgb="FFB0DDBD"/>
        <bgColor indexed="64"/>
      </patternFill>
    </fill>
    <fill>
      <patternFill patternType="solid">
        <fgColor rgb="FFFAC6C8"/>
        <bgColor indexed="64"/>
      </patternFill>
    </fill>
    <fill>
      <patternFill patternType="solid">
        <fgColor rgb="FFFBDFE2"/>
        <bgColor indexed="64"/>
      </patternFill>
    </fill>
    <fill>
      <patternFill patternType="solid">
        <fgColor rgb="FFD7EDDF"/>
        <bgColor indexed="64"/>
      </patternFill>
    </fill>
    <fill>
      <patternFill patternType="solid">
        <fgColor rgb="FFF2F8F6"/>
        <bgColor indexed="64"/>
      </patternFill>
    </fill>
    <fill>
      <patternFill patternType="solid">
        <fgColor rgb="FFBDE3C8"/>
        <bgColor indexed="64"/>
      </patternFill>
    </fill>
    <fill>
      <patternFill patternType="solid">
        <fgColor rgb="FFD5EDDE"/>
        <bgColor indexed="64"/>
      </patternFill>
    </fill>
    <fill>
      <patternFill patternType="solid">
        <fgColor rgb="FFFBFCFE"/>
        <bgColor indexed="64"/>
      </patternFill>
    </fill>
    <fill>
      <patternFill patternType="solid">
        <fgColor rgb="FFDFF0E6"/>
        <bgColor indexed="64"/>
      </patternFill>
    </fill>
    <fill>
      <patternFill patternType="solid">
        <fgColor rgb="FFE0F1E7"/>
        <bgColor indexed="64"/>
      </patternFill>
    </fill>
    <fill>
      <patternFill patternType="solid">
        <fgColor rgb="FFDAEFE2"/>
        <bgColor indexed="64"/>
      </patternFill>
    </fill>
    <fill>
      <patternFill patternType="solid">
        <fgColor rgb="FFF8FBFC"/>
        <bgColor indexed="64"/>
      </patternFill>
    </fill>
    <fill>
      <patternFill patternType="solid">
        <fgColor rgb="FFFBE4E7"/>
        <bgColor indexed="64"/>
      </patternFill>
    </fill>
    <fill>
      <patternFill patternType="solid">
        <fgColor rgb="FFBBE2C7"/>
        <bgColor indexed="64"/>
      </patternFill>
    </fill>
    <fill>
      <patternFill patternType="solid">
        <fgColor rgb="FFC0E4CB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FAB7B9"/>
        <bgColor indexed="64"/>
      </patternFill>
    </fill>
    <fill>
      <patternFill patternType="solid">
        <fgColor rgb="FFDAEEE1"/>
        <bgColor indexed="64"/>
      </patternFill>
    </fill>
    <fill>
      <patternFill patternType="solid">
        <fgColor rgb="FFBEE3CA"/>
        <bgColor indexed="64"/>
      </patternFill>
    </fill>
    <fill>
      <patternFill patternType="solid">
        <fgColor rgb="FFFBE1E3"/>
        <bgColor indexed="64"/>
      </patternFill>
    </fill>
    <fill>
      <patternFill patternType="solid">
        <fgColor rgb="FFEFF7F4"/>
        <bgColor indexed="64"/>
      </patternFill>
    </fill>
    <fill>
      <patternFill patternType="solid">
        <fgColor rgb="FFFBE1E4"/>
        <bgColor indexed="64"/>
      </patternFill>
    </fill>
    <fill>
      <patternFill patternType="solid">
        <fgColor rgb="FFBAE2C6"/>
        <bgColor indexed="64"/>
      </patternFill>
    </fill>
    <fill>
      <patternFill patternType="solid">
        <fgColor rgb="FFFBDEE1"/>
        <bgColor indexed="64"/>
      </patternFill>
    </fill>
    <fill>
      <patternFill patternType="solid">
        <fgColor rgb="FFFAD3D6"/>
        <bgColor indexed="64"/>
      </patternFill>
    </fill>
    <fill>
      <patternFill patternType="solid">
        <fgColor rgb="FFE8F4ED"/>
        <bgColor indexed="64"/>
      </patternFill>
    </fill>
    <fill>
      <patternFill patternType="solid">
        <fgColor rgb="FFFAC2C5"/>
        <bgColor indexed="64"/>
      </patternFill>
    </fill>
    <fill>
      <patternFill patternType="solid">
        <fgColor rgb="FFB7E1C4"/>
        <bgColor indexed="64"/>
      </patternFill>
    </fill>
    <fill>
      <patternFill patternType="solid">
        <fgColor rgb="FFFBE7EA"/>
        <bgColor indexed="64"/>
      </patternFill>
    </fill>
    <fill>
      <patternFill patternType="solid">
        <fgColor rgb="FFFACDD0"/>
        <bgColor indexed="64"/>
      </patternFill>
    </fill>
    <fill>
      <patternFill patternType="solid">
        <fgColor rgb="FFFAB6B8"/>
        <bgColor indexed="64"/>
      </patternFill>
    </fill>
    <fill>
      <patternFill patternType="solid">
        <fgColor rgb="FFE2F2E9"/>
        <bgColor indexed="64"/>
      </patternFill>
    </fill>
    <fill>
      <patternFill patternType="solid">
        <fgColor rgb="FFF9ADB0"/>
        <bgColor indexed="64"/>
      </patternFill>
    </fill>
    <fill>
      <patternFill patternType="solid">
        <fgColor rgb="FFF9B0B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AFBFD"/>
        <bgColor indexed="64"/>
      </patternFill>
    </fill>
    <fill>
      <patternFill patternType="solid">
        <fgColor rgb="FFFAC5C8"/>
        <bgColor indexed="64"/>
      </patternFill>
    </fill>
    <fill>
      <patternFill patternType="solid">
        <fgColor rgb="FFFABCBE"/>
        <bgColor indexed="64"/>
      </patternFill>
    </fill>
    <fill>
      <patternFill patternType="solid">
        <fgColor rgb="FFFACED1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ECF6F1"/>
        <bgColor indexed="64"/>
      </patternFill>
    </fill>
    <fill>
      <patternFill patternType="solid">
        <fgColor rgb="FFFBF3F6"/>
        <bgColor indexed="64"/>
      </patternFill>
    </fill>
    <fill>
      <patternFill patternType="solid">
        <fgColor rgb="FFDBEFE3"/>
        <bgColor indexed="64"/>
      </patternFill>
    </fill>
    <fill>
      <patternFill patternType="solid">
        <fgColor rgb="FFE1F1E7"/>
        <bgColor indexed="64"/>
      </patternFill>
    </fill>
    <fill>
      <patternFill patternType="solid">
        <fgColor rgb="FFFABBBD"/>
        <bgColor indexed="64"/>
      </patternFill>
    </fill>
    <fill>
      <patternFill patternType="solid">
        <fgColor rgb="FFFBECEF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FBECEE"/>
        <bgColor indexed="64"/>
      </patternFill>
    </fill>
    <fill>
      <patternFill patternType="solid">
        <fgColor rgb="FFFABABD"/>
        <bgColor indexed="64"/>
      </patternFill>
    </fill>
    <fill>
      <patternFill patternType="solid">
        <fgColor rgb="FFFAC1C3"/>
        <bgColor indexed="64"/>
      </patternFill>
    </fill>
    <fill>
      <patternFill patternType="solid">
        <fgColor rgb="FFFBFAFD"/>
        <bgColor indexed="64"/>
      </patternFill>
    </fill>
    <fill>
      <patternFill patternType="solid">
        <fgColor rgb="FFFAC4C7"/>
        <bgColor indexed="64"/>
      </patternFill>
    </fill>
    <fill>
      <patternFill patternType="solid">
        <fgColor rgb="FFFAB5B7"/>
        <bgColor indexed="64"/>
      </patternFill>
    </fill>
    <fill>
      <patternFill patternType="solid">
        <fgColor rgb="FFFBEAED"/>
        <bgColor indexed="64"/>
      </patternFill>
    </fill>
    <fill>
      <patternFill patternType="solid">
        <fgColor rgb="FFC5E6CF"/>
        <bgColor indexed="64"/>
      </patternFill>
    </fill>
    <fill>
      <patternFill patternType="solid">
        <fgColor rgb="FFFBEEF1"/>
        <bgColor indexed="64"/>
      </patternFill>
    </fill>
    <fill>
      <patternFill patternType="solid">
        <fgColor rgb="FFFAD5D8"/>
        <bgColor indexed="64"/>
      </patternFill>
    </fill>
    <fill>
      <patternFill patternType="solid">
        <fgColor rgb="FFF3F9F7"/>
        <bgColor indexed="64"/>
      </patternFill>
    </fill>
    <fill>
      <patternFill patternType="solid">
        <fgColor rgb="FFFBE7E9"/>
        <bgColor indexed="64"/>
      </patternFill>
    </fill>
    <fill>
      <patternFill patternType="solid">
        <fgColor rgb="FFFBE8EB"/>
        <bgColor indexed="64"/>
      </patternFill>
    </fill>
    <fill>
      <patternFill patternType="solid">
        <fgColor rgb="FFFBE9EC"/>
        <bgColor indexed="64"/>
      </patternFill>
    </fill>
    <fill>
      <patternFill patternType="solid">
        <fgColor rgb="FFFBD9DC"/>
        <bgColor indexed="64"/>
      </patternFill>
    </fill>
    <fill>
      <patternFill patternType="solid">
        <fgColor rgb="FFFBF8FB"/>
        <bgColor indexed="64"/>
      </patternFill>
    </fill>
    <fill>
      <patternFill patternType="solid">
        <fgColor rgb="FFFAC2C4"/>
        <bgColor indexed="64"/>
      </patternFill>
    </fill>
    <fill>
      <patternFill patternType="solid">
        <fgColor rgb="FFFBE2E5"/>
        <bgColor indexed="64"/>
      </patternFill>
    </fill>
    <fill>
      <patternFill patternType="solid">
        <fgColor rgb="FFFAD2D4"/>
        <bgColor indexed="64"/>
      </patternFill>
    </fill>
    <fill>
      <patternFill patternType="solid">
        <fgColor rgb="FFFBDBDE"/>
        <bgColor indexed="64"/>
      </patternFill>
    </fill>
    <fill>
      <patternFill patternType="solid">
        <fgColor rgb="FFFBD8DB"/>
        <bgColor indexed="64"/>
      </patternFill>
    </fill>
    <fill>
      <patternFill patternType="solid">
        <fgColor rgb="FFFACFD2"/>
        <bgColor indexed="64"/>
      </patternFill>
    </fill>
    <fill>
      <patternFill patternType="solid">
        <fgColor rgb="FFFBF9FC"/>
        <bgColor indexed="64"/>
      </patternFill>
    </fill>
    <fill>
      <patternFill patternType="solid">
        <fgColor rgb="FFFAC3C6"/>
        <bgColor indexed="64"/>
      </patternFill>
    </fill>
    <fill>
      <patternFill patternType="solid">
        <fgColor rgb="FFDDF0E4"/>
        <bgColor indexed="64"/>
      </patternFill>
    </fill>
    <fill>
      <patternFill patternType="solid">
        <fgColor rgb="FFFAD2D5"/>
        <bgColor indexed="64"/>
      </patternFill>
    </fill>
    <fill>
      <patternFill patternType="solid">
        <fgColor rgb="FFFAC0C2"/>
        <bgColor indexed="64"/>
      </patternFill>
    </fill>
    <fill>
      <patternFill patternType="solid">
        <fgColor rgb="FFFBE0E3"/>
        <bgColor indexed="64"/>
      </patternFill>
    </fill>
    <fill>
      <patternFill patternType="solid">
        <fgColor rgb="FFFBDCDF"/>
        <bgColor indexed="64"/>
      </patternFill>
    </fill>
    <fill>
      <patternFill patternType="solid">
        <fgColor rgb="FFFAB8BB"/>
        <bgColor indexed="64"/>
      </patternFill>
    </fill>
    <fill>
      <patternFill patternType="solid">
        <fgColor rgb="FFFBDDE0"/>
        <bgColor indexed="64"/>
      </patternFill>
    </fill>
    <fill>
      <patternFill patternType="solid">
        <fgColor rgb="FFFACACD"/>
        <bgColor indexed="64"/>
      </patternFill>
    </fill>
    <fill>
      <patternFill patternType="solid">
        <fgColor rgb="FFFBDCDE"/>
        <bgColor indexed="64"/>
      </patternFill>
    </fill>
    <fill>
      <patternFill patternType="solid">
        <fgColor rgb="FFD4ECDD"/>
        <bgColor indexed="64"/>
      </patternFill>
    </fill>
    <fill>
      <patternFill patternType="solid">
        <fgColor rgb="FFFACCCE"/>
        <bgColor indexed="64"/>
      </patternFill>
    </fill>
    <fill>
      <patternFill patternType="solid">
        <fgColor rgb="FFFAB2B5"/>
        <bgColor indexed="64"/>
      </patternFill>
    </fill>
    <fill>
      <patternFill patternType="solid">
        <fgColor rgb="FFDEF0E5"/>
        <bgColor indexed="64"/>
      </patternFill>
    </fill>
    <fill>
      <patternFill patternType="solid">
        <fgColor rgb="FFFBE6E9"/>
        <bgColor indexed="64"/>
      </patternFill>
    </fill>
    <fill>
      <patternFill patternType="solid">
        <fgColor rgb="FFFAC7C9"/>
        <bgColor indexed="64"/>
      </patternFill>
    </fill>
    <fill>
      <patternFill patternType="solid">
        <fgColor rgb="FFFABEC1"/>
        <bgColor indexed="64"/>
      </patternFill>
    </fill>
    <fill>
      <patternFill patternType="solid">
        <fgColor rgb="FFFBEFF2"/>
        <bgColor indexed="64"/>
      </patternFill>
    </fill>
    <fill>
      <patternFill patternType="solid">
        <fgColor rgb="FFF9AAAC"/>
        <bgColor indexed="64"/>
      </patternFill>
    </fill>
    <fill>
      <patternFill patternType="solid">
        <fgColor rgb="FFFABFC2"/>
        <bgColor indexed="64"/>
      </patternFill>
    </fill>
    <fill>
      <patternFill patternType="solid">
        <fgColor rgb="FFF9AEB1"/>
        <bgColor indexed="64"/>
      </patternFill>
    </fill>
    <fill>
      <patternFill patternType="solid">
        <fgColor rgb="FFFAD7D9"/>
        <bgColor indexed="64"/>
      </patternFill>
    </fill>
    <fill>
      <patternFill patternType="solid">
        <fgColor rgb="FFF9ABAD"/>
        <bgColor indexed="64"/>
      </patternFill>
    </fill>
    <fill>
      <patternFill patternType="solid">
        <fgColor rgb="FFFBDADD"/>
        <bgColor indexed="64"/>
      </patternFill>
    </fill>
    <fill>
      <patternFill patternType="solid">
        <fgColor rgb="FFFBE5E8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FAD0D3"/>
        <bgColor indexed="64"/>
      </patternFill>
    </fill>
    <fill>
      <patternFill patternType="solid">
        <fgColor rgb="FFFACBCD"/>
        <bgColor indexed="64"/>
      </patternFill>
    </fill>
    <fill>
      <patternFill patternType="solid">
        <fgColor rgb="FFFBFBFE"/>
        <bgColor indexed="64"/>
      </patternFill>
    </fill>
    <fill>
      <patternFill patternType="solid">
        <fgColor rgb="FFF9A8AA"/>
        <bgColor indexed="64"/>
      </patternFill>
    </fill>
    <fill>
      <patternFill patternType="solid">
        <fgColor rgb="FFFAB9BC"/>
        <bgColor indexed="64"/>
      </patternFill>
    </fill>
    <fill>
      <patternFill patternType="solid">
        <fgColor rgb="FFEFF7F3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rgb="FFFAB7BA"/>
        <bgColor indexed="64"/>
      </patternFill>
    </fill>
    <fill>
      <patternFill patternType="solid">
        <fgColor rgb="FFFBE3E6"/>
        <bgColor indexed="64"/>
      </patternFill>
    </fill>
    <fill>
      <patternFill patternType="solid">
        <fgColor rgb="FFF9B1B3"/>
        <bgColor indexed="64"/>
      </patternFill>
    </fill>
    <fill>
      <patternFill patternType="solid">
        <fgColor rgb="FFFAC8CB"/>
        <bgColor indexed="64"/>
      </patternFill>
    </fill>
    <fill>
      <patternFill patternType="solid">
        <fgColor rgb="FFFBF0F3"/>
        <bgColor indexed="64"/>
      </patternFill>
    </fill>
    <fill>
      <patternFill patternType="solid">
        <fgColor rgb="FFF9B2B4"/>
        <bgColor indexed="64"/>
      </patternFill>
    </fill>
    <fill>
      <patternFill patternType="solid">
        <fgColor rgb="FFFBF5F8"/>
        <bgColor indexed="64"/>
      </patternFill>
    </fill>
    <fill>
      <patternFill patternType="solid">
        <fgColor rgb="FFFABD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21FF46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3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5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6" borderId="0" xfId="0" applyFont="1" applyFill="1"/>
    <xf numFmtId="0" fontId="5" fillId="0" borderId="0" xfId="1" applyAlignment="1">
      <alignment horizontal="left" vertical="center"/>
    </xf>
    <xf numFmtId="0" fontId="5" fillId="0" borderId="7" xfId="1" applyBorder="1" applyAlignment="1">
      <alignment horizontal="left" vertical="center"/>
    </xf>
    <xf numFmtId="0" fontId="2" fillId="8" borderId="9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2" fillId="40" borderId="9" xfId="0" applyFont="1" applyFill="1" applyBorder="1" applyAlignment="1">
      <alignment horizontal="center" vertical="center"/>
    </xf>
    <xf numFmtId="0" fontId="3" fillId="40" borderId="8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3" fillId="19" borderId="8" xfId="0" applyFont="1" applyFill="1" applyBorder="1" applyAlignment="1">
      <alignment horizontal="center" vertical="center"/>
    </xf>
    <xf numFmtId="0" fontId="2" fillId="20" borderId="9" xfId="0" applyFont="1" applyFill="1" applyBorder="1" applyAlignment="1">
      <alignment horizontal="center" vertical="center"/>
    </xf>
    <xf numFmtId="0" fontId="3" fillId="20" borderId="8" xfId="0" applyFont="1" applyFill="1" applyBorder="1" applyAlignment="1">
      <alignment horizontal="center" vertical="center"/>
    </xf>
    <xf numFmtId="0" fontId="2" fillId="31" borderId="9" xfId="0" applyFont="1" applyFill="1" applyBorder="1" applyAlignment="1">
      <alignment horizontal="center" vertical="center"/>
    </xf>
    <xf numFmtId="0" fontId="3" fillId="31" borderId="8" xfId="0" applyFont="1" applyFill="1" applyBorder="1" applyAlignment="1">
      <alignment horizontal="center" vertical="center"/>
    </xf>
    <xf numFmtId="0" fontId="2" fillId="51" borderId="9" xfId="0" applyFont="1" applyFill="1" applyBorder="1" applyAlignment="1">
      <alignment horizontal="center" vertical="center"/>
    </xf>
    <xf numFmtId="0" fontId="3" fillId="51" borderId="8" xfId="0" applyFont="1" applyFill="1" applyBorder="1" applyAlignment="1">
      <alignment horizontal="center" vertical="center"/>
    </xf>
    <xf numFmtId="0" fontId="2" fillId="33" borderId="9" xfId="0" applyFont="1" applyFill="1" applyBorder="1" applyAlignment="1">
      <alignment horizontal="center" vertical="center"/>
    </xf>
    <xf numFmtId="0" fontId="3" fillId="33" borderId="8" xfId="0" applyFont="1" applyFill="1" applyBorder="1" applyAlignment="1">
      <alignment horizontal="center" vertical="center"/>
    </xf>
    <xf numFmtId="0" fontId="2" fillId="26" borderId="9" xfId="0" applyFont="1" applyFill="1" applyBorder="1" applyAlignment="1">
      <alignment horizontal="center" vertical="center"/>
    </xf>
    <xf numFmtId="0" fontId="3" fillId="26" borderId="8" xfId="0" applyFont="1" applyFill="1" applyBorder="1" applyAlignment="1">
      <alignment horizontal="center" vertical="center"/>
    </xf>
    <xf numFmtId="0" fontId="2" fillId="39" borderId="9" xfId="0" applyFont="1" applyFill="1" applyBorder="1" applyAlignment="1">
      <alignment horizontal="center" vertical="center"/>
    </xf>
    <xf numFmtId="0" fontId="3" fillId="39" borderId="8" xfId="0" applyFont="1" applyFill="1" applyBorder="1" applyAlignment="1">
      <alignment horizontal="center" vertical="center"/>
    </xf>
    <xf numFmtId="0" fontId="2" fillId="86" borderId="9" xfId="0" applyFont="1" applyFill="1" applyBorder="1" applyAlignment="1">
      <alignment horizontal="center" vertical="center"/>
    </xf>
    <xf numFmtId="0" fontId="3" fillId="86" borderId="8" xfId="0" applyFont="1" applyFill="1" applyBorder="1" applyAlignment="1">
      <alignment horizontal="center" vertical="center"/>
    </xf>
    <xf numFmtId="0" fontId="2" fillId="49" borderId="9" xfId="0" applyFont="1" applyFill="1" applyBorder="1" applyAlignment="1">
      <alignment horizontal="center" vertical="center"/>
    </xf>
    <xf numFmtId="0" fontId="3" fillId="49" borderId="8" xfId="0" applyFont="1" applyFill="1" applyBorder="1" applyAlignment="1">
      <alignment horizontal="center" vertical="center"/>
    </xf>
    <xf numFmtId="0" fontId="2" fillId="94" borderId="9" xfId="0" applyFont="1" applyFill="1" applyBorder="1" applyAlignment="1">
      <alignment horizontal="center" vertical="center"/>
    </xf>
    <xf numFmtId="0" fontId="3" fillId="94" borderId="8" xfId="0" applyFont="1" applyFill="1" applyBorder="1" applyAlignment="1">
      <alignment horizontal="center" vertical="center"/>
    </xf>
    <xf numFmtId="0" fontId="2" fillId="72" borderId="9" xfId="0" applyFont="1" applyFill="1" applyBorder="1" applyAlignment="1">
      <alignment horizontal="center" vertical="center"/>
    </xf>
    <xf numFmtId="0" fontId="3" fillId="72" borderId="8" xfId="0" applyFont="1" applyFill="1" applyBorder="1" applyAlignment="1">
      <alignment horizontal="center" vertical="center"/>
    </xf>
    <xf numFmtId="0" fontId="2" fillId="69" borderId="9" xfId="0" applyFont="1" applyFill="1" applyBorder="1" applyAlignment="1">
      <alignment horizontal="center" vertical="center"/>
    </xf>
    <xf numFmtId="0" fontId="3" fillId="69" borderId="8" xfId="0" applyFont="1" applyFill="1" applyBorder="1" applyAlignment="1">
      <alignment horizontal="center" vertical="center"/>
    </xf>
    <xf numFmtId="0" fontId="2" fillId="44" borderId="9" xfId="0" applyFont="1" applyFill="1" applyBorder="1" applyAlignment="1">
      <alignment horizontal="center" vertical="center"/>
    </xf>
    <xf numFmtId="0" fontId="3" fillId="44" borderId="8" xfId="0" applyFont="1" applyFill="1" applyBorder="1" applyAlignment="1">
      <alignment horizontal="center" vertical="center"/>
    </xf>
    <xf numFmtId="0" fontId="2" fillId="62" borderId="9" xfId="0" applyFont="1" applyFill="1" applyBorder="1" applyAlignment="1">
      <alignment horizontal="center" vertical="center"/>
    </xf>
    <xf numFmtId="0" fontId="3" fillId="62" borderId="8" xfId="0" applyFont="1" applyFill="1" applyBorder="1" applyAlignment="1">
      <alignment horizontal="center" vertical="center"/>
    </xf>
    <xf numFmtId="0" fontId="2" fillId="55" borderId="9" xfId="0" applyFont="1" applyFill="1" applyBorder="1" applyAlignment="1">
      <alignment horizontal="center" vertical="center"/>
    </xf>
    <xf numFmtId="0" fontId="3" fillId="55" borderId="8" xfId="0" applyFont="1" applyFill="1" applyBorder="1" applyAlignment="1">
      <alignment horizontal="center" vertical="center"/>
    </xf>
    <xf numFmtId="0" fontId="2" fillId="36" borderId="9" xfId="0" applyFont="1" applyFill="1" applyBorder="1" applyAlignment="1">
      <alignment horizontal="center" vertical="center"/>
    </xf>
    <xf numFmtId="0" fontId="3" fillId="36" borderId="8" xfId="0" applyFont="1" applyFill="1" applyBorder="1" applyAlignment="1">
      <alignment horizontal="center" vertical="center"/>
    </xf>
    <xf numFmtId="0" fontId="2" fillId="68" borderId="9" xfId="0" applyFont="1" applyFill="1" applyBorder="1" applyAlignment="1">
      <alignment horizontal="center" vertical="center"/>
    </xf>
    <xf numFmtId="0" fontId="3" fillId="68" borderId="8" xfId="0" applyFont="1" applyFill="1" applyBorder="1" applyAlignment="1">
      <alignment horizontal="center" vertical="center"/>
    </xf>
    <xf numFmtId="0" fontId="2" fillId="35" borderId="9" xfId="0" applyFont="1" applyFill="1" applyBorder="1" applyAlignment="1">
      <alignment horizontal="center" vertical="center"/>
    </xf>
    <xf numFmtId="0" fontId="3" fillId="35" borderId="8" xfId="0" applyFont="1" applyFill="1" applyBorder="1" applyAlignment="1">
      <alignment horizontal="center" vertical="center"/>
    </xf>
    <xf numFmtId="0" fontId="2" fillId="121" borderId="9" xfId="0" applyFont="1" applyFill="1" applyBorder="1" applyAlignment="1">
      <alignment horizontal="center" vertical="center"/>
    </xf>
    <xf numFmtId="0" fontId="3" fillId="121" borderId="8" xfId="0" applyFont="1" applyFill="1" applyBorder="1" applyAlignment="1">
      <alignment horizontal="center" vertical="center"/>
    </xf>
    <xf numFmtId="0" fontId="2" fillId="38" borderId="9" xfId="0" applyFont="1" applyFill="1" applyBorder="1" applyAlignment="1">
      <alignment horizontal="center" vertical="center"/>
    </xf>
    <xf numFmtId="0" fontId="3" fillId="38" borderId="8" xfId="0" applyFont="1" applyFill="1" applyBorder="1" applyAlignment="1">
      <alignment horizontal="center" vertical="center"/>
    </xf>
    <xf numFmtId="0" fontId="2" fillId="59" borderId="9" xfId="0" applyFont="1" applyFill="1" applyBorder="1" applyAlignment="1">
      <alignment horizontal="center" vertical="center"/>
    </xf>
    <xf numFmtId="0" fontId="3" fillId="59" borderId="8" xfId="0" applyFont="1" applyFill="1" applyBorder="1" applyAlignment="1">
      <alignment horizontal="center" vertical="center"/>
    </xf>
    <xf numFmtId="0" fontId="4" fillId="128" borderId="7" xfId="0" applyFont="1" applyFill="1" applyBorder="1" applyAlignment="1">
      <alignment horizontal="left" vertical="center"/>
    </xf>
    <xf numFmtId="0" fontId="5" fillId="128" borderId="8" xfId="1" applyFill="1" applyBorder="1" applyAlignment="1">
      <alignment horizontal="center" vertical="center"/>
    </xf>
    <xf numFmtId="0" fontId="2" fillId="116" borderId="9" xfId="0" applyFont="1" applyFill="1" applyBorder="1" applyAlignment="1">
      <alignment horizontal="center" vertical="center"/>
    </xf>
    <xf numFmtId="0" fontId="3" fillId="116" borderId="8" xfId="0" applyFont="1" applyFill="1" applyBorder="1" applyAlignment="1">
      <alignment horizontal="center" vertical="center"/>
    </xf>
    <xf numFmtId="0" fontId="2" fillId="107" borderId="9" xfId="0" applyFont="1" applyFill="1" applyBorder="1" applyAlignment="1">
      <alignment horizontal="center" vertical="center"/>
    </xf>
    <xf numFmtId="0" fontId="3" fillId="107" borderId="8" xfId="0" applyFont="1" applyFill="1" applyBorder="1" applyAlignment="1">
      <alignment horizontal="center" vertical="center"/>
    </xf>
    <xf numFmtId="0" fontId="2" fillId="93" borderId="9" xfId="0" applyFont="1" applyFill="1" applyBorder="1" applyAlignment="1">
      <alignment horizontal="center" vertical="center"/>
    </xf>
    <xf numFmtId="0" fontId="3" fillId="93" borderId="8" xfId="0" applyFont="1" applyFill="1" applyBorder="1" applyAlignment="1">
      <alignment horizontal="center" vertical="center"/>
    </xf>
    <xf numFmtId="0" fontId="2" fillId="99" borderId="9" xfId="0" applyFont="1" applyFill="1" applyBorder="1" applyAlignment="1">
      <alignment horizontal="center" vertical="center"/>
    </xf>
    <xf numFmtId="0" fontId="3" fillId="99" borderId="8" xfId="0" applyFont="1" applyFill="1" applyBorder="1" applyAlignment="1">
      <alignment horizontal="center" vertical="center"/>
    </xf>
    <xf numFmtId="0" fontId="2" fillId="82" borderId="9" xfId="0" applyFont="1" applyFill="1" applyBorder="1" applyAlignment="1">
      <alignment horizontal="center" vertical="center"/>
    </xf>
    <xf numFmtId="0" fontId="3" fillId="82" borderId="8" xfId="0" applyFont="1" applyFill="1" applyBorder="1" applyAlignment="1">
      <alignment horizontal="center" vertical="center"/>
    </xf>
    <xf numFmtId="0" fontId="2" fillId="112" borderId="9" xfId="0" applyFont="1" applyFill="1" applyBorder="1" applyAlignment="1">
      <alignment horizontal="center" vertical="center"/>
    </xf>
    <xf numFmtId="0" fontId="3" fillId="112" borderId="8" xfId="0" applyFont="1" applyFill="1" applyBorder="1" applyAlignment="1">
      <alignment horizontal="center" vertical="center"/>
    </xf>
    <xf numFmtId="0" fontId="2" fillId="22" borderId="9" xfId="0" applyFont="1" applyFill="1" applyBorder="1" applyAlignment="1">
      <alignment horizontal="center" vertical="center"/>
    </xf>
    <xf numFmtId="0" fontId="3" fillId="22" borderId="8" xfId="0" applyFont="1" applyFill="1" applyBorder="1" applyAlignment="1">
      <alignment horizontal="center" vertical="center"/>
    </xf>
    <xf numFmtId="0" fontId="2" fillId="108" borderId="9" xfId="0" applyFont="1" applyFill="1" applyBorder="1" applyAlignment="1">
      <alignment horizontal="center" vertical="center"/>
    </xf>
    <xf numFmtId="0" fontId="3" fillId="108" borderId="8" xfId="0" applyFont="1" applyFill="1" applyBorder="1" applyAlignment="1">
      <alignment horizontal="center" vertical="center"/>
    </xf>
    <xf numFmtId="0" fontId="2" fillId="70" borderId="9" xfId="0" applyFont="1" applyFill="1" applyBorder="1" applyAlignment="1">
      <alignment horizontal="center" vertical="center"/>
    </xf>
    <xf numFmtId="0" fontId="3" fillId="70" borderId="8" xfId="0" applyFont="1" applyFill="1" applyBorder="1" applyAlignment="1">
      <alignment horizontal="center" vertical="center"/>
    </xf>
    <xf numFmtId="0" fontId="2" fillId="21" borderId="9" xfId="0" applyFont="1" applyFill="1" applyBorder="1" applyAlignment="1">
      <alignment horizontal="center" vertical="center"/>
    </xf>
    <xf numFmtId="0" fontId="3" fillId="21" borderId="8" xfId="0" applyFont="1" applyFill="1" applyBorder="1" applyAlignment="1">
      <alignment horizontal="center" vertical="center"/>
    </xf>
    <xf numFmtId="0" fontId="2" fillId="24" borderId="9" xfId="0" applyFont="1" applyFill="1" applyBorder="1" applyAlignment="1">
      <alignment horizontal="center" vertical="center"/>
    </xf>
    <xf numFmtId="0" fontId="3" fillId="24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2" fillId="149" borderId="9" xfId="0" applyFont="1" applyFill="1" applyBorder="1" applyAlignment="1">
      <alignment horizontal="center" vertical="center"/>
    </xf>
    <xf numFmtId="0" fontId="3" fillId="149" borderId="8" xfId="0" applyFont="1" applyFill="1" applyBorder="1" applyAlignment="1">
      <alignment horizontal="center" vertical="center"/>
    </xf>
    <xf numFmtId="0" fontId="2" fillId="47" borderId="9" xfId="0" applyFont="1" applyFill="1" applyBorder="1" applyAlignment="1">
      <alignment horizontal="center" vertical="center"/>
    </xf>
    <xf numFmtId="0" fontId="3" fillId="47" borderId="8" xfId="0" applyFont="1" applyFill="1" applyBorder="1" applyAlignment="1">
      <alignment horizontal="center" vertical="center"/>
    </xf>
    <xf numFmtId="0" fontId="2" fillId="74" borderId="9" xfId="0" applyFont="1" applyFill="1" applyBorder="1" applyAlignment="1">
      <alignment horizontal="center" vertical="center"/>
    </xf>
    <xf numFmtId="0" fontId="3" fillId="74" borderId="8" xfId="0" applyFont="1" applyFill="1" applyBorder="1" applyAlignment="1">
      <alignment horizontal="center" vertical="center"/>
    </xf>
    <xf numFmtId="0" fontId="2" fillId="76" borderId="9" xfId="0" applyFont="1" applyFill="1" applyBorder="1" applyAlignment="1">
      <alignment horizontal="center" vertical="center"/>
    </xf>
    <xf numFmtId="0" fontId="3" fillId="76" borderId="8" xfId="0" applyFont="1" applyFill="1" applyBorder="1" applyAlignment="1">
      <alignment horizontal="center" vertical="center"/>
    </xf>
    <xf numFmtId="0" fontId="2" fillId="32" borderId="9" xfId="0" applyFont="1" applyFill="1" applyBorder="1" applyAlignment="1">
      <alignment horizontal="center" vertical="center"/>
    </xf>
    <xf numFmtId="0" fontId="3" fillId="32" borderId="8" xfId="0" applyFont="1" applyFill="1" applyBorder="1" applyAlignment="1">
      <alignment horizontal="center" vertical="center"/>
    </xf>
    <xf numFmtId="0" fontId="2" fillId="77" borderId="9" xfId="0" applyFont="1" applyFill="1" applyBorder="1" applyAlignment="1">
      <alignment horizontal="center" vertical="center"/>
    </xf>
    <xf numFmtId="0" fontId="3" fillId="77" borderId="8" xfId="0" applyFont="1" applyFill="1" applyBorder="1" applyAlignment="1">
      <alignment horizontal="center" vertical="center"/>
    </xf>
    <xf numFmtId="0" fontId="2" fillId="27" borderId="9" xfId="0" applyFont="1" applyFill="1" applyBorder="1" applyAlignment="1">
      <alignment horizontal="center" vertical="center"/>
    </xf>
    <xf numFmtId="0" fontId="3" fillId="27" borderId="8" xfId="0" applyFont="1" applyFill="1" applyBorder="1" applyAlignment="1">
      <alignment horizontal="center" vertical="center"/>
    </xf>
    <xf numFmtId="0" fontId="2" fillId="71" borderId="9" xfId="0" applyFont="1" applyFill="1" applyBorder="1" applyAlignment="1">
      <alignment horizontal="center" vertical="center"/>
    </xf>
    <xf numFmtId="0" fontId="3" fillId="71" borderId="8" xfId="0" applyFont="1" applyFill="1" applyBorder="1" applyAlignment="1">
      <alignment horizontal="center" vertical="center"/>
    </xf>
    <xf numFmtId="0" fontId="2" fillId="42" borderId="9" xfId="0" applyFont="1" applyFill="1" applyBorder="1" applyAlignment="1">
      <alignment horizontal="center" vertical="center"/>
    </xf>
    <xf numFmtId="0" fontId="3" fillId="42" borderId="8" xfId="0" applyFont="1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2" fillId="53" borderId="9" xfId="0" applyFont="1" applyFill="1" applyBorder="1" applyAlignment="1">
      <alignment horizontal="center" vertical="center"/>
    </xf>
    <xf numFmtId="0" fontId="3" fillId="5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2" fillId="79" borderId="9" xfId="0" applyFont="1" applyFill="1" applyBorder="1" applyAlignment="1">
      <alignment horizontal="center" vertical="center"/>
    </xf>
    <xf numFmtId="0" fontId="3" fillId="79" borderId="8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2" fillId="41" borderId="9" xfId="0" applyFont="1" applyFill="1" applyBorder="1" applyAlignment="1">
      <alignment horizontal="center" vertical="center"/>
    </xf>
    <xf numFmtId="0" fontId="3" fillId="41" borderId="8" xfId="0" applyFont="1" applyFill="1" applyBorder="1" applyAlignment="1">
      <alignment horizontal="center" vertical="center"/>
    </xf>
    <xf numFmtId="0" fontId="2" fillId="85" borderId="9" xfId="0" applyFont="1" applyFill="1" applyBorder="1" applyAlignment="1">
      <alignment horizontal="center" vertical="center"/>
    </xf>
    <xf numFmtId="0" fontId="3" fillId="85" borderId="8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/>
    </xf>
    <xf numFmtId="0" fontId="2" fillId="58" borderId="9" xfId="0" applyFont="1" applyFill="1" applyBorder="1" applyAlignment="1">
      <alignment horizontal="center" vertical="center"/>
    </xf>
    <xf numFmtId="0" fontId="3" fillId="58" borderId="8" xfId="0" applyFont="1" applyFill="1" applyBorder="1" applyAlignment="1">
      <alignment horizontal="center" vertical="center"/>
    </xf>
    <xf numFmtId="0" fontId="2" fillId="175" borderId="9" xfId="0" applyFont="1" applyFill="1" applyBorder="1" applyAlignment="1">
      <alignment horizontal="center" vertical="center"/>
    </xf>
    <xf numFmtId="0" fontId="3" fillId="175" borderId="8" xfId="0" applyFont="1" applyFill="1" applyBorder="1" applyAlignment="1">
      <alignment horizontal="center" vertical="center"/>
    </xf>
    <xf numFmtId="0" fontId="2" fillId="100" borderId="9" xfId="0" applyFont="1" applyFill="1" applyBorder="1" applyAlignment="1">
      <alignment horizontal="center" vertical="center"/>
    </xf>
    <xf numFmtId="0" fontId="3" fillId="100" borderId="8" xfId="0" applyFont="1" applyFill="1" applyBorder="1" applyAlignment="1">
      <alignment horizontal="center" vertical="center"/>
    </xf>
    <xf numFmtId="0" fontId="2" fillId="73" borderId="9" xfId="0" applyFont="1" applyFill="1" applyBorder="1" applyAlignment="1">
      <alignment horizontal="center" vertical="center"/>
    </xf>
    <xf numFmtId="0" fontId="3" fillId="73" borderId="8" xfId="0" applyFont="1" applyFill="1" applyBorder="1" applyAlignment="1">
      <alignment horizontal="center" vertical="center"/>
    </xf>
    <xf numFmtId="0" fontId="2" fillId="97" borderId="9" xfId="0" applyFont="1" applyFill="1" applyBorder="1" applyAlignment="1">
      <alignment horizontal="center" vertical="center"/>
    </xf>
    <xf numFmtId="0" fontId="3" fillId="97" borderId="8" xfId="0" applyFont="1" applyFill="1" applyBorder="1" applyAlignment="1">
      <alignment horizontal="center" vertical="center"/>
    </xf>
    <xf numFmtId="0" fontId="2" fillId="109" borderId="9" xfId="0" applyFont="1" applyFill="1" applyBorder="1" applyAlignment="1">
      <alignment horizontal="center" vertical="center"/>
    </xf>
    <xf numFmtId="0" fontId="3" fillId="109" borderId="8" xfId="0" applyFont="1" applyFill="1" applyBorder="1" applyAlignment="1">
      <alignment horizontal="center" vertical="center"/>
    </xf>
    <xf numFmtId="0" fontId="2" fillId="43" borderId="9" xfId="0" applyFont="1" applyFill="1" applyBorder="1" applyAlignment="1">
      <alignment horizontal="center" vertical="center"/>
    </xf>
    <xf numFmtId="0" fontId="3" fillId="43" borderId="8" xfId="0" applyFont="1" applyFill="1" applyBorder="1" applyAlignment="1">
      <alignment horizontal="center" vertical="center"/>
    </xf>
    <xf numFmtId="0" fontId="2" fillId="111" borderId="9" xfId="0" applyFont="1" applyFill="1" applyBorder="1" applyAlignment="1">
      <alignment horizontal="center" vertical="center"/>
    </xf>
    <xf numFmtId="0" fontId="3" fillId="111" borderId="8" xfId="0" applyFont="1" applyFill="1" applyBorder="1" applyAlignment="1">
      <alignment horizontal="center" vertical="center"/>
    </xf>
    <xf numFmtId="0" fontId="2" fillId="104" borderId="9" xfId="0" applyFont="1" applyFill="1" applyBorder="1" applyAlignment="1">
      <alignment horizontal="center" vertical="center"/>
    </xf>
    <xf numFmtId="0" fontId="3" fillId="104" borderId="8" xfId="0" applyFont="1" applyFill="1" applyBorder="1" applyAlignment="1">
      <alignment horizontal="center" vertical="center"/>
    </xf>
    <xf numFmtId="0" fontId="2" fillId="136" borderId="9" xfId="0" applyFont="1" applyFill="1" applyBorder="1" applyAlignment="1">
      <alignment horizontal="center" vertical="center"/>
    </xf>
    <xf numFmtId="0" fontId="3" fillId="136" borderId="8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2" fillId="166" borderId="9" xfId="0" applyFont="1" applyFill="1" applyBorder="1" applyAlignment="1">
      <alignment horizontal="center" vertical="center"/>
    </xf>
    <xf numFmtId="0" fontId="3" fillId="166" borderId="8" xfId="0" applyFont="1" applyFill="1" applyBorder="1" applyAlignment="1">
      <alignment horizontal="center" vertical="center"/>
    </xf>
    <xf numFmtId="0" fontId="2" fillId="178" borderId="9" xfId="0" applyFont="1" applyFill="1" applyBorder="1" applyAlignment="1">
      <alignment horizontal="center" vertical="center"/>
    </xf>
    <xf numFmtId="0" fontId="3" fillId="178" borderId="8" xfId="0" applyFont="1" applyFill="1" applyBorder="1" applyAlignment="1">
      <alignment horizontal="center" vertical="center"/>
    </xf>
    <xf numFmtId="0" fontId="2" fillId="102" borderId="9" xfId="0" applyFont="1" applyFill="1" applyBorder="1" applyAlignment="1">
      <alignment horizontal="center" vertical="center"/>
    </xf>
    <xf numFmtId="0" fontId="3" fillId="102" borderId="8" xfId="0" applyFont="1" applyFill="1" applyBorder="1" applyAlignment="1">
      <alignment horizontal="center" vertical="center"/>
    </xf>
    <xf numFmtId="0" fontId="2" fillId="103" borderId="9" xfId="0" applyFont="1" applyFill="1" applyBorder="1" applyAlignment="1">
      <alignment horizontal="center" vertical="center"/>
    </xf>
    <xf numFmtId="0" fontId="3" fillId="103" borderId="8" xfId="0" applyFont="1" applyFill="1" applyBorder="1" applyAlignment="1">
      <alignment horizontal="center" vertical="center"/>
    </xf>
    <xf numFmtId="0" fontId="2" fillId="137" borderId="9" xfId="0" applyFont="1" applyFill="1" applyBorder="1" applyAlignment="1">
      <alignment horizontal="center" vertical="center"/>
    </xf>
    <xf numFmtId="0" fontId="3" fillId="137" borderId="8" xfId="0" applyFont="1" applyFill="1" applyBorder="1" applyAlignment="1">
      <alignment horizontal="center" vertical="center"/>
    </xf>
    <xf numFmtId="0" fontId="2" fillId="75" borderId="9" xfId="0" applyFont="1" applyFill="1" applyBorder="1" applyAlignment="1">
      <alignment horizontal="center" vertical="center"/>
    </xf>
    <xf numFmtId="0" fontId="3" fillId="75" borderId="8" xfId="0" applyFont="1" applyFill="1" applyBorder="1" applyAlignment="1">
      <alignment horizontal="center" vertical="center"/>
    </xf>
    <xf numFmtId="0" fontId="2" fillId="125" borderId="9" xfId="0" applyFont="1" applyFill="1" applyBorder="1" applyAlignment="1">
      <alignment horizontal="center" vertical="center"/>
    </xf>
    <xf numFmtId="0" fontId="3" fillId="125" borderId="8" xfId="0" applyFont="1" applyFill="1" applyBorder="1" applyAlignment="1">
      <alignment horizontal="center" vertical="center"/>
    </xf>
    <xf numFmtId="0" fontId="2" fillId="28" borderId="9" xfId="0" applyFont="1" applyFill="1" applyBorder="1" applyAlignment="1">
      <alignment horizontal="center" vertical="center"/>
    </xf>
    <xf numFmtId="0" fontId="3" fillId="28" borderId="8" xfId="0" applyFont="1" applyFill="1" applyBorder="1" applyAlignment="1">
      <alignment horizontal="center" vertical="center"/>
    </xf>
    <xf numFmtId="0" fontId="2" fillId="23" borderId="9" xfId="0" applyFont="1" applyFill="1" applyBorder="1" applyAlignment="1">
      <alignment horizontal="center" vertical="center"/>
    </xf>
    <xf numFmtId="0" fontId="3" fillId="23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2" fillId="50" borderId="9" xfId="0" applyFont="1" applyFill="1" applyBorder="1" applyAlignment="1">
      <alignment horizontal="center" vertical="center"/>
    </xf>
    <xf numFmtId="0" fontId="3" fillId="50" borderId="8" xfId="0" applyFont="1" applyFill="1" applyBorder="1" applyAlignment="1">
      <alignment horizontal="center" vertical="center"/>
    </xf>
    <xf numFmtId="0" fontId="2" fillId="54" borderId="9" xfId="0" applyFont="1" applyFill="1" applyBorder="1" applyAlignment="1">
      <alignment horizontal="center" vertical="center"/>
    </xf>
    <xf numFmtId="0" fontId="3" fillId="54" borderId="8" xfId="0" applyFont="1" applyFill="1" applyBorder="1" applyAlignment="1">
      <alignment horizontal="center" vertical="center"/>
    </xf>
    <xf numFmtId="0" fontId="2" fillId="119" borderId="9" xfId="0" applyFont="1" applyFill="1" applyBorder="1" applyAlignment="1">
      <alignment horizontal="center" vertical="center"/>
    </xf>
    <xf numFmtId="0" fontId="3" fillId="119" borderId="8" xfId="0" applyFont="1" applyFill="1" applyBorder="1" applyAlignment="1">
      <alignment horizontal="center" vertical="center"/>
    </xf>
    <xf numFmtId="0" fontId="2" fillId="48" borderId="9" xfId="0" applyFont="1" applyFill="1" applyBorder="1" applyAlignment="1">
      <alignment horizontal="center" vertical="center"/>
    </xf>
    <xf numFmtId="0" fontId="3" fillId="48" borderId="8" xfId="0" applyFont="1" applyFill="1" applyBorder="1" applyAlignment="1">
      <alignment horizontal="center" vertical="center"/>
    </xf>
    <xf numFmtId="0" fontId="2" fillId="67" borderId="9" xfId="0" applyFont="1" applyFill="1" applyBorder="1" applyAlignment="1">
      <alignment horizontal="center" vertical="center"/>
    </xf>
    <xf numFmtId="0" fontId="3" fillId="67" borderId="8" xfId="0" applyFont="1" applyFill="1" applyBorder="1" applyAlignment="1">
      <alignment horizontal="center" vertical="center"/>
    </xf>
    <xf numFmtId="0" fontId="2" fillId="25" borderId="9" xfId="0" applyFont="1" applyFill="1" applyBorder="1" applyAlignment="1">
      <alignment horizontal="center" vertical="center"/>
    </xf>
    <xf numFmtId="0" fontId="3" fillId="25" borderId="8" xfId="0" applyFont="1" applyFill="1" applyBorder="1" applyAlignment="1">
      <alignment horizontal="center" vertical="center"/>
    </xf>
    <xf numFmtId="0" fontId="2" fillId="52" borderId="9" xfId="0" applyFont="1" applyFill="1" applyBorder="1" applyAlignment="1">
      <alignment horizontal="center" vertical="center"/>
    </xf>
    <xf numFmtId="0" fontId="3" fillId="52" borderId="8" xfId="0" applyFont="1" applyFill="1" applyBorder="1" applyAlignment="1">
      <alignment horizontal="center" vertical="center"/>
    </xf>
    <xf numFmtId="0" fontId="2" fillId="134" borderId="9" xfId="0" applyFont="1" applyFill="1" applyBorder="1" applyAlignment="1">
      <alignment horizontal="center" vertical="center"/>
    </xf>
    <xf numFmtId="0" fontId="3" fillId="134" borderId="8" xfId="0" applyFont="1" applyFill="1" applyBorder="1" applyAlignment="1">
      <alignment horizontal="center" vertical="center"/>
    </xf>
    <xf numFmtId="0" fontId="2" fillId="63" borderId="9" xfId="0" applyFont="1" applyFill="1" applyBorder="1" applyAlignment="1">
      <alignment horizontal="center" vertical="center"/>
    </xf>
    <xf numFmtId="0" fontId="3" fillId="63" borderId="8" xfId="0" applyFont="1" applyFill="1" applyBorder="1" applyAlignment="1">
      <alignment horizontal="center" vertical="center"/>
    </xf>
    <xf numFmtId="0" fontId="2" fillId="89" borderId="9" xfId="0" applyFont="1" applyFill="1" applyBorder="1" applyAlignment="1">
      <alignment horizontal="center" vertical="center"/>
    </xf>
    <xf numFmtId="0" fontId="3" fillId="89" borderId="8" xfId="0" applyFont="1" applyFill="1" applyBorder="1" applyAlignment="1">
      <alignment horizontal="center" vertical="center"/>
    </xf>
    <xf numFmtId="0" fontId="2" fillId="196" borderId="9" xfId="0" applyFont="1" applyFill="1" applyBorder="1" applyAlignment="1">
      <alignment horizontal="center" vertical="center"/>
    </xf>
    <xf numFmtId="0" fontId="3" fillId="196" borderId="8" xfId="0" applyFont="1" applyFill="1" applyBorder="1" applyAlignment="1">
      <alignment horizontal="center" vertical="center"/>
    </xf>
    <xf numFmtId="0" fontId="2" fillId="114" borderId="9" xfId="0" applyFont="1" applyFill="1" applyBorder="1" applyAlignment="1">
      <alignment horizontal="center" vertical="center"/>
    </xf>
    <xf numFmtId="0" fontId="3" fillId="114" borderId="8" xfId="0" applyFont="1" applyFill="1" applyBorder="1" applyAlignment="1">
      <alignment horizontal="center" vertical="center"/>
    </xf>
    <xf numFmtId="0" fontId="2" fillId="66" borderId="9" xfId="0" applyFont="1" applyFill="1" applyBorder="1" applyAlignment="1">
      <alignment horizontal="center" vertical="center"/>
    </xf>
    <xf numFmtId="0" fontId="3" fillId="66" borderId="8" xfId="0" applyFont="1" applyFill="1" applyBorder="1" applyAlignment="1">
      <alignment horizontal="center" vertical="center"/>
    </xf>
    <xf numFmtId="0" fontId="2" fillId="90" borderId="9" xfId="0" applyFont="1" applyFill="1" applyBorder="1" applyAlignment="1">
      <alignment horizontal="center" vertical="center"/>
    </xf>
    <xf numFmtId="0" fontId="3" fillId="90" borderId="8" xfId="0" applyFont="1" applyFill="1" applyBorder="1" applyAlignment="1">
      <alignment horizontal="center" vertical="center"/>
    </xf>
    <xf numFmtId="0" fontId="2" fillId="98" borderId="9" xfId="0" applyFont="1" applyFill="1" applyBorder="1" applyAlignment="1">
      <alignment horizontal="center" vertical="center"/>
    </xf>
    <xf numFmtId="0" fontId="3" fillId="98" borderId="8" xfId="0" applyFont="1" applyFill="1" applyBorder="1" applyAlignment="1">
      <alignment horizontal="center" vertical="center"/>
    </xf>
    <xf numFmtId="0" fontId="2" fillId="152" borderId="9" xfId="0" applyFont="1" applyFill="1" applyBorder="1" applyAlignment="1">
      <alignment horizontal="center" vertical="center"/>
    </xf>
    <xf numFmtId="0" fontId="3" fillId="152" borderId="8" xfId="0" applyFont="1" applyFill="1" applyBorder="1" applyAlignment="1">
      <alignment horizontal="center" vertical="center"/>
    </xf>
    <xf numFmtId="0" fontId="2" fillId="34" borderId="9" xfId="0" applyFont="1" applyFill="1" applyBorder="1" applyAlignment="1">
      <alignment horizontal="center" vertical="center"/>
    </xf>
    <xf numFmtId="0" fontId="3" fillId="34" borderId="8" xfId="0" applyFont="1" applyFill="1" applyBorder="1" applyAlignment="1">
      <alignment horizontal="center" vertical="center"/>
    </xf>
    <xf numFmtId="0" fontId="2" fillId="56" borderId="9" xfId="0" applyFont="1" applyFill="1" applyBorder="1" applyAlignment="1">
      <alignment horizontal="center" vertical="center"/>
    </xf>
    <xf numFmtId="0" fontId="3" fillId="56" borderId="8" xfId="0" applyFont="1" applyFill="1" applyBorder="1" applyAlignment="1">
      <alignment horizontal="center" vertical="center"/>
    </xf>
    <xf numFmtId="0" fontId="2" fillId="88" borderId="9" xfId="0" applyFont="1" applyFill="1" applyBorder="1" applyAlignment="1">
      <alignment horizontal="center" vertical="center"/>
    </xf>
    <xf numFmtId="0" fontId="3" fillId="88" borderId="8" xfId="0" applyFont="1" applyFill="1" applyBorder="1" applyAlignment="1">
      <alignment horizontal="center" vertical="center"/>
    </xf>
    <xf numFmtId="0" fontId="2" fillId="141" borderId="9" xfId="0" applyFont="1" applyFill="1" applyBorder="1" applyAlignment="1">
      <alignment horizontal="center" vertical="center"/>
    </xf>
    <xf numFmtId="0" fontId="3" fillId="141" borderId="8" xfId="0" applyFont="1" applyFill="1" applyBorder="1" applyAlignment="1">
      <alignment horizontal="center" vertical="center"/>
    </xf>
    <xf numFmtId="0" fontId="2" fillId="140" borderId="9" xfId="0" applyFont="1" applyFill="1" applyBorder="1" applyAlignment="1">
      <alignment horizontal="center" vertical="center"/>
    </xf>
    <xf numFmtId="0" fontId="3" fillId="140" borderId="8" xfId="0" applyFont="1" applyFill="1" applyBorder="1" applyAlignment="1">
      <alignment horizontal="center" vertical="center"/>
    </xf>
    <xf numFmtId="0" fontId="2" fillId="105" borderId="9" xfId="0" applyFont="1" applyFill="1" applyBorder="1" applyAlignment="1">
      <alignment horizontal="center" vertical="center"/>
    </xf>
    <xf numFmtId="0" fontId="3" fillId="105" borderId="8" xfId="0" applyFont="1" applyFill="1" applyBorder="1" applyAlignment="1">
      <alignment horizontal="center" vertical="center"/>
    </xf>
    <xf numFmtId="0" fontId="2" fillId="133" borderId="9" xfId="0" applyFont="1" applyFill="1" applyBorder="1" applyAlignment="1">
      <alignment horizontal="center" vertical="center"/>
    </xf>
    <xf numFmtId="0" fontId="3" fillId="133" borderId="8" xfId="0" applyFont="1" applyFill="1" applyBorder="1" applyAlignment="1">
      <alignment horizontal="center" vertical="center"/>
    </xf>
    <xf numFmtId="0" fontId="2" fillId="129" borderId="9" xfId="0" applyFont="1" applyFill="1" applyBorder="1" applyAlignment="1">
      <alignment horizontal="center" vertical="center"/>
    </xf>
    <xf numFmtId="0" fontId="3" fillId="129" borderId="8" xfId="0" applyFont="1" applyFill="1" applyBorder="1" applyAlignment="1">
      <alignment horizontal="center" vertical="center"/>
    </xf>
    <xf numFmtId="0" fontId="2" fillId="101" borderId="9" xfId="0" applyFont="1" applyFill="1" applyBorder="1" applyAlignment="1">
      <alignment horizontal="center" vertical="center"/>
    </xf>
    <xf numFmtId="0" fontId="3" fillId="101" borderId="8" xfId="0" applyFont="1" applyFill="1" applyBorder="1" applyAlignment="1">
      <alignment horizontal="center" vertical="center"/>
    </xf>
    <xf numFmtId="0" fontId="2" fillId="64" borderId="9" xfId="0" applyFont="1" applyFill="1" applyBorder="1" applyAlignment="1">
      <alignment horizontal="center" vertical="center"/>
    </xf>
    <xf numFmtId="0" fontId="3" fillId="64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2" fillId="193" borderId="9" xfId="0" applyFont="1" applyFill="1" applyBorder="1" applyAlignment="1">
      <alignment horizontal="center" vertical="center"/>
    </xf>
    <xf numFmtId="0" fontId="3" fillId="193" borderId="8" xfId="0" applyFont="1" applyFill="1" applyBorder="1" applyAlignment="1">
      <alignment horizontal="center" vertical="center"/>
    </xf>
    <xf numFmtId="0" fontId="2" fillId="145" borderId="9" xfId="0" applyFont="1" applyFill="1" applyBorder="1" applyAlignment="1">
      <alignment horizontal="center" vertical="center"/>
    </xf>
    <xf numFmtId="0" fontId="3" fillId="145" borderId="8" xfId="0" applyFont="1" applyFill="1" applyBorder="1" applyAlignment="1">
      <alignment horizontal="center" vertical="center"/>
    </xf>
    <xf numFmtId="0" fontId="2" fillId="164" borderId="9" xfId="0" applyFont="1" applyFill="1" applyBorder="1" applyAlignment="1">
      <alignment horizontal="center" vertical="center"/>
    </xf>
    <xf numFmtId="0" fontId="3" fillId="164" borderId="8" xfId="0" applyFont="1" applyFill="1" applyBorder="1" applyAlignment="1">
      <alignment horizontal="center" vertical="center"/>
    </xf>
    <xf numFmtId="0" fontId="2" fillId="157" borderId="9" xfId="0" applyFont="1" applyFill="1" applyBorder="1" applyAlignment="1">
      <alignment horizontal="center" vertical="center"/>
    </xf>
    <xf numFmtId="0" fontId="3" fillId="157" borderId="8" xfId="0" applyFont="1" applyFill="1" applyBorder="1" applyAlignment="1">
      <alignment horizontal="center" vertical="center"/>
    </xf>
    <xf numFmtId="0" fontId="2" fillId="91" borderId="9" xfId="0" applyFont="1" applyFill="1" applyBorder="1" applyAlignment="1">
      <alignment horizontal="center" vertical="center"/>
    </xf>
    <xf numFmtId="0" fontId="3" fillId="91" borderId="8" xfId="0" applyFont="1" applyFill="1" applyBorder="1" applyAlignment="1">
      <alignment horizontal="center" vertical="center"/>
    </xf>
    <xf numFmtId="0" fontId="2" fillId="65" borderId="9" xfId="0" applyFont="1" applyFill="1" applyBorder="1" applyAlignment="1">
      <alignment horizontal="center" vertical="center"/>
    </xf>
    <xf numFmtId="0" fontId="3" fillId="65" borderId="8" xfId="0" applyFont="1" applyFill="1" applyBorder="1" applyAlignment="1">
      <alignment horizontal="center" vertical="center"/>
    </xf>
    <xf numFmtId="0" fontId="2" fillId="204" borderId="9" xfId="0" applyFont="1" applyFill="1" applyBorder="1" applyAlignment="1">
      <alignment horizontal="center" vertical="center"/>
    </xf>
    <xf numFmtId="0" fontId="3" fillId="204" borderId="8" xfId="0" applyFont="1" applyFill="1" applyBorder="1" applyAlignment="1">
      <alignment horizontal="center" vertical="center"/>
    </xf>
    <xf numFmtId="0" fontId="2" fillId="80" borderId="9" xfId="0" applyFont="1" applyFill="1" applyBorder="1" applyAlignment="1">
      <alignment horizontal="center" vertical="center"/>
    </xf>
    <xf numFmtId="0" fontId="3" fillId="80" borderId="8" xfId="0" applyFont="1" applyFill="1" applyBorder="1" applyAlignment="1">
      <alignment horizontal="center" vertical="center"/>
    </xf>
    <xf numFmtId="0" fontId="2" fillId="135" borderId="9" xfId="0" applyFont="1" applyFill="1" applyBorder="1" applyAlignment="1">
      <alignment horizontal="center" vertical="center"/>
    </xf>
    <xf numFmtId="0" fontId="3" fillId="135" borderId="8" xfId="0" applyFont="1" applyFill="1" applyBorder="1" applyAlignment="1">
      <alignment horizontal="center" vertical="center"/>
    </xf>
    <xf numFmtId="0" fontId="2" fillId="61" borderId="9" xfId="0" applyFont="1" applyFill="1" applyBorder="1" applyAlignment="1">
      <alignment horizontal="center" vertical="center"/>
    </xf>
    <xf numFmtId="0" fontId="3" fillId="61" borderId="8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3" fillId="15" borderId="8" xfId="0" applyFont="1" applyFill="1" applyBorder="1" applyAlignment="1">
      <alignment horizontal="center" vertical="center"/>
    </xf>
    <xf numFmtId="0" fontId="2" fillId="202" borderId="9" xfId="0" applyFont="1" applyFill="1" applyBorder="1" applyAlignment="1">
      <alignment horizontal="center" vertical="center"/>
    </xf>
    <xf numFmtId="0" fontId="3" fillId="202" borderId="8" xfId="0" applyFont="1" applyFill="1" applyBorder="1" applyAlignment="1">
      <alignment horizontal="center" vertical="center"/>
    </xf>
    <xf numFmtId="0" fontId="2" fillId="182" borderId="9" xfId="0" applyFont="1" applyFill="1" applyBorder="1" applyAlignment="1">
      <alignment horizontal="center" vertical="center"/>
    </xf>
    <xf numFmtId="0" fontId="3" fillId="182" borderId="8" xfId="0" applyFont="1" applyFill="1" applyBorder="1" applyAlignment="1">
      <alignment horizontal="center" vertical="center"/>
    </xf>
    <xf numFmtId="0" fontId="2" fillId="150" borderId="9" xfId="0" applyFont="1" applyFill="1" applyBorder="1" applyAlignment="1">
      <alignment horizontal="center" vertical="center"/>
    </xf>
    <xf numFmtId="0" fontId="3" fillId="150" borderId="8" xfId="0" applyFont="1" applyFill="1" applyBorder="1" applyAlignment="1">
      <alignment horizontal="center" vertical="center"/>
    </xf>
    <xf numFmtId="0" fontId="2" fillId="37" borderId="9" xfId="0" applyFont="1" applyFill="1" applyBorder="1" applyAlignment="1">
      <alignment horizontal="center" vertical="center"/>
    </xf>
    <xf numFmtId="0" fontId="3" fillId="37" borderId="8" xfId="0" applyFont="1" applyFill="1" applyBorder="1" applyAlignment="1">
      <alignment horizontal="center" vertical="center"/>
    </xf>
    <xf numFmtId="0" fontId="2" fillId="139" borderId="9" xfId="0" applyFont="1" applyFill="1" applyBorder="1" applyAlignment="1">
      <alignment horizontal="center" vertical="center"/>
    </xf>
    <xf numFmtId="0" fontId="3" fillId="139" borderId="8" xfId="0" applyFont="1" applyFill="1" applyBorder="1" applyAlignment="1">
      <alignment horizontal="center" vertical="center"/>
    </xf>
    <xf numFmtId="0" fontId="2" fillId="142" borderId="9" xfId="0" applyFont="1" applyFill="1" applyBorder="1" applyAlignment="1">
      <alignment horizontal="center" vertical="center"/>
    </xf>
    <xf numFmtId="0" fontId="3" fillId="142" borderId="8" xfId="0" applyFont="1" applyFill="1" applyBorder="1" applyAlignment="1">
      <alignment horizontal="center" vertical="center"/>
    </xf>
    <xf numFmtId="0" fontId="2" fillId="30" borderId="9" xfId="0" applyFont="1" applyFill="1" applyBorder="1" applyAlignment="1">
      <alignment horizontal="center" vertical="center"/>
    </xf>
    <xf numFmtId="0" fontId="3" fillId="30" borderId="8" xfId="0" applyFont="1" applyFill="1" applyBorder="1" applyAlignment="1">
      <alignment horizontal="center" vertical="center"/>
    </xf>
    <xf numFmtId="0" fontId="2" fillId="148" borderId="9" xfId="0" applyFont="1" applyFill="1" applyBorder="1" applyAlignment="1">
      <alignment horizontal="center" vertical="center"/>
    </xf>
    <xf numFmtId="0" fontId="3" fillId="148" borderId="8" xfId="0" applyFont="1" applyFill="1" applyBorder="1" applyAlignment="1">
      <alignment horizontal="center" vertical="center"/>
    </xf>
    <xf numFmtId="0" fontId="2" fillId="155" borderId="9" xfId="0" applyFont="1" applyFill="1" applyBorder="1" applyAlignment="1">
      <alignment horizontal="center" vertical="center"/>
    </xf>
    <xf numFmtId="0" fontId="3" fillId="155" borderId="8" xfId="0" applyFont="1" applyFill="1" applyBorder="1" applyAlignment="1">
      <alignment horizontal="center" vertical="center"/>
    </xf>
    <xf numFmtId="0" fontId="2" fillId="154" borderId="9" xfId="0" applyFont="1" applyFill="1" applyBorder="1" applyAlignment="1">
      <alignment horizontal="center" vertical="center"/>
    </xf>
    <xf numFmtId="0" fontId="3" fillId="154" borderId="8" xfId="0" applyFont="1" applyFill="1" applyBorder="1" applyAlignment="1">
      <alignment horizontal="center" vertical="center"/>
    </xf>
    <xf numFmtId="0" fontId="2" fillId="122" borderId="9" xfId="0" applyFont="1" applyFill="1" applyBorder="1" applyAlignment="1">
      <alignment horizontal="center" vertical="center"/>
    </xf>
    <xf numFmtId="0" fontId="3" fillId="122" borderId="8" xfId="0" applyFont="1" applyFill="1" applyBorder="1" applyAlignment="1">
      <alignment horizontal="center" vertical="center"/>
    </xf>
    <xf numFmtId="0" fontId="2" fillId="153" borderId="9" xfId="0" applyFont="1" applyFill="1" applyBorder="1" applyAlignment="1">
      <alignment horizontal="center" vertical="center"/>
    </xf>
    <xf numFmtId="0" fontId="3" fillId="153" borderId="8" xfId="0" applyFont="1" applyFill="1" applyBorder="1" applyAlignment="1">
      <alignment horizontal="center" vertical="center"/>
    </xf>
    <xf numFmtId="0" fontId="2" fillId="179" borderId="9" xfId="0" applyFont="1" applyFill="1" applyBorder="1" applyAlignment="1">
      <alignment horizontal="center" vertical="center"/>
    </xf>
    <xf numFmtId="0" fontId="3" fillId="179" borderId="8" xfId="0" applyFont="1" applyFill="1" applyBorder="1" applyAlignment="1">
      <alignment horizontal="center" vertical="center"/>
    </xf>
    <xf numFmtId="0" fontId="2" fillId="189" borderId="9" xfId="0" applyFont="1" applyFill="1" applyBorder="1" applyAlignment="1">
      <alignment horizontal="center" vertical="center"/>
    </xf>
    <xf numFmtId="0" fontId="3" fillId="189" borderId="8" xfId="0" applyFont="1" applyFill="1" applyBorder="1" applyAlignment="1">
      <alignment horizontal="center" vertical="center"/>
    </xf>
    <xf numFmtId="0" fontId="2" fillId="106" borderId="9" xfId="0" applyFont="1" applyFill="1" applyBorder="1" applyAlignment="1">
      <alignment horizontal="center" vertical="center"/>
    </xf>
    <xf numFmtId="0" fontId="3" fillId="106" borderId="8" xfId="0" applyFont="1" applyFill="1" applyBorder="1" applyAlignment="1">
      <alignment horizontal="center" vertical="center"/>
    </xf>
    <xf numFmtId="0" fontId="2" fillId="199" borderId="9" xfId="0" applyFont="1" applyFill="1" applyBorder="1" applyAlignment="1">
      <alignment horizontal="center" vertical="center"/>
    </xf>
    <xf numFmtId="0" fontId="3" fillId="199" borderId="8" xfId="0" applyFont="1" applyFill="1" applyBorder="1" applyAlignment="1">
      <alignment horizontal="center" vertical="center"/>
    </xf>
    <xf numFmtId="0" fontId="2" fillId="159" borderId="9" xfId="0" applyFont="1" applyFill="1" applyBorder="1" applyAlignment="1">
      <alignment horizontal="center" vertical="center"/>
    </xf>
    <xf numFmtId="0" fontId="3" fillId="159" borderId="8" xfId="0" applyFont="1" applyFill="1" applyBorder="1" applyAlignment="1">
      <alignment horizontal="center" vertical="center"/>
    </xf>
    <xf numFmtId="0" fontId="2" fillId="115" borderId="9" xfId="0" applyFont="1" applyFill="1" applyBorder="1" applyAlignment="1">
      <alignment horizontal="center" vertical="center"/>
    </xf>
    <xf numFmtId="0" fontId="3" fillId="115" borderId="8" xfId="0" applyFont="1" applyFill="1" applyBorder="1" applyAlignment="1">
      <alignment horizontal="center" vertical="center"/>
    </xf>
    <xf numFmtId="0" fontId="2" fillId="113" borderId="9" xfId="0" applyFont="1" applyFill="1" applyBorder="1" applyAlignment="1">
      <alignment horizontal="center" vertical="center"/>
    </xf>
    <xf numFmtId="0" fontId="3" fillId="113" borderId="8" xfId="0" applyFont="1" applyFill="1" applyBorder="1" applyAlignment="1">
      <alignment horizontal="center" vertical="center"/>
    </xf>
    <xf numFmtId="0" fontId="2" fillId="169" borderId="9" xfId="0" applyFont="1" applyFill="1" applyBorder="1" applyAlignment="1">
      <alignment horizontal="center" vertical="center"/>
    </xf>
    <xf numFmtId="0" fontId="3" fillId="169" borderId="8" xfId="0" applyFont="1" applyFill="1" applyBorder="1" applyAlignment="1">
      <alignment horizontal="center" vertical="center"/>
    </xf>
    <xf numFmtId="0" fontId="2" fillId="96" borderId="9" xfId="0" applyFont="1" applyFill="1" applyBorder="1" applyAlignment="1">
      <alignment horizontal="center" vertical="center"/>
    </xf>
    <xf numFmtId="0" fontId="3" fillId="96" borderId="8" xfId="0" applyFont="1" applyFill="1" applyBorder="1" applyAlignment="1">
      <alignment horizontal="center" vertical="center"/>
    </xf>
    <xf numFmtId="0" fontId="2" fillId="117" borderId="9" xfId="0" applyFont="1" applyFill="1" applyBorder="1" applyAlignment="1">
      <alignment horizontal="center" vertical="center"/>
    </xf>
    <xf numFmtId="0" fontId="3" fillId="117" borderId="8" xfId="0" applyFont="1" applyFill="1" applyBorder="1" applyAlignment="1">
      <alignment horizontal="center" vertical="center"/>
    </xf>
    <xf numFmtId="0" fontId="2" fillId="172" borderId="9" xfId="0" applyFont="1" applyFill="1" applyBorder="1" applyAlignment="1">
      <alignment horizontal="center" vertical="center"/>
    </xf>
    <xf numFmtId="0" fontId="3" fillId="172" borderId="8" xfId="0" applyFont="1" applyFill="1" applyBorder="1" applyAlignment="1">
      <alignment horizontal="center" vertical="center"/>
    </xf>
    <xf numFmtId="0" fontId="2" fillId="170" borderId="9" xfId="0" applyFont="1" applyFill="1" applyBorder="1" applyAlignment="1">
      <alignment horizontal="center" vertical="center"/>
    </xf>
    <xf numFmtId="0" fontId="3" fillId="170" borderId="8" xfId="0" applyFont="1" applyFill="1" applyBorder="1" applyAlignment="1">
      <alignment horizontal="center" vertical="center"/>
    </xf>
    <xf numFmtId="0" fontId="2" fillId="174" borderId="9" xfId="0" applyFont="1" applyFill="1" applyBorder="1" applyAlignment="1">
      <alignment horizontal="center" vertical="center"/>
    </xf>
    <xf numFmtId="0" fontId="3" fillId="174" borderId="8" xfId="0" applyFont="1" applyFill="1" applyBorder="1" applyAlignment="1">
      <alignment horizontal="center" vertical="center"/>
    </xf>
    <xf numFmtId="0" fontId="2" fillId="161" borderId="9" xfId="0" applyFont="1" applyFill="1" applyBorder="1" applyAlignment="1">
      <alignment horizontal="center" vertical="center"/>
    </xf>
    <xf numFmtId="0" fontId="3" fillId="161" borderId="8" xfId="0" applyFont="1" applyFill="1" applyBorder="1" applyAlignment="1">
      <alignment horizontal="center" vertical="center"/>
    </xf>
    <xf numFmtId="0" fontId="2" fillId="188" borderId="9" xfId="0" applyFont="1" applyFill="1" applyBorder="1" applyAlignment="1">
      <alignment horizontal="center" vertical="center"/>
    </xf>
    <xf numFmtId="0" fontId="3" fillId="188" borderId="8" xfId="0" applyFont="1" applyFill="1" applyBorder="1" applyAlignment="1">
      <alignment horizontal="center" vertical="center"/>
    </xf>
    <xf numFmtId="0" fontId="2" fillId="156" borderId="9" xfId="0" applyFont="1" applyFill="1" applyBorder="1" applyAlignment="1">
      <alignment horizontal="center" vertical="center"/>
    </xf>
    <xf numFmtId="0" fontId="3" fillId="156" borderId="8" xfId="0" applyFont="1" applyFill="1" applyBorder="1" applyAlignment="1">
      <alignment horizontal="center" vertical="center"/>
    </xf>
    <xf numFmtId="0" fontId="2" fillId="162" borderId="9" xfId="0" applyFont="1" applyFill="1" applyBorder="1" applyAlignment="1">
      <alignment horizontal="center" vertical="center"/>
    </xf>
    <xf numFmtId="0" fontId="3" fillId="162" borderId="8" xfId="0" applyFont="1" applyFill="1" applyBorder="1" applyAlignment="1">
      <alignment horizontal="center" vertical="center"/>
    </xf>
    <xf numFmtId="0" fontId="2" fillId="190" borderId="9" xfId="0" applyFont="1" applyFill="1" applyBorder="1" applyAlignment="1">
      <alignment horizontal="center" vertical="center"/>
    </xf>
    <xf numFmtId="0" fontId="3" fillId="190" borderId="8" xfId="0" applyFont="1" applyFill="1" applyBorder="1" applyAlignment="1">
      <alignment horizontal="center" vertical="center"/>
    </xf>
    <xf numFmtId="0" fontId="2" fillId="186" borderId="9" xfId="0" applyFont="1" applyFill="1" applyBorder="1" applyAlignment="1">
      <alignment horizontal="center" vertical="center"/>
    </xf>
    <xf numFmtId="0" fontId="3" fillId="186" borderId="8" xfId="0" applyFont="1" applyFill="1" applyBorder="1" applyAlignment="1">
      <alignment horizontal="center" vertical="center"/>
    </xf>
    <xf numFmtId="0" fontId="2" fillId="92" borderId="9" xfId="0" applyFont="1" applyFill="1" applyBorder="1" applyAlignment="1">
      <alignment horizontal="center" vertical="center"/>
    </xf>
    <xf numFmtId="0" fontId="3" fillId="92" borderId="8" xfId="0" applyFont="1" applyFill="1" applyBorder="1" applyAlignment="1">
      <alignment horizontal="center" vertical="center"/>
    </xf>
    <xf numFmtId="0" fontId="2" fillId="151" borderId="9" xfId="0" applyFont="1" applyFill="1" applyBorder="1" applyAlignment="1">
      <alignment horizontal="center" vertical="center"/>
    </xf>
    <xf numFmtId="0" fontId="3" fillId="151" borderId="8" xfId="0" applyFont="1" applyFill="1" applyBorder="1" applyAlignment="1">
      <alignment horizontal="center" vertical="center"/>
    </xf>
    <xf numFmtId="0" fontId="2" fillId="84" borderId="9" xfId="0" applyFont="1" applyFill="1" applyBorder="1" applyAlignment="1">
      <alignment horizontal="center" vertical="center"/>
    </xf>
    <xf numFmtId="0" fontId="3" fillId="84" borderId="8" xfId="0" applyFont="1" applyFill="1" applyBorder="1" applyAlignment="1">
      <alignment horizontal="center" vertical="center"/>
    </xf>
    <xf numFmtId="0" fontId="2" fillId="118" borderId="9" xfId="0" applyFont="1" applyFill="1" applyBorder="1" applyAlignment="1">
      <alignment horizontal="center" vertical="center"/>
    </xf>
    <xf numFmtId="0" fontId="3" fillId="118" borderId="8" xfId="0" applyFont="1" applyFill="1" applyBorder="1" applyAlignment="1">
      <alignment horizontal="center" vertical="center"/>
    </xf>
    <xf numFmtId="0" fontId="2" fillId="167" borderId="9" xfId="0" applyFont="1" applyFill="1" applyBorder="1" applyAlignment="1">
      <alignment horizontal="center" vertical="center"/>
    </xf>
    <xf numFmtId="0" fontId="3" fillId="167" borderId="8" xfId="0" applyFont="1" applyFill="1" applyBorder="1" applyAlignment="1">
      <alignment horizontal="center" vertical="center"/>
    </xf>
    <xf numFmtId="0" fontId="2" fillId="160" borderId="9" xfId="0" applyFont="1" applyFill="1" applyBorder="1" applyAlignment="1">
      <alignment horizontal="center" vertical="center"/>
    </xf>
    <xf numFmtId="0" fontId="3" fillId="160" borderId="8" xfId="0" applyFont="1" applyFill="1" applyBorder="1" applyAlignment="1">
      <alignment horizontal="center" vertical="center"/>
    </xf>
    <xf numFmtId="0" fontId="2" fillId="57" borderId="9" xfId="0" applyFont="1" applyFill="1" applyBorder="1" applyAlignment="1">
      <alignment horizontal="center" vertical="center"/>
    </xf>
    <xf numFmtId="0" fontId="3" fillId="57" borderId="8" xfId="0" applyFont="1" applyFill="1" applyBorder="1" applyAlignment="1">
      <alignment horizontal="center" vertical="center"/>
    </xf>
    <xf numFmtId="0" fontId="2" fillId="191" borderId="9" xfId="0" applyFont="1" applyFill="1" applyBorder="1" applyAlignment="1">
      <alignment horizontal="center" vertical="center"/>
    </xf>
    <xf numFmtId="0" fontId="3" fillId="191" borderId="8" xfId="0" applyFont="1" applyFill="1" applyBorder="1" applyAlignment="1">
      <alignment horizontal="center" vertical="center"/>
    </xf>
    <xf numFmtId="0" fontId="2" fillId="163" borderId="9" xfId="0" applyFont="1" applyFill="1" applyBorder="1" applyAlignment="1">
      <alignment horizontal="center" vertical="center"/>
    </xf>
    <xf numFmtId="0" fontId="3" fillId="163" borderId="8" xfId="0" applyFont="1" applyFill="1" applyBorder="1" applyAlignment="1">
      <alignment horizontal="center" vertical="center"/>
    </xf>
    <xf numFmtId="0" fontId="2" fillId="132" borderId="9" xfId="0" applyFont="1" applyFill="1" applyBorder="1" applyAlignment="1">
      <alignment horizontal="center" vertical="center"/>
    </xf>
    <xf numFmtId="0" fontId="3" fillId="132" borderId="8" xfId="0" applyFont="1" applyFill="1" applyBorder="1" applyAlignment="1">
      <alignment horizontal="center" vertical="center"/>
    </xf>
    <xf numFmtId="0" fontId="2" fillId="123" borderId="9" xfId="0" applyFont="1" applyFill="1" applyBorder="1" applyAlignment="1">
      <alignment horizontal="center" vertical="center"/>
    </xf>
    <xf numFmtId="0" fontId="3" fillId="123" borderId="8" xfId="0" applyFont="1" applyFill="1" applyBorder="1" applyAlignment="1">
      <alignment horizontal="center" vertical="center"/>
    </xf>
    <xf numFmtId="0" fontId="2" fillId="197" borderId="9" xfId="0" applyFont="1" applyFill="1" applyBorder="1" applyAlignment="1">
      <alignment horizontal="center" vertical="center"/>
    </xf>
    <xf numFmtId="0" fontId="3" fillId="197" borderId="8" xfId="0" applyFont="1" applyFill="1" applyBorder="1" applyAlignment="1">
      <alignment horizontal="center" vertical="center"/>
    </xf>
    <xf numFmtId="0" fontId="2" fillId="176" borderId="9" xfId="0" applyFont="1" applyFill="1" applyBorder="1" applyAlignment="1">
      <alignment horizontal="center" vertical="center"/>
    </xf>
    <xf numFmtId="0" fontId="3" fillId="176" borderId="8" xfId="0" applyFont="1" applyFill="1" applyBorder="1" applyAlignment="1">
      <alignment horizontal="center" vertical="center"/>
    </xf>
    <xf numFmtId="0" fontId="2" fillId="192" borderId="9" xfId="0" applyFont="1" applyFill="1" applyBorder="1" applyAlignment="1">
      <alignment horizontal="center" vertical="center"/>
    </xf>
    <xf numFmtId="0" fontId="3" fillId="192" borderId="8" xfId="0" applyFont="1" applyFill="1" applyBorder="1" applyAlignment="1">
      <alignment horizontal="center" vertical="center"/>
    </xf>
    <xf numFmtId="0" fontId="2" fillId="173" borderId="9" xfId="0" applyFont="1" applyFill="1" applyBorder="1" applyAlignment="1">
      <alignment horizontal="center" vertical="center"/>
    </xf>
    <xf numFmtId="0" fontId="3" fillId="173" borderId="8" xfId="0" applyFont="1" applyFill="1" applyBorder="1" applyAlignment="1">
      <alignment horizontal="center" vertical="center"/>
    </xf>
    <xf numFmtId="0" fontId="2" fillId="78" borderId="9" xfId="0" applyFont="1" applyFill="1" applyBorder="1" applyAlignment="1">
      <alignment horizontal="center" vertical="center"/>
    </xf>
    <xf numFmtId="0" fontId="3" fillId="78" borderId="8" xfId="0" applyFont="1" applyFill="1" applyBorder="1" applyAlignment="1">
      <alignment horizontal="center" vertical="center"/>
    </xf>
    <xf numFmtId="0" fontId="2" fillId="201" borderId="9" xfId="0" applyFont="1" applyFill="1" applyBorder="1" applyAlignment="1">
      <alignment horizontal="center" vertical="center"/>
    </xf>
    <xf numFmtId="0" fontId="3" fillId="201" borderId="8" xfId="0" applyFont="1" applyFill="1" applyBorder="1" applyAlignment="1">
      <alignment horizontal="center" vertical="center"/>
    </xf>
    <xf numFmtId="0" fontId="2" fillId="29" borderId="9" xfId="0" applyFont="1" applyFill="1" applyBorder="1" applyAlignment="1">
      <alignment horizontal="center" vertical="center"/>
    </xf>
    <xf numFmtId="0" fontId="3" fillId="29" borderId="8" xfId="0" applyFont="1" applyFill="1" applyBorder="1" applyAlignment="1">
      <alignment horizontal="center" vertical="center"/>
    </xf>
    <xf numFmtId="0" fontId="2" fillId="180" borderId="9" xfId="0" applyFont="1" applyFill="1" applyBorder="1" applyAlignment="1">
      <alignment horizontal="center" vertical="center"/>
    </xf>
    <xf numFmtId="0" fontId="3" fillId="180" borderId="8" xfId="0" applyFont="1" applyFill="1" applyBorder="1" applyAlignment="1">
      <alignment horizontal="center" vertical="center"/>
    </xf>
    <xf numFmtId="0" fontId="2" fillId="95" borderId="9" xfId="0" applyFont="1" applyFill="1" applyBorder="1" applyAlignment="1">
      <alignment horizontal="center" vertical="center"/>
    </xf>
    <xf numFmtId="0" fontId="3" fillId="95" borderId="8" xfId="0" applyFont="1" applyFill="1" applyBorder="1" applyAlignment="1">
      <alignment horizontal="center" vertical="center"/>
    </xf>
    <xf numFmtId="0" fontId="2" fillId="130" borderId="9" xfId="0" applyFont="1" applyFill="1" applyBorder="1" applyAlignment="1">
      <alignment horizontal="center" vertical="center"/>
    </xf>
    <xf numFmtId="0" fontId="3" fillId="130" borderId="8" xfId="0" applyFont="1" applyFill="1" applyBorder="1" applyAlignment="1">
      <alignment horizontal="center" vertical="center"/>
    </xf>
    <xf numFmtId="0" fontId="2" fillId="146" borderId="9" xfId="0" applyFont="1" applyFill="1" applyBorder="1" applyAlignment="1">
      <alignment horizontal="center" vertical="center"/>
    </xf>
    <xf numFmtId="0" fontId="3" fillId="146" borderId="8" xfId="0" applyFont="1" applyFill="1" applyBorder="1" applyAlignment="1">
      <alignment horizontal="center" vertical="center"/>
    </xf>
    <xf numFmtId="0" fontId="2" fillId="165" borderId="9" xfId="0" applyFont="1" applyFill="1" applyBorder="1" applyAlignment="1">
      <alignment horizontal="center" vertical="center"/>
    </xf>
    <xf numFmtId="0" fontId="3" fillId="165" borderId="8" xfId="0" applyFont="1" applyFill="1" applyBorder="1" applyAlignment="1">
      <alignment horizontal="center" vertical="center"/>
    </xf>
    <xf numFmtId="0" fontId="2" fillId="120" borderId="9" xfId="0" applyFont="1" applyFill="1" applyBorder="1" applyAlignment="1">
      <alignment horizontal="center" vertical="center"/>
    </xf>
    <xf numFmtId="0" fontId="3" fillId="120" borderId="8" xfId="0" applyFont="1" applyFill="1" applyBorder="1" applyAlignment="1">
      <alignment horizontal="center" vertical="center"/>
    </xf>
    <xf numFmtId="0" fontId="2" fillId="158" borderId="9" xfId="0" applyFont="1" applyFill="1" applyBorder="1" applyAlignment="1">
      <alignment horizontal="center" vertical="center"/>
    </xf>
    <xf numFmtId="0" fontId="3" fillId="158" borderId="8" xfId="0" applyFont="1" applyFill="1" applyBorder="1" applyAlignment="1">
      <alignment horizontal="center" vertical="center"/>
    </xf>
    <xf numFmtId="0" fontId="2" fillId="144" borderId="9" xfId="0" applyFont="1" applyFill="1" applyBorder="1" applyAlignment="1">
      <alignment horizontal="center" vertical="center"/>
    </xf>
    <xf numFmtId="0" fontId="3" fillId="144" borderId="8" xfId="0" applyFont="1" applyFill="1" applyBorder="1" applyAlignment="1">
      <alignment horizontal="center" vertical="center"/>
    </xf>
    <xf numFmtId="0" fontId="2" fillId="168" borderId="9" xfId="0" applyFont="1" applyFill="1" applyBorder="1" applyAlignment="1">
      <alignment horizontal="center" vertical="center"/>
    </xf>
    <xf numFmtId="0" fontId="3" fillId="168" borderId="8" xfId="0" applyFont="1" applyFill="1" applyBorder="1" applyAlignment="1">
      <alignment horizontal="center" vertical="center"/>
    </xf>
    <xf numFmtId="0" fontId="2" fillId="184" borderId="9" xfId="0" applyFont="1" applyFill="1" applyBorder="1" applyAlignment="1">
      <alignment horizontal="center" vertical="center"/>
    </xf>
    <xf numFmtId="0" fontId="3" fillId="184" borderId="8" xfId="0" applyFont="1" applyFill="1" applyBorder="1" applyAlignment="1">
      <alignment horizontal="center" vertical="center"/>
    </xf>
    <xf numFmtId="0" fontId="2" fillId="181" borderId="9" xfId="0" applyFont="1" applyFill="1" applyBorder="1" applyAlignment="1">
      <alignment horizontal="center" vertical="center"/>
    </xf>
    <xf numFmtId="0" fontId="3" fillId="181" borderId="8" xfId="0" applyFont="1" applyFill="1" applyBorder="1" applyAlignment="1">
      <alignment horizontal="center" vertical="center"/>
    </xf>
    <xf numFmtId="0" fontId="2" fillId="205" borderId="9" xfId="0" applyFont="1" applyFill="1" applyBorder="1" applyAlignment="1">
      <alignment horizontal="center" vertical="center"/>
    </xf>
    <xf numFmtId="0" fontId="3" fillId="205" borderId="8" xfId="0" applyFont="1" applyFill="1" applyBorder="1" applyAlignment="1">
      <alignment horizontal="center" vertical="center"/>
    </xf>
    <xf numFmtId="0" fontId="2" fillId="60" borderId="9" xfId="0" applyFont="1" applyFill="1" applyBorder="1" applyAlignment="1">
      <alignment horizontal="center" vertical="center"/>
    </xf>
    <xf numFmtId="0" fontId="3" fillId="60" borderId="8" xfId="0" applyFont="1" applyFill="1" applyBorder="1" applyAlignment="1">
      <alignment horizontal="center" vertical="center"/>
    </xf>
    <xf numFmtId="0" fontId="2" fillId="131" borderId="9" xfId="0" applyFont="1" applyFill="1" applyBorder="1" applyAlignment="1">
      <alignment horizontal="center" vertical="center"/>
    </xf>
    <xf numFmtId="0" fontId="3" fillId="131" borderId="8" xfId="0" applyFont="1" applyFill="1" applyBorder="1" applyAlignment="1">
      <alignment horizontal="center" vertical="center"/>
    </xf>
    <xf numFmtId="0" fontId="2" fillId="138" borderId="9" xfId="0" applyFont="1" applyFill="1" applyBorder="1" applyAlignment="1">
      <alignment horizontal="center" vertical="center"/>
    </xf>
    <xf numFmtId="0" fontId="3" fillId="138" borderId="8" xfId="0" applyFont="1" applyFill="1" applyBorder="1" applyAlignment="1">
      <alignment horizontal="center" vertical="center"/>
    </xf>
    <xf numFmtId="0" fontId="2" fillId="143" borderId="9" xfId="0" applyFont="1" applyFill="1" applyBorder="1" applyAlignment="1">
      <alignment horizontal="center" vertical="center"/>
    </xf>
    <xf numFmtId="0" fontId="3" fillId="143" borderId="8" xfId="0" applyFont="1" applyFill="1" applyBorder="1" applyAlignment="1">
      <alignment horizontal="center" vertical="center"/>
    </xf>
    <xf numFmtId="0" fontId="2" fillId="195" borderId="9" xfId="0" applyFont="1" applyFill="1" applyBorder="1" applyAlignment="1">
      <alignment horizontal="center" vertical="center"/>
    </xf>
    <xf numFmtId="0" fontId="3" fillId="195" borderId="8" xfId="0" applyFont="1" applyFill="1" applyBorder="1" applyAlignment="1">
      <alignment horizontal="center" vertical="center"/>
    </xf>
    <xf numFmtId="0" fontId="2" fillId="171" borderId="9" xfId="0" applyFont="1" applyFill="1" applyBorder="1" applyAlignment="1">
      <alignment horizontal="center" vertical="center"/>
    </xf>
    <xf numFmtId="0" fontId="3" fillId="171" borderId="8" xfId="0" applyFont="1" applyFill="1" applyBorder="1" applyAlignment="1">
      <alignment horizontal="center" vertical="center"/>
    </xf>
    <xf numFmtId="0" fontId="2" fillId="198" borderId="9" xfId="0" applyFont="1" applyFill="1" applyBorder="1" applyAlignment="1">
      <alignment horizontal="center" vertical="center"/>
    </xf>
    <xf numFmtId="0" fontId="3" fillId="198" borderId="8" xfId="0" applyFont="1" applyFill="1" applyBorder="1" applyAlignment="1">
      <alignment horizontal="center" vertical="center"/>
    </xf>
    <xf numFmtId="0" fontId="2" fillId="110" borderId="9" xfId="0" applyFont="1" applyFill="1" applyBorder="1" applyAlignment="1">
      <alignment horizontal="center" vertical="center"/>
    </xf>
    <xf numFmtId="0" fontId="3" fillId="110" borderId="8" xfId="0" applyFont="1" applyFill="1" applyBorder="1" applyAlignment="1">
      <alignment horizontal="center" vertical="center"/>
    </xf>
    <xf numFmtId="0" fontId="2" fillId="124" borderId="9" xfId="0" applyFont="1" applyFill="1" applyBorder="1" applyAlignment="1">
      <alignment horizontal="center" vertical="center"/>
    </xf>
    <xf numFmtId="0" fontId="3" fillId="124" borderId="8" xfId="0" applyFont="1" applyFill="1" applyBorder="1" applyAlignment="1">
      <alignment horizontal="center" vertical="center"/>
    </xf>
    <xf numFmtId="0" fontId="2" fillId="147" borderId="9" xfId="0" applyFont="1" applyFill="1" applyBorder="1" applyAlignment="1">
      <alignment horizontal="center" vertical="center"/>
    </xf>
    <xf numFmtId="0" fontId="3" fillId="147" borderId="8" xfId="0" applyFont="1" applyFill="1" applyBorder="1" applyAlignment="1">
      <alignment horizontal="center" vertical="center"/>
    </xf>
    <xf numFmtId="0" fontId="2" fillId="45" borderId="9" xfId="0" applyFont="1" applyFill="1" applyBorder="1" applyAlignment="1">
      <alignment horizontal="center" vertical="center"/>
    </xf>
    <xf numFmtId="0" fontId="3" fillId="45" borderId="8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2" fillId="177" borderId="9" xfId="0" applyFont="1" applyFill="1" applyBorder="1" applyAlignment="1">
      <alignment horizontal="center" vertical="center"/>
    </xf>
    <xf numFmtId="0" fontId="3" fillId="177" borderId="8" xfId="0" applyFont="1" applyFill="1" applyBorder="1" applyAlignment="1">
      <alignment horizontal="center" vertical="center"/>
    </xf>
    <xf numFmtId="0" fontId="2" fillId="203" borderId="9" xfId="0" applyFont="1" applyFill="1" applyBorder="1" applyAlignment="1">
      <alignment horizontal="center" vertical="center"/>
    </xf>
    <xf numFmtId="0" fontId="3" fillId="203" borderId="8" xfId="0" applyFont="1" applyFill="1" applyBorder="1" applyAlignment="1">
      <alignment horizontal="center" vertical="center"/>
    </xf>
    <xf numFmtId="0" fontId="2" fillId="200" borderId="9" xfId="0" applyFont="1" applyFill="1" applyBorder="1" applyAlignment="1">
      <alignment horizontal="center" vertical="center"/>
    </xf>
    <xf numFmtId="0" fontId="3" fillId="200" borderId="8" xfId="0" applyFont="1" applyFill="1" applyBorder="1" applyAlignment="1">
      <alignment horizontal="center" vertical="center"/>
    </xf>
    <xf numFmtId="0" fontId="2" fillId="127" borderId="9" xfId="0" applyFont="1" applyFill="1" applyBorder="1" applyAlignment="1">
      <alignment horizontal="center" vertical="center"/>
    </xf>
    <xf numFmtId="0" fontId="3" fillId="127" borderId="8" xfId="0" applyFont="1" applyFill="1" applyBorder="1" applyAlignment="1">
      <alignment horizontal="center" vertical="center"/>
    </xf>
    <xf numFmtId="0" fontId="2" fillId="81" borderId="9" xfId="0" applyFont="1" applyFill="1" applyBorder="1" applyAlignment="1">
      <alignment horizontal="center" vertical="center"/>
    </xf>
    <xf numFmtId="0" fontId="3" fillId="81" borderId="8" xfId="0" applyFont="1" applyFill="1" applyBorder="1" applyAlignment="1">
      <alignment horizontal="center" vertical="center"/>
    </xf>
    <xf numFmtId="0" fontId="2" fillId="185" borderId="9" xfId="0" applyFont="1" applyFill="1" applyBorder="1" applyAlignment="1">
      <alignment horizontal="center" vertical="center"/>
    </xf>
    <xf numFmtId="0" fontId="3" fillId="185" borderId="8" xfId="0" applyFont="1" applyFill="1" applyBorder="1" applyAlignment="1">
      <alignment horizontal="center" vertical="center"/>
    </xf>
    <xf numFmtId="0" fontId="2" fillId="126" borderId="9" xfId="0" applyFont="1" applyFill="1" applyBorder="1" applyAlignment="1">
      <alignment horizontal="center" vertical="center"/>
    </xf>
    <xf numFmtId="0" fontId="3" fillId="126" borderId="8" xfId="0" applyFont="1" applyFill="1" applyBorder="1" applyAlignment="1">
      <alignment horizontal="center" vertical="center"/>
    </xf>
    <xf numFmtId="0" fontId="2" fillId="83" borderId="9" xfId="0" applyFont="1" applyFill="1" applyBorder="1" applyAlignment="1">
      <alignment horizontal="center" vertical="center"/>
    </xf>
    <xf numFmtId="0" fontId="3" fillId="83" borderId="8" xfId="0" applyFont="1" applyFill="1" applyBorder="1" applyAlignment="1">
      <alignment horizontal="center" vertical="center"/>
    </xf>
    <xf numFmtId="0" fontId="2" fillId="87" borderId="9" xfId="0" applyFont="1" applyFill="1" applyBorder="1" applyAlignment="1">
      <alignment horizontal="center" vertical="center"/>
    </xf>
    <xf numFmtId="0" fontId="3" fillId="87" borderId="8" xfId="0" applyFont="1" applyFill="1" applyBorder="1" applyAlignment="1">
      <alignment horizontal="center" vertical="center"/>
    </xf>
    <xf numFmtId="0" fontId="2" fillId="187" borderId="9" xfId="0" applyFont="1" applyFill="1" applyBorder="1" applyAlignment="1">
      <alignment horizontal="center" vertical="center"/>
    </xf>
    <xf numFmtId="0" fontId="3" fillId="187" borderId="8" xfId="0" applyFont="1" applyFill="1" applyBorder="1" applyAlignment="1">
      <alignment horizontal="center" vertical="center"/>
    </xf>
    <xf numFmtId="0" fontId="2" fillId="183" borderId="9" xfId="0" applyFont="1" applyFill="1" applyBorder="1" applyAlignment="1">
      <alignment horizontal="center" vertical="center"/>
    </xf>
    <xf numFmtId="0" fontId="3" fillId="183" borderId="8" xfId="0" applyFont="1" applyFill="1" applyBorder="1" applyAlignment="1">
      <alignment horizontal="center" vertical="center"/>
    </xf>
    <xf numFmtId="0" fontId="2" fillId="46" borderId="9" xfId="0" applyFont="1" applyFill="1" applyBorder="1" applyAlignment="1">
      <alignment horizontal="center" vertical="center"/>
    </xf>
    <xf numFmtId="0" fontId="3" fillId="46" borderId="8" xfId="0" applyFont="1" applyFill="1" applyBorder="1" applyAlignment="1">
      <alignment horizontal="center" vertical="center"/>
    </xf>
    <xf numFmtId="0" fontId="2" fillId="194" borderId="9" xfId="0" applyFont="1" applyFill="1" applyBorder="1" applyAlignment="1">
      <alignment horizontal="center" vertical="center"/>
    </xf>
    <xf numFmtId="0" fontId="3" fillId="194" borderId="8" xfId="0" applyFont="1" applyFill="1" applyBorder="1" applyAlignment="1">
      <alignment horizontal="center" vertical="center"/>
    </xf>
    <xf numFmtId="0" fontId="6" fillId="3" borderId="0" xfId="0" applyFont="1" applyFill="1"/>
    <xf numFmtId="0" fontId="6" fillId="6" borderId="0" xfId="0" applyFont="1" applyFill="1"/>
    <xf numFmtId="0" fontId="0" fillId="206" borderId="0" xfId="0" applyFill="1"/>
    <xf numFmtId="0" fontId="7" fillId="206" borderId="0" xfId="0" applyFont="1" applyFill="1"/>
    <xf numFmtId="0" fontId="0" fillId="207" borderId="0" xfId="0" applyFill="1"/>
    <xf numFmtId="0" fontId="0" fillId="208" borderId="0" xfId="0" applyFill="1"/>
    <xf numFmtId="0" fontId="0" fillId="209" borderId="0" xfId="0" applyFill="1"/>
    <xf numFmtId="0" fontId="0" fillId="210" borderId="0" xfId="0" applyFill="1"/>
    <xf numFmtId="0" fontId="0" fillId="4" borderId="0" xfId="0" applyFill="1"/>
    <xf numFmtId="0" fontId="0" fillId="211" borderId="0" xfId="0" applyFill="1"/>
    <xf numFmtId="0" fontId="0" fillId="212" borderId="0" xfId="0" applyFill="1"/>
    <xf numFmtId="0" fontId="0" fillId="213" borderId="0" xfId="0" applyFill="1"/>
    <xf numFmtId="0" fontId="8" fillId="83" borderId="9" xfId="0" applyFont="1" applyFill="1" applyBorder="1" applyAlignment="1">
      <alignment horizontal="center" vertical="center"/>
    </xf>
    <xf numFmtId="0" fontId="9" fillId="83" borderId="8" xfId="0" applyFont="1" applyFill="1" applyBorder="1" applyAlignment="1">
      <alignment horizontal="center" vertical="center"/>
    </xf>
    <xf numFmtId="0" fontId="1" fillId="214" borderId="0" xfId="0" applyFont="1" applyFill="1"/>
    <xf numFmtId="0" fontId="5" fillId="0" borderId="10" xfId="1" applyBorder="1" applyAlignment="1">
      <alignment horizontal="left" vertical="center"/>
    </xf>
    <xf numFmtId="0" fontId="5" fillId="0" borderId="7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Boise+St.&amp;year=2014" TargetMode="External"/><Relationship Id="rId299" Type="http://schemas.openxmlformats.org/officeDocument/2006/relationships/hyperlink" Target="https://barttorvik.com/trank.php?&amp;begin=20131101&amp;end=20140317&amp;conlimit=All&amp;year=2014&amp;top=0&amp;venue=All&amp;type=N&amp;mingames=0&amp;quad=5&amp;rpi=" TargetMode="External"/><Relationship Id="rId21" Type="http://schemas.openxmlformats.org/officeDocument/2006/relationships/hyperlink" Target="https://barttorvik.com/team.php?team=Villanova&amp;year=2014" TargetMode="External"/><Relationship Id="rId63" Type="http://schemas.openxmlformats.org/officeDocument/2006/relationships/hyperlink" Target="https://barttorvik.com/team.php?team=Saint+Louis&amp;year=2014" TargetMode="External"/><Relationship Id="rId159" Type="http://schemas.openxmlformats.org/officeDocument/2006/relationships/hyperlink" Target="https://barttorvik.com/team.php?team=Stephen+F.+Austin&amp;year=2014" TargetMode="External"/><Relationship Id="rId324" Type="http://schemas.openxmlformats.org/officeDocument/2006/relationships/hyperlink" Target="https://barttorvik.com/team.php?team=Illinois+Chicago&amp;year=2014" TargetMode="External"/><Relationship Id="rId366" Type="http://schemas.openxmlformats.org/officeDocument/2006/relationships/hyperlink" Target="https://barttorvik.com/team.php?team=IUPUI&amp;year=2014" TargetMode="External"/><Relationship Id="rId170" Type="http://schemas.openxmlformats.org/officeDocument/2006/relationships/hyperlink" Target="https://barttorvik.com/team.php?team=Akron&amp;year=2014" TargetMode="External"/><Relationship Id="rId226" Type="http://schemas.openxmlformats.org/officeDocument/2006/relationships/hyperlink" Target="https://barttorvik.com/team.php?team=Milwaukee&amp;year=2014" TargetMode="External"/><Relationship Id="rId433" Type="http://schemas.openxmlformats.org/officeDocument/2006/relationships/hyperlink" Target="https://barttorvik.com/trank.php?&amp;begin=20131101&amp;end=20140317&amp;conlimit=All&amp;year=2014&amp;top=0&amp;venue=All&amp;type=N&amp;mingames=0&amp;quad=5&amp;rpi=" TargetMode="External"/><Relationship Id="rId268" Type="http://schemas.openxmlformats.org/officeDocument/2006/relationships/hyperlink" Target="https://barttorvik.com/team.php?team=Marshall&amp;year=2014" TargetMode="External"/><Relationship Id="rId32" Type="http://schemas.openxmlformats.org/officeDocument/2006/relationships/hyperlink" Target="https://barttorvik.com/team.php?team=Kansas&amp;year=2014" TargetMode="External"/><Relationship Id="rId74" Type="http://schemas.openxmlformats.org/officeDocument/2006/relationships/hyperlink" Target="https://barttorvik.com/team.php?team=Oklahoma&amp;year=2014" TargetMode="External"/><Relationship Id="rId128" Type="http://schemas.openxmlformats.org/officeDocument/2006/relationships/hyperlink" Target="https://barttorvik.com/team.php?team=Maryland&amp;year=2014" TargetMode="External"/><Relationship Id="rId335" Type="http://schemas.openxmlformats.org/officeDocument/2006/relationships/hyperlink" Target="https://barttorvik.com/team.php?team=North+Florida&amp;year=2014" TargetMode="External"/><Relationship Id="rId377" Type="http://schemas.openxmlformats.org/officeDocument/2006/relationships/hyperlink" Target="https://barttorvik.com/team.php?team=Northern+Kentucky&amp;year=2014" TargetMode="External"/><Relationship Id="rId5" Type="http://schemas.openxmlformats.org/officeDocument/2006/relationships/hyperlink" Target="https://barttorvik.com/team.php?team=Ohio+St.&amp;year=2014" TargetMode="External"/><Relationship Id="rId181" Type="http://schemas.openxmlformats.org/officeDocument/2006/relationships/hyperlink" Target="https://barttorvik.com/team.php?team=Eastern+Kentucky&amp;year=2014" TargetMode="External"/><Relationship Id="rId237" Type="http://schemas.openxmlformats.org/officeDocument/2006/relationships/hyperlink" Target="https://barttorvik.com/team.php?team=USC+Upstate&amp;year=2014" TargetMode="External"/><Relationship Id="rId402" Type="http://schemas.openxmlformats.org/officeDocument/2006/relationships/hyperlink" Target="https://barttorvik.com/team.php?team=Tennessee+Martin&amp;year=2014" TargetMode="External"/><Relationship Id="rId279" Type="http://schemas.openxmlformats.org/officeDocument/2006/relationships/hyperlink" Target="https://barttorvik.com/team.php?team=Northern+Colorado&amp;year=2014" TargetMode="External"/><Relationship Id="rId43" Type="http://schemas.openxmlformats.org/officeDocument/2006/relationships/hyperlink" Target="https://barttorvik.com/team.php?team=Massachusetts&amp;year=2014" TargetMode="External"/><Relationship Id="rId139" Type="http://schemas.openxmlformats.org/officeDocument/2006/relationships/hyperlink" Target="https://barttorvik.com/team.php?team=Manhattan&amp;year=2014" TargetMode="External"/><Relationship Id="rId290" Type="http://schemas.openxmlformats.org/officeDocument/2006/relationships/hyperlink" Target="https://barttorvik.com/team.php?team=Wofford&amp;year=2014" TargetMode="External"/><Relationship Id="rId304" Type="http://schemas.openxmlformats.org/officeDocument/2006/relationships/hyperlink" Target="https://barttorvik.com/team.php?team=UNC+Asheville&amp;year=2014" TargetMode="External"/><Relationship Id="rId346" Type="http://schemas.openxmlformats.org/officeDocument/2006/relationships/hyperlink" Target="https://barttorvik.com/team.php?team=Coastal+Carolina&amp;year=2014" TargetMode="External"/><Relationship Id="rId388" Type="http://schemas.openxmlformats.org/officeDocument/2006/relationships/hyperlink" Target="https://barttorvik.com/team.php?team=South+Carolina+St.&amp;year=2014" TargetMode="External"/><Relationship Id="rId85" Type="http://schemas.openxmlformats.org/officeDocument/2006/relationships/hyperlink" Target="https://barttorvik.com/team.php?team=Harvard&amp;year=2014" TargetMode="External"/><Relationship Id="rId150" Type="http://schemas.openxmlformats.org/officeDocument/2006/relationships/hyperlink" Target="https://barttorvik.com/team.php?team=Louisiana+Lafayette&amp;year=2014" TargetMode="External"/><Relationship Id="rId192" Type="http://schemas.openxmlformats.org/officeDocument/2006/relationships/hyperlink" Target="https://barttorvik.com/team.php?team=North+Carolina+Central&amp;year=2014" TargetMode="External"/><Relationship Id="rId206" Type="http://schemas.openxmlformats.org/officeDocument/2006/relationships/hyperlink" Target="https://barttorvik.com/team.php?team=Colorado+St.&amp;year=2014" TargetMode="External"/><Relationship Id="rId413" Type="http://schemas.openxmlformats.org/officeDocument/2006/relationships/hyperlink" Target="https://barttorvik.com/team.php?team=UTSA&amp;year=2014" TargetMode="External"/><Relationship Id="rId248" Type="http://schemas.openxmlformats.org/officeDocument/2006/relationships/hyperlink" Target="https://barttorvik.com/team.php?team=Valparaiso&amp;year=2014" TargetMode="External"/><Relationship Id="rId269" Type="http://schemas.openxmlformats.org/officeDocument/2006/relationships/hyperlink" Target="https://barttorvik.com/team.php?team=Wright+St.&amp;year=2014" TargetMode="External"/><Relationship Id="rId12" Type="http://schemas.openxmlformats.org/officeDocument/2006/relationships/hyperlink" Target="https://barttorvik.com/team.php?team=Wisconsin&amp;year=2014" TargetMode="External"/><Relationship Id="rId33" Type="http://schemas.openxmlformats.org/officeDocument/2006/relationships/hyperlink" Target="https://barttorvik.com/team.php?team=Arkansas&amp;year=2014" TargetMode="External"/><Relationship Id="rId108" Type="http://schemas.openxmlformats.org/officeDocument/2006/relationships/hyperlink" Target="https://barttorvik.com/team.php?team=George+Washington&amp;year=2014" TargetMode="External"/><Relationship Id="rId129" Type="http://schemas.openxmlformats.org/officeDocument/2006/relationships/hyperlink" Target="https://barttorvik.com/team.php?team=Drexel&amp;year=2014" TargetMode="External"/><Relationship Id="rId280" Type="http://schemas.openxmlformats.org/officeDocument/2006/relationships/hyperlink" Target="https://barttorvik.com/team.php?team=South+Dakota+St.&amp;year=2014" TargetMode="External"/><Relationship Id="rId315" Type="http://schemas.openxmlformats.org/officeDocument/2006/relationships/hyperlink" Target="https://barttorvik.com/team.php?team=San+Jose+St.&amp;year=2014" TargetMode="External"/><Relationship Id="rId336" Type="http://schemas.openxmlformats.org/officeDocument/2006/relationships/hyperlink" Target="https://barttorvik.com/team.php?team=Penn&amp;year=2014" TargetMode="External"/><Relationship Id="rId357" Type="http://schemas.openxmlformats.org/officeDocument/2006/relationships/hyperlink" Target="https://barttorvik.com/team.php?team=Wagner&amp;year=2014" TargetMode="External"/><Relationship Id="rId54" Type="http://schemas.openxmlformats.org/officeDocument/2006/relationships/hyperlink" Target="https://barttorvik.com/team.php?team=Tennessee&amp;year=2014" TargetMode="External"/><Relationship Id="rId75" Type="http://schemas.openxmlformats.org/officeDocument/2006/relationships/hyperlink" Target="https://barttorvik.com/team.php?team=Oklahoma&amp;year=2014" TargetMode="External"/><Relationship Id="rId96" Type="http://schemas.openxmlformats.org/officeDocument/2006/relationships/hyperlink" Target="https://barttorvik.com/team.php?team=Kansas+St.&amp;year=2014" TargetMode="External"/><Relationship Id="rId140" Type="http://schemas.openxmlformats.org/officeDocument/2006/relationships/hyperlink" Target="https://barttorvik.com/team.php?team=Toledo&amp;year=2014" TargetMode="External"/><Relationship Id="rId161" Type="http://schemas.openxmlformats.org/officeDocument/2006/relationships/hyperlink" Target="https://barttorvik.com/team.php?team=North+Dakota+St.&amp;year=2014" TargetMode="External"/><Relationship Id="rId182" Type="http://schemas.openxmlformats.org/officeDocument/2006/relationships/hyperlink" Target="https://barttorvik.com/team.php?team=Eastern+Kentucky&amp;year=2014" TargetMode="External"/><Relationship Id="rId217" Type="http://schemas.openxmlformats.org/officeDocument/2006/relationships/hyperlink" Target="https://barttorvik.com/team.php?team=Georgia&amp;year=2014" TargetMode="External"/><Relationship Id="rId378" Type="http://schemas.openxmlformats.org/officeDocument/2006/relationships/hyperlink" Target="https://barttorvik.com/team.php?team=Loyola+MD&amp;year=2014" TargetMode="External"/><Relationship Id="rId399" Type="http://schemas.openxmlformats.org/officeDocument/2006/relationships/hyperlink" Target="https://barttorvik.com/team.php?team=Alabama+St.&amp;year=2014" TargetMode="External"/><Relationship Id="rId403" Type="http://schemas.openxmlformats.org/officeDocument/2006/relationships/hyperlink" Target="https://barttorvik.com/team.php?team=Lamar&amp;year=2014" TargetMode="External"/><Relationship Id="rId6" Type="http://schemas.openxmlformats.org/officeDocument/2006/relationships/hyperlink" Target="https://barttorvik.com/team.php?team=Ohio+St.&amp;year=2014" TargetMode="External"/><Relationship Id="rId238" Type="http://schemas.openxmlformats.org/officeDocument/2006/relationships/hyperlink" Target="https://barttorvik.com/team.php?team=Houston&amp;year=2014" TargetMode="External"/><Relationship Id="rId259" Type="http://schemas.openxmlformats.org/officeDocument/2006/relationships/hyperlink" Target="https://barttorvik.com/team.php?team=Northwestern+St.&amp;year=2014" TargetMode="External"/><Relationship Id="rId424" Type="http://schemas.openxmlformats.org/officeDocument/2006/relationships/hyperlink" Target="https://barttorvik.com/team.php?team=UMass+Lowell&amp;year=2014" TargetMode="External"/><Relationship Id="rId23" Type="http://schemas.openxmlformats.org/officeDocument/2006/relationships/hyperlink" Target="https://barttorvik.com/team.php?team=Iowa+St.&amp;year=2014" TargetMode="External"/><Relationship Id="rId119" Type="http://schemas.openxmlformats.org/officeDocument/2006/relationships/hyperlink" Target="https://barttorvik.com/team.php?team=Notre+Dame&amp;year=2014" TargetMode="External"/><Relationship Id="rId270" Type="http://schemas.openxmlformats.org/officeDocument/2006/relationships/hyperlink" Target="https://barttorvik.com/team.php?team=Robert+Morris&amp;year=2014" TargetMode="External"/><Relationship Id="rId291" Type="http://schemas.openxmlformats.org/officeDocument/2006/relationships/hyperlink" Target="https://barttorvik.com/team.php?team=Wofford&amp;year=2014" TargetMode="External"/><Relationship Id="rId305" Type="http://schemas.openxmlformats.org/officeDocument/2006/relationships/hyperlink" Target="https://barttorvik.com/team.php?team=Hartford&amp;year=2014" TargetMode="External"/><Relationship Id="rId326" Type="http://schemas.openxmlformats.org/officeDocument/2006/relationships/hyperlink" Target="https://barttorvik.com/team.php?team=Hofstra&amp;year=2014" TargetMode="External"/><Relationship Id="rId347" Type="http://schemas.openxmlformats.org/officeDocument/2006/relationships/hyperlink" Target="https://barttorvik.com/team.php?team=Coastal+Carolina&amp;year=2014" TargetMode="External"/><Relationship Id="rId44" Type="http://schemas.openxmlformats.org/officeDocument/2006/relationships/hyperlink" Target="https://barttorvik.com/team.php?team=Michigan+St.&amp;year=2014" TargetMode="External"/><Relationship Id="rId65" Type="http://schemas.openxmlformats.org/officeDocument/2006/relationships/hyperlink" Target="https://barttorvik.com/team.php?team=SMU&amp;year=2014" TargetMode="External"/><Relationship Id="rId86" Type="http://schemas.openxmlformats.org/officeDocument/2006/relationships/hyperlink" Target="https://barttorvik.com/team.php?team=Harvard&amp;year=2014" TargetMode="External"/><Relationship Id="rId130" Type="http://schemas.openxmlformats.org/officeDocument/2006/relationships/hyperlink" Target="https://barttorvik.com/team.php?team=Indiana+St.&amp;year=2014" TargetMode="External"/><Relationship Id="rId151" Type="http://schemas.openxmlformats.org/officeDocument/2006/relationships/hyperlink" Target="https://barttorvik.com/team.php?team=Mercer&amp;year=2014" TargetMode="External"/><Relationship Id="rId368" Type="http://schemas.openxmlformats.org/officeDocument/2006/relationships/hyperlink" Target="https://barttorvik.com/team.php?team=UNC+Greensboro&amp;year=2014" TargetMode="External"/><Relationship Id="rId389" Type="http://schemas.openxmlformats.org/officeDocument/2006/relationships/hyperlink" Target="https://barttorvik.com/team.php?team=Campbell&amp;year=2014" TargetMode="External"/><Relationship Id="rId172" Type="http://schemas.openxmlformats.org/officeDocument/2006/relationships/hyperlink" Target="https://barttorvik.com/team.php?team=Delaware&amp;year=2014" TargetMode="External"/><Relationship Id="rId193" Type="http://schemas.openxmlformats.org/officeDocument/2006/relationships/hyperlink" Target="https://barttorvik.com/team.php?team=South+Carolina&amp;year=2014" TargetMode="External"/><Relationship Id="rId207" Type="http://schemas.openxmlformats.org/officeDocument/2006/relationships/hyperlink" Target="https://barttorvik.com/team.php?team=Bucknell&amp;year=2014" TargetMode="External"/><Relationship Id="rId228" Type="http://schemas.openxmlformats.org/officeDocument/2006/relationships/hyperlink" Target="https://barttorvik.com/team.php?team=Buffalo&amp;year=2014" TargetMode="External"/><Relationship Id="rId249" Type="http://schemas.openxmlformats.org/officeDocument/2006/relationships/hyperlink" Target="https://barttorvik.com/team.php?team=Long+Beach+St.&amp;year=2014" TargetMode="External"/><Relationship Id="rId414" Type="http://schemas.openxmlformats.org/officeDocument/2006/relationships/hyperlink" Target="https://barttorvik.com/team.php?team=Mississippi+Valley+St.&amp;year=2014" TargetMode="External"/><Relationship Id="rId13" Type="http://schemas.openxmlformats.org/officeDocument/2006/relationships/hyperlink" Target="https://barttorvik.com/team.php?team=Creighton&amp;year=2014" TargetMode="External"/><Relationship Id="rId109" Type="http://schemas.openxmlformats.org/officeDocument/2006/relationships/hyperlink" Target="https://barttorvik.com/team.php?team=George+Washington&amp;year=2014" TargetMode="External"/><Relationship Id="rId260" Type="http://schemas.openxmlformats.org/officeDocument/2006/relationships/hyperlink" Target="https://barttorvik.com/team.php?team=North+Texas&amp;year=2014" TargetMode="External"/><Relationship Id="rId281" Type="http://schemas.openxmlformats.org/officeDocument/2006/relationships/hyperlink" Target="https://barttorvik.com/team.php?team=Yale&amp;year=2014" TargetMode="External"/><Relationship Id="rId316" Type="http://schemas.openxmlformats.org/officeDocument/2006/relationships/hyperlink" Target="https://barttorvik.com/team.php?team=Northern+Illinois&amp;year=2014" TargetMode="External"/><Relationship Id="rId337" Type="http://schemas.openxmlformats.org/officeDocument/2006/relationships/hyperlink" Target="https://barttorvik.com/team.php?team=Texas+St.&amp;year=2014" TargetMode="External"/><Relationship Id="rId34" Type="http://schemas.openxmlformats.org/officeDocument/2006/relationships/hyperlink" Target="https://barttorvik.com/team.php?team=Georgetown&amp;year=2014" TargetMode="External"/><Relationship Id="rId55" Type="http://schemas.openxmlformats.org/officeDocument/2006/relationships/hyperlink" Target="https://barttorvik.com/team.php?team=Minnesota&amp;year=2014" TargetMode="External"/><Relationship Id="rId76" Type="http://schemas.openxmlformats.org/officeDocument/2006/relationships/hyperlink" Target="https://barttorvik.com/team.php?team=Colorado&amp;year=2014" TargetMode="External"/><Relationship Id="rId97" Type="http://schemas.openxmlformats.org/officeDocument/2006/relationships/hyperlink" Target="https://barttorvik.com/team.php?team=Kansas+St.&amp;year=2014" TargetMode="External"/><Relationship Id="rId120" Type="http://schemas.openxmlformats.org/officeDocument/2006/relationships/hyperlink" Target="https://barttorvik.com/team.php?team=Green+Bay&amp;year=2014" TargetMode="External"/><Relationship Id="rId141" Type="http://schemas.openxmlformats.org/officeDocument/2006/relationships/hyperlink" Target="https://barttorvik.com/team.php?team=Princeton&amp;year=2014" TargetMode="External"/><Relationship Id="rId358" Type="http://schemas.openxmlformats.org/officeDocument/2006/relationships/hyperlink" Target="https://barttorvik.com/team.php?team=High+Point&amp;year=2014" TargetMode="External"/><Relationship Id="rId379" Type="http://schemas.openxmlformats.org/officeDocument/2006/relationships/hyperlink" Target="https://barttorvik.com/team.php?team=North+Carolina+A%26T&amp;year=2014" TargetMode="External"/><Relationship Id="rId7" Type="http://schemas.openxmlformats.org/officeDocument/2006/relationships/hyperlink" Target="https://barttorvik.com/team.php?team=Louisville&amp;year=2014" TargetMode="External"/><Relationship Id="rId162" Type="http://schemas.openxmlformats.org/officeDocument/2006/relationships/hyperlink" Target="https://barttorvik.com/team.php?team=Drake&amp;year=2014" TargetMode="External"/><Relationship Id="rId183" Type="http://schemas.openxmlformats.org/officeDocument/2006/relationships/hyperlink" Target="https://barttorvik.com/team.php?team=Texas+A%26M&amp;year=2014" TargetMode="External"/><Relationship Id="rId218" Type="http://schemas.openxmlformats.org/officeDocument/2006/relationships/hyperlink" Target="https://barttorvik.com/team.php?team=San+Francisco&amp;year=2014" TargetMode="External"/><Relationship Id="rId239" Type="http://schemas.openxmlformats.org/officeDocument/2006/relationships/hyperlink" Target="https://barttorvik.com/team.php?team=Fordham&amp;year=2014" TargetMode="External"/><Relationship Id="rId390" Type="http://schemas.openxmlformats.org/officeDocument/2006/relationships/hyperlink" Target="https://barttorvik.com/team.php?team=Eastern+Illinois&amp;year=2014" TargetMode="External"/><Relationship Id="rId404" Type="http://schemas.openxmlformats.org/officeDocument/2006/relationships/hyperlink" Target="https://barttorvik.com/team.php?team=Samford&amp;year=2014" TargetMode="External"/><Relationship Id="rId425" Type="http://schemas.openxmlformats.org/officeDocument/2006/relationships/hyperlink" Target="https://barttorvik.com/team.php?team=Jacksonville&amp;year=2014" TargetMode="External"/><Relationship Id="rId250" Type="http://schemas.openxmlformats.org/officeDocument/2006/relationships/hyperlink" Target="https://barttorvik.com/team.php?team=South+Florida&amp;year=2014" TargetMode="External"/><Relationship Id="rId271" Type="http://schemas.openxmlformats.org/officeDocument/2006/relationships/hyperlink" Target="https://barttorvik.com/trank.php?&amp;begin=20131101&amp;end=20140317&amp;conlimit=All&amp;year=2014&amp;top=0&amp;venue=All&amp;type=N&amp;mingames=0&amp;quad=5&amp;rpi=" TargetMode="External"/><Relationship Id="rId292" Type="http://schemas.openxmlformats.org/officeDocument/2006/relationships/hyperlink" Target="https://barttorvik.com/team.php?team=Florida+Atlantic&amp;year=2014" TargetMode="External"/><Relationship Id="rId306" Type="http://schemas.openxmlformats.org/officeDocument/2006/relationships/hyperlink" Target="https://barttorvik.com/team.php?team=Liberty&amp;year=2014" TargetMode="External"/><Relationship Id="rId24" Type="http://schemas.openxmlformats.org/officeDocument/2006/relationships/hyperlink" Target="https://barttorvik.com/team.php?team=Iowa+St.&amp;year=2014" TargetMode="External"/><Relationship Id="rId45" Type="http://schemas.openxmlformats.org/officeDocument/2006/relationships/hyperlink" Target="https://barttorvik.com/team.php?team=Michigan+St.&amp;year=2014" TargetMode="External"/><Relationship Id="rId66" Type="http://schemas.openxmlformats.org/officeDocument/2006/relationships/hyperlink" Target="https://barttorvik.com/team.php?team=Memphis&amp;year=2014" TargetMode="External"/><Relationship Id="rId87" Type="http://schemas.openxmlformats.org/officeDocument/2006/relationships/hyperlink" Target="https://barttorvik.com/team.php?team=Virginia&amp;year=2014" TargetMode="External"/><Relationship Id="rId110" Type="http://schemas.openxmlformats.org/officeDocument/2006/relationships/hyperlink" Target="https://barttorvik.com/team.php?team=Saint+Joseph%27s&amp;year=2014" TargetMode="External"/><Relationship Id="rId131" Type="http://schemas.openxmlformats.org/officeDocument/2006/relationships/hyperlink" Target="https://barttorvik.com/team.php?team=Miami+FL&amp;year=2014" TargetMode="External"/><Relationship Id="rId327" Type="http://schemas.openxmlformats.org/officeDocument/2006/relationships/hyperlink" Target="https://barttorvik.com/trank.php?&amp;begin=20131101&amp;end=20140317&amp;conlimit=All&amp;year=2014&amp;top=0&amp;venue=All&amp;type=N&amp;mingames=0&amp;quad=5&amp;rpi=" TargetMode="External"/><Relationship Id="rId348" Type="http://schemas.openxmlformats.org/officeDocument/2006/relationships/hyperlink" Target="https://barttorvik.com/team.php?team=Grand+Canyon&amp;year=2014" TargetMode="External"/><Relationship Id="rId369" Type="http://schemas.openxmlformats.org/officeDocument/2006/relationships/hyperlink" Target="https://barttorvik.com/team.php?team=Central+Connecticut&amp;year=2014" TargetMode="External"/><Relationship Id="rId152" Type="http://schemas.openxmlformats.org/officeDocument/2006/relationships/hyperlink" Target="https://barttorvik.com/team.php?team=Mercer&amp;year=2014" TargetMode="External"/><Relationship Id="rId173" Type="http://schemas.openxmlformats.org/officeDocument/2006/relationships/hyperlink" Target="https://barttorvik.com/team.php?team=Delaware&amp;year=2014" TargetMode="External"/><Relationship Id="rId194" Type="http://schemas.openxmlformats.org/officeDocument/2006/relationships/hyperlink" Target="https://barttorvik.com/team.php?team=Denver&amp;year=2014" TargetMode="External"/><Relationship Id="rId208" Type="http://schemas.openxmlformats.org/officeDocument/2006/relationships/hyperlink" Target="https://barttorvik.com/team.php?team=Youngstown+St.&amp;year=2014" TargetMode="External"/><Relationship Id="rId229" Type="http://schemas.openxmlformats.org/officeDocument/2006/relationships/hyperlink" Target="https://barttorvik.com/team.php?team=TCU&amp;year=2014" TargetMode="External"/><Relationship Id="rId380" Type="http://schemas.openxmlformats.org/officeDocument/2006/relationships/hyperlink" Target="https://barttorvik.com/trank.php?&amp;begin=20131101&amp;end=20140317&amp;conlimit=All&amp;year=2014&amp;top=0&amp;venue=All&amp;type=N&amp;mingames=0&amp;quad=5&amp;rpi=" TargetMode="External"/><Relationship Id="rId415" Type="http://schemas.openxmlformats.org/officeDocument/2006/relationships/hyperlink" Target="https://barttorvik.com/team.php?team=Prairie+View+A%26M&amp;year=2014" TargetMode="External"/><Relationship Id="rId240" Type="http://schemas.openxmlformats.org/officeDocument/2006/relationships/hyperlink" Target="https://barttorvik.com/team.php?team=American&amp;year=2014" TargetMode="External"/><Relationship Id="rId261" Type="http://schemas.openxmlformats.org/officeDocument/2006/relationships/hyperlink" Target="https://barttorvik.com/team.php?team=UT+Arlington&amp;year=2014" TargetMode="External"/><Relationship Id="rId14" Type="http://schemas.openxmlformats.org/officeDocument/2006/relationships/hyperlink" Target="https://barttorvik.com/team.php?team=Creighton&amp;year=2014" TargetMode="External"/><Relationship Id="rId35" Type="http://schemas.openxmlformats.org/officeDocument/2006/relationships/hyperlink" Target="https://barttorvik.com/team.php?team=Connecticut&amp;year=2014" TargetMode="External"/><Relationship Id="rId56" Type="http://schemas.openxmlformats.org/officeDocument/2006/relationships/hyperlink" Target="https://barttorvik.com/team.php?team=Cincinnati&amp;year=2014" TargetMode="External"/><Relationship Id="rId77" Type="http://schemas.openxmlformats.org/officeDocument/2006/relationships/hyperlink" Target="https://barttorvik.com/team.php?team=Colorado&amp;year=2014" TargetMode="External"/><Relationship Id="rId100" Type="http://schemas.openxmlformats.org/officeDocument/2006/relationships/hyperlink" Target="https://barttorvik.com/team.php?team=Utah+St.&amp;year=2014" TargetMode="External"/><Relationship Id="rId282" Type="http://schemas.openxmlformats.org/officeDocument/2006/relationships/hyperlink" Target="https://barttorvik.com/team.php?team=Seattle&amp;year=2014" TargetMode="External"/><Relationship Id="rId317" Type="http://schemas.openxmlformats.org/officeDocument/2006/relationships/hyperlink" Target="https://barttorvik.com/team.php?team=Rider&amp;year=2014" TargetMode="External"/><Relationship Id="rId338" Type="http://schemas.openxmlformats.org/officeDocument/2006/relationships/hyperlink" Target="https://barttorvik.com/team.php?team=Miami+OH&amp;year=2014" TargetMode="External"/><Relationship Id="rId359" Type="http://schemas.openxmlformats.org/officeDocument/2006/relationships/hyperlink" Target="https://barttorvik.com/team.php?team=Western+Illinois&amp;year=2014" TargetMode="External"/><Relationship Id="rId8" Type="http://schemas.openxmlformats.org/officeDocument/2006/relationships/hyperlink" Target="https://barttorvik.com/team.php?team=Louisville&amp;year=2014" TargetMode="External"/><Relationship Id="rId98" Type="http://schemas.openxmlformats.org/officeDocument/2006/relationships/hyperlink" Target="https://barttorvik.com/team.php?team=Illinois&amp;year=2014" TargetMode="External"/><Relationship Id="rId121" Type="http://schemas.openxmlformats.org/officeDocument/2006/relationships/hyperlink" Target="https://barttorvik.com/team.php?team=UC+Santa+Barbara&amp;year=2014" TargetMode="External"/><Relationship Id="rId142" Type="http://schemas.openxmlformats.org/officeDocument/2006/relationships/hyperlink" Target="https://barttorvik.com/team.php?team=Pacific&amp;year=2014" TargetMode="External"/><Relationship Id="rId163" Type="http://schemas.openxmlformats.org/officeDocument/2006/relationships/hyperlink" Target="https://barttorvik.com/team.php?team=Georgia+Tech&amp;year=2014" TargetMode="External"/><Relationship Id="rId184" Type="http://schemas.openxmlformats.org/officeDocument/2006/relationships/hyperlink" Target="https://barttorvik.com/team.php?team=UCF&amp;year=2014" TargetMode="External"/><Relationship Id="rId219" Type="http://schemas.openxmlformats.org/officeDocument/2006/relationships/hyperlink" Target="https://barttorvik.com/team.php?team=Morehead+St.&amp;year=2014" TargetMode="External"/><Relationship Id="rId370" Type="http://schemas.openxmlformats.org/officeDocument/2006/relationships/hyperlink" Target="https://barttorvik.com/team.php?team=Fairleigh+Dickinson&amp;year=2014" TargetMode="External"/><Relationship Id="rId391" Type="http://schemas.openxmlformats.org/officeDocument/2006/relationships/hyperlink" Target="https://barttorvik.com/team.php?team=Air+Force&amp;year=2014" TargetMode="External"/><Relationship Id="rId405" Type="http://schemas.openxmlformats.org/officeDocument/2006/relationships/hyperlink" Target="https://barttorvik.com/team.php?team=Arkansas+Pine+Bluff&amp;year=2014" TargetMode="External"/><Relationship Id="rId426" Type="http://schemas.openxmlformats.org/officeDocument/2006/relationships/hyperlink" Target="https://barttorvik.com/team.php?team=Appalachian+St.&amp;year=2014" TargetMode="External"/><Relationship Id="rId230" Type="http://schemas.openxmlformats.org/officeDocument/2006/relationships/hyperlink" Target="https://barttorvik.com/team.php?team=George+Mason&amp;year=2014" TargetMode="External"/><Relationship Id="rId251" Type="http://schemas.openxmlformats.org/officeDocument/2006/relationships/hyperlink" Target="https://barttorvik.com/team.php?team=Towson&amp;year=2014" TargetMode="External"/><Relationship Id="rId25" Type="http://schemas.openxmlformats.org/officeDocument/2006/relationships/hyperlink" Target="https://barttorvik.com/team.php?team=San+Diego+St.&amp;year=2014" TargetMode="External"/><Relationship Id="rId46" Type="http://schemas.openxmlformats.org/officeDocument/2006/relationships/hyperlink" Target="https://barttorvik.com/team.php?team=UCLA&amp;year=2014" TargetMode="External"/><Relationship Id="rId67" Type="http://schemas.openxmlformats.org/officeDocument/2006/relationships/hyperlink" Target="https://barttorvik.com/team.php?team=Memphis&amp;year=2014" TargetMode="External"/><Relationship Id="rId272" Type="http://schemas.openxmlformats.org/officeDocument/2006/relationships/hyperlink" Target="https://barttorvik.com/team.php?team=Pepperdine&amp;year=2014" TargetMode="External"/><Relationship Id="rId293" Type="http://schemas.openxmlformats.org/officeDocument/2006/relationships/hyperlink" Target="https://barttorvik.com/team.php?team=Lipscomb&amp;year=2014" TargetMode="External"/><Relationship Id="rId307" Type="http://schemas.openxmlformats.org/officeDocument/2006/relationships/hyperlink" Target="https://barttorvik.com/team.php?team=Weber+St.&amp;year=2014" TargetMode="External"/><Relationship Id="rId328" Type="http://schemas.openxmlformats.org/officeDocument/2006/relationships/hyperlink" Target="https://barttorvik.com/team.php?team=Tennessee+Tech&amp;year=2014" TargetMode="External"/><Relationship Id="rId349" Type="http://schemas.openxmlformats.org/officeDocument/2006/relationships/hyperlink" Target="https://barttorvik.com/team.php?team=VMI&amp;year=2014" TargetMode="External"/><Relationship Id="rId88" Type="http://schemas.openxmlformats.org/officeDocument/2006/relationships/hyperlink" Target="https://barttorvik.com/team.php?team=Virginia&amp;year=2014" TargetMode="External"/><Relationship Id="rId111" Type="http://schemas.openxmlformats.org/officeDocument/2006/relationships/hyperlink" Target="https://barttorvik.com/team.php?team=Saint+Joseph%27s&amp;year=2014" TargetMode="External"/><Relationship Id="rId132" Type="http://schemas.openxmlformats.org/officeDocument/2006/relationships/hyperlink" Target="https://barttorvik.com/team.php?team=Vanderbilt&amp;year=2014" TargetMode="External"/><Relationship Id="rId153" Type="http://schemas.openxmlformats.org/officeDocument/2006/relationships/hyperlink" Target="https://barttorvik.com/team.php?team=Belmont&amp;year=2014" TargetMode="External"/><Relationship Id="rId174" Type="http://schemas.openxmlformats.org/officeDocument/2006/relationships/hyperlink" Target="https://barttorvik.com/team.php?team=Temple&amp;year=2014" TargetMode="External"/><Relationship Id="rId195" Type="http://schemas.openxmlformats.org/officeDocument/2006/relationships/hyperlink" Target="https://barttorvik.com/team.php?team=South+Alabama&amp;year=2014" TargetMode="External"/><Relationship Id="rId209" Type="http://schemas.openxmlformats.org/officeDocument/2006/relationships/hyperlink" Target="https://barttorvik.com/team.php?team=Tulsa&amp;year=2014" TargetMode="External"/><Relationship Id="rId360" Type="http://schemas.openxmlformats.org/officeDocument/2006/relationships/hyperlink" Target="https://barttorvik.com/team.php?team=LIU+Brooklyn&amp;year=2014" TargetMode="External"/><Relationship Id="rId381" Type="http://schemas.openxmlformats.org/officeDocument/2006/relationships/hyperlink" Target="https://barttorvik.com/team.php?team=Troy&amp;year=2014" TargetMode="External"/><Relationship Id="rId416" Type="http://schemas.openxmlformats.org/officeDocument/2006/relationships/hyperlink" Target="https://barttorvik.com/team.php?team=Maine&amp;year=2014" TargetMode="External"/><Relationship Id="rId220" Type="http://schemas.openxmlformats.org/officeDocument/2006/relationships/hyperlink" Target="https://barttorvik.com/team.php?team=East+Carolina&amp;year=2014" TargetMode="External"/><Relationship Id="rId241" Type="http://schemas.openxmlformats.org/officeDocument/2006/relationships/hyperlink" Target="https://barttorvik.com/team.php?team=American&amp;year=2014" TargetMode="External"/><Relationship Id="rId15" Type="http://schemas.openxmlformats.org/officeDocument/2006/relationships/hyperlink" Target="https://barttorvik.com/team.php?team=Pittsburgh&amp;year=2014" TargetMode="External"/><Relationship Id="rId36" Type="http://schemas.openxmlformats.org/officeDocument/2006/relationships/hyperlink" Target="https://barttorvik.com/team.php?team=Connecticut&amp;year=2014" TargetMode="External"/><Relationship Id="rId57" Type="http://schemas.openxmlformats.org/officeDocument/2006/relationships/hyperlink" Target="https://barttorvik.com/team.php?team=Cincinnati&amp;year=2014" TargetMode="External"/><Relationship Id="rId262" Type="http://schemas.openxmlformats.org/officeDocument/2006/relationships/hyperlink" Target="https://barttorvik.com/team.php?team=Arkansas+St.&amp;year=2014" TargetMode="External"/><Relationship Id="rId283" Type="http://schemas.openxmlformats.org/officeDocument/2006/relationships/hyperlink" Target="https://barttorvik.com/team.php?team=Mississippi+St.&amp;year=2014" TargetMode="External"/><Relationship Id="rId318" Type="http://schemas.openxmlformats.org/officeDocument/2006/relationships/hyperlink" Target="https://barttorvik.com/team.php?team=Monmouth&amp;year=2014" TargetMode="External"/><Relationship Id="rId339" Type="http://schemas.openxmlformats.org/officeDocument/2006/relationships/hyperlink" Target="https://barttorvik.com/team.php?team=Florida+Gulf+Coast&amp;year=2014" TargetMode="External"/><Relationship Id="rId78" Type="http://schemas.openxmlformats.org/officeDocument/2006/relationships/hyperlink" Target="https://barttorvik.com/team.php?team=Baylor&amp;year=2014" TargetMode="External"/><Relationship Id="rId99" Type="http://schemas.openxmlformats.org/officeDocument/2006/relationships/hyperlink" Target="https://barttorvik.com/team.php?team=Utah&amp;year=2014" TargetMode="External"/><Relationship Id="rId101" Type="http://schemas.openxmlformats.org/officeDocument/2006/relationships/hyperlink" Target="https://barttorvik.com/team.php?team=Texas&amp;year=2014" TargetMode="External"/><Relationship Id="rId122" Type="http://schemas.openxmlformats.org/officeDocument/2006/relationships/hyperlink" Target="https://barttorvik.com/team.php?team=North+Carolina+St.&amp;year=2014" TargetMode="External"/><Relationship Id="rId143" Type="http://schemas.openxmlformats.org/officeDocument/2006/relationships/hyperlink" Target="https://barttorvik.com/team.php?team=Northern+Iowa&amp;year=2014" TargetMode="External"/><Relationship Id="rId164" Type="http://schemas.openxmlformats.org/officeDocument/2006/relationships/hyperlink" Target="https://barttorvik.com/team.php?team=UC+Irvine&amp;year=2014" TargetMode="External"/><Relationship Id="rId185" Type="http://schemas.openxmlformats.org/officeDocument/2006/relationships/hyperlink" Target="https://barttorvik.com/team.php?team=Eastern+Michigan&amp;year=2014" TargetMode="External"/><Relationship Id="rId350" Type="http://schemas.openxmlformats.org/officeDocument/2006/relationships/hyperlink" Target="https://barttorvik.com/team.php?team=Austin+Peay&amp;year=2014" TargetMode="External"/><Relationship Id="rId371" Type="http://schemas.openxmlformats.org/officeDocument/2006/relationships/hyperlink" Target="https://barttorvik.com/team.php?team=UC+Riverside&amp;year=2014" TargetMode="External"/><Relationship Id="rId406" Type="http://schemas.openxmlformats.org/officeDocument/2006/relationships/hyperlink" Target="https://barttorvik.com/trank.php?&amp;begin=20131101&amp;end=20140317&amp;conlimit=All&amp;year=2014&amp;top=0&amp;venue=All&amp;type=N&amp;mingames=0&amp;quad=5&amp;rpi=" TargetMode="External"/><Relationship Id="rId9" Type="http://schemas.openxmlformats.org/officeDocument/2006/relationships/hyperlink" Target="https://barttorvik.com/team.php?team=Duke&amp;year=2014" TargetMode="External"/><Relationship Id="rId210" Type="http://schemas.openxmlformats.org/officeDocument/2006/relationships/hyperlink" Target="https://barttorvik.com/team.php?team=Tulsa&amp;year=2014" TargetMode="External"/><Relationship Id="rId392" Type="http://schemas.openxmlformats.org/officeDocument/2006/relationships/hyperlink" Target="https://barttorvik.com/team.php?team=UT+Rio+Grande+Valley&amp;year=2014" TargetMode="External"/><Relationship Id="rId427" Type="http://schemas.openxmlformats.org/officeDocument/2006/relationships/hyperlink" Target="https://barttorvik.com/team.php?team=Alcorn+St.&amp;year=2014" TargetMode="External"/><Relationship Id="rId26" Type="http://schemas.openxmlformats.org/officeDocument/2006/relationships/hyperlink" Target="https://barttorvik.com/team.php?team=San+Diego+St.&amp;year=2014" TargetMode="External"/><Relationship Id="rId231" Type="http://schemas.openxmlformats.org/officeDocument/2006/relationships/hyperlink" Target="https://barttorvik.com/team.php?team=Boston+College&amp;year=2014" TargetMode="External"/><Relationship Id="rId252" Type="http://schemas.openxmlformats.org/officeDocument/2006/relationships/hyperlink" Target="https://barttorvik.com/team.php?team=College+of+Charleston&amp;year=2014" TargetMode="External"/><Relationship Id="rId273" Type="http://schemas.openxmlformats.org/officeDocument/2006/relationships/hyperlink" Target="https://barttorvik.com/team.php?team=Cal+St.+Bakersfield&amp;year=2014" TargetMode="External"/><Relationship Id="rId294" Type="http://schemas.openxmlformats.org/officeDocument/2006/relationships/hyperlink" Target="https://barttorvik.com/team.php?team=Western+Carolina&amp;year=2014" TargetMode="External"/><Relationship Id="rId308" Type="http://schemas.openxmlformats.org/officeDocument/2006/relationships/hyperlink" Target="https://barttorvik.com/team.php?team=Weber+St.&amp;year=2014" TargetMode="External"/><Relationship Id="rId329" Type="http://schemas.openxmlformats.org/officeDocument/2006/relationships/hyperlink" Target="https://barttorvik.com/team.php?team=Central+Michigan&amp;year=2014" TargetMode="External"/><Relationship Id="rId47" Type="http://schemas.openxmlformats.org/officeDocument/2006/relationships/hyperlink" Target="https://barttorvik.com/team.php?team=UCLA&amp;year=2014" TargetMode="External"/><Relationship Id="rId68" Type="http://schemas.openxmlformats.org/officeDocument/2006/relationships/hyperlink" Target="https://barttorvik.com/team.php?team=VCU&amp;year=2014" TargetMode="External"/><Relationship Id="rId89" Type="http://schemas.openxmlformats.org/officeDocument/2006/relationships/hyperlink" Target="https://barttorvik.com/team.php?team=LSU&amp;year=2014" TargetMode="External"/><Relationship Id="rId112" Type="http://schemas.openxmlformats.org/officeDocument/2006/relationships/hyperlink" Target="https://barttorvik.com/team.php?team=Alabama&amp;year=2014" TargetMode="External"/><Relationship Id="rId133" Type="http://schemas.openxmlformats.org/officeDocument/2006/relationships/hyperlink" Target="https://barttorvik.com/team.php?team=Butler&amp;year=2014" TargetMode="External"/><Relationship Id="rId154" Type="http://schemas.openxmlformats.org/officeDocument/2006/relationships/hyperlink" Target="https://barttorvik.com/team.php?team=Wake+Forest&amp;year=2014" TargetMode="External"/><Relationship Id="rId175" Type="http://schemas.openxmlformats.org/officeDocument/2006/relationships/hyperlink" Target="https://barttorvik.com/team.php?team=Cleveland+St.&amp;year=2014" TargetMode="External"/><Relationship Id="rId340" Type="http://schemas.openxmlformats.org/officeDocument/2006/relationships/hyperlink" Target="https://barttorvik.com/team.php?team=Northern+Arizona&amp;year=2014" TargetMode="External"/><Relationship Id="rId361" Type="http://schemas.openxmlformats.org/officeDocument/2006/relationships/hyperlink" Target="https://barttorvik.com/team.php?team=Ball+St.&amp;year=2014" TargetMode="External"/><Relationship Id="rId196" Type="http://schemas.openxmlformats.org/officeDocument/2006/relationships/hyperlink" Target="https://barttorvik.com/team.php?team=Washington+St.&amp;year=2014" TargetMode="External"/><Relationship Id="rId200" Type="http://schemas.openxmlformats.org/officeDocument/2006/relationships/hyperlink" Target="https://barttorvik.com/team.php?team=Oregon+St.&amp;year=2014" TargetMode="External"/><Relationship Id="rId382" Type="http://schemas.openxmlformats.org/officeDocument/2006/relationships/hyperlink" Target="https://barttorvik.com/team.php?team=Tulane&amp;year=2014" TargetMode="External"/><Relationship Id="rId417" Type="http://schemas.openxmlformats.org/officeDocument/2006/relationships/hyperlink" Target="https://barttorvik.com/team.php?team=Binghamton&amp;year=2014" TargetMode="External"/><Relationship Id="rId16" Type="http://schemas.openxmlformats.org/officeDocument/2006/relationships/hyperlink" Target="https://barttorvik.com/team.php?team=Pittsburgh&amp;year=2014" TargetMode="External"/><Relationship Id="rId221" Type="http://schemas.openxmlformats.org/officeDocument/2006/relationships/hyperlink" Target="https://barttorvik.com/team.php?team=Western+Michigan&amp;year=2014" TargetMode="External"/><Relationship Id="rId242" Type="http://schemas.openxmlformats.org/officeDocument/2006/relationships/hyperlink" Target="https://barttorvik.com/team.php?team=Washington&amp;year=2014" TargetMode="External"/><Relationship Id="rId263" Type="http://schemas.openxmlformats.org/officeDocument/2006/relationships/hyperlink" Target="https://barttorvik.com/team.php?team=Rutgers&amp;year=2014" TargetMode="External"/><Relationship Id="rId284" Type="http://schemas.openxmlformats.org/officeDocument/2006/relationships/hyperlink" Target="https://barttorvik.com/team.php?team=Dartmouth&amp;year=2014" TargetMode="External"/><Relationship Id="rId319" Type="http://schemas.openxmlformats.org/officeDocument/2006/relationships/hyperlink" Target="https://barttorvik.com/team.php?team=Niagara&amp;year=2014" TargetMode="External"/><Relationship Id="rId37" Type="http://schemas.openxmlformats.org/officeDocument/2006/relationships/hyperlink" Target="https://barttorvik.com/team.php?team=Florida+St.&amp;year=2014" TargetMode="External"/><Relationship Id="rId58" Type="http://schemas.openxmlformats.org/officeDocument/2006/relationships/hyperlink" Target="https://barttorvik.com/team.php?team=North+Carolina&amp;year=2014" TargetMode="External"/><Relationship Id="rId79" Type="http://schemas.openxmlformats.org/officeDocument/2006/relationships/hyperlink" Target="https://barttorvik.com/team.php?team=Baylor&amp;year=2014" TargetMode="External"/><Relationship Id="rId102" Type="http://schemas.openxmlformats.org/officeDocument/2006/relationships/hyperlink" Target="https://barttorvik.com/team.php?team=Texas&amp;year=2014" TargetMode="External"/><Relationship Id="rId123" Type="http://schemas.openxmlformats.org/officeDocument/2006/relationships/hyperlink" Target="https://barttorvik.com/team.php?team=North+Carolina+St.&amp;year=2014" TargetMode="External"/><Relationship Id="rId144" Type="http://schemas.openxmlformats.org/officeDocument/2006/relationships/hyperlink" Target="https://barttorvik.com/team.php?team=Portland&amp;year=2014" TargetMode="External"/><Relationship Id="rId330" Type="http://schemas.openxmlformats.org/officeDocument/2006/relationships/hyperlink" Target="https://barttorvik.com/team.php?team=James+Madison&amp;year=2014" TargetMode="External"/><Relationship Id="rId90" Type="http://schemas.openxmlformats.org/officeDocument/2006/relationships/hyperlink" Target="https://barttorvik.com/trank.php?&amp;begin=20131101&amp;end=20140317&amp;conlimit=All&amp;year=2014&amp;top=0&amp;venue=All&amp;type=N&amp;mingames=0&amp;quad=5&amp;rpi=" TargetMode="External"/><Relationship Id="rId165" Type="http://schemas.openxmlformats.org/officeDocument/2006/relationships/hyperlink" Target="https://barttorvik.com/team.php?team=Nebraska+Omaha&amp;year=2014" TargetMode="External"/><Relationship Id="rId186" Type="http://schemas.openxmlformats.org/officeDocument/2006/relationships/hyperlink" Target="https://barttorvik.com/trank.php?&amp;begin=20131101&amp;end=20140317&amp;conlimit=All&amp;year=2014&amp;top=0&amp;venue=All&amp;type=N&amp;mingames=0&amp;quad=5&amp;rpi=" TargetMode="External"/><Relationship Id="rId351" Type="http://schemas.openxmlformats.org/officeDocument/2006/relationships/hyperlink" Target="https://barttorvik.com/team.php?team=South+Dakota&amp;year=2014" TargetMode="External"/><Relationship Id="rId372" Type="http://schemas.openxmlformats.org/officeDocument/2006/relationships/hyperlink" Target="https://barttorvik.com/team.php?team=Texas+A%26M+Corpus+Chris&amp;year=2014" TargetMode="External"/><Relationship Id="rId393" Type="http://schemas.openxmlformats.org/officeDocument/2006/relationships/hyperlink" Target="https://barttorvik.com/team.php?team=NJIT&amp;year=2014" TargetMode="External"/><Relationship Id="rId407" Type="http://schemas.openxmlformats.org/officeDocument/2006/relationships/hyperlink" Target="https://barttorvik.com/team.php?team=McNeese+St.&amp;year=2014" TargetMode="External"/><Relationship Id="rId428" Type="http://schemas.openxmlformats.org/officeDocument/2006/relationships/hyperlink" Target="https://barttorvik.com/team.php?team=Bethune+Cookman&amp;year=2014" TargetMode="External"/><Relationship Id="rId211" Type="http://schemas.openxmlformats.org/officeDocument/2006/relationships/hyperlink" Target="https://barttorvik.com/team.php?team=Holy+Cross&amp;year=2014" TargetMode="External"/><Relationship Id="rId232" Type="http://schemas.openxmlformats.org/officeDocument/2006/relationships/hyperlink" Target="https://barttorvik.com/team.php?team=Eastern+Washington&amp;year=2014" TargetMode="External"/><Relationship Id="rId253" Type="http://schemas.openxmlformats.org/officeDocument/2006/relationships/hyperlink" Target="https://barttorvik.com/team.php?team=Brown&amp;year=2014" TargetMode="External"/><Relationship Id="rId274" Type="http://schemas.openxmlformats.org/officeDocument/2006/relationships/hyperlink" Target="https://barttorvik.com/team.php?team=Jackson+St.&amp;year=2014" TargetMode="External"/><Relationship Id="rId295" Type="http://schemas.openxmlformats.org/officeDocument/2006/relationships/hyperlink" Target="https://barttorvik.com/team.php?team=Northeastern&amp;year=2014" TargetMode="External"/><Relationship Id="rId309" Type="http://schemas.openxmlformats.org/officeDocument/2006/relationships/hyperlink" Target="https://barttorvik.com/team.php?team=Norfolk+St.&amp;year=2014" TargetMode="External"/><Relationship Id="rId27" Type="http://schemas.openxmlformats.org/officeDocument/2006/relationships/hyperlink" Target="https://barttorvik.com/team.php?team=Syracuse&amp;year=2014" TargetMode="External"/><Relationship Id="rId48" Type="http://schemas.openxmlformats.org/officeDocument/2006/relationships/hyperlink" Target="https://barttorvik.com/trank.php?&amp;begin=20131101&amp;end=20140317&amp;conlimit=All&amp;year=2014&amp;top=0&amp;venue=All&amp;type=N&amp;mingames=0&amp;quad=5&amp;rpi=" TargetMode="External"/><Relationship Id="rId69" Type="http://schemas.openxmlformats.org/officeDocument/2006/relationships/hyperlink" Target="https://barttorvik.com/team.php?team=VCU&amp;year=2014" TargetMode="External"/><Relationship Id="rId113" Type="http://schemas.openxmlformats.org/officeDocument/2006/relationships/hyperlink" Target="https://barttorvik.com/team.php?team=UNLV&amp;year=2014" TargetMode="External"/><Relationship Id="rId134" Type="http://schemas.openxmlformats.org/officeDocument/2006/relationships/hyperlink" Target="https://barttorvik.com/team.php?team=Ohio&amp;year=2014" TargetMode="External"/><Relationship Id="rId320" Type="http://schemas.openxmlformats.org/officeDocument/2006/relationships/hyperlink" Target="https://barttorvik.com/team.php?team=East+Tennessee+St.&amp;year=2014" TargetMode="External"/><Relationship Id="rId80" Type="http://schemas.openxmlformats.org/officeDocument/2006/relationships/hyperlink" Target="https://barttorvik.com/team.php?team=BYU&amp;year=2014" TargetMode="External"/><Relationship Id="rId155" Type="http://schemas.openxmlformats.org/officeDocument/2006/relationships/hyperlink" Target="https://barttorvik.com/team.php?team=Texas+Tech&amp;year=2014" TargetMode="External"/><Relationship Id="rId176" Type="http://schemas.openxmlformats.org/officeDocument/2006/relationships/hyperlink" Target="https://barttorvik.com/team.php?team=San+Diego&amp;year=2014" TargetMode="External"/><Relationship Id="rId197" Type="http://schemas.openxmlformats.org/officeDocument/2006/relationships/hyperlink" Target="https://barttorvik.com/team.php?team=Middle+Tennessee&amp;year=2014" TargetMode="External"/><Relationship Id="rId341" Type="http://schemas.openxmlformats.org/officeDocument/2006/relationships/hyperlink" Target="https://barttorvik.com/team.php?team=Cal+St.+Northridge&amp;year=2014" TargetMode="External"/><Relationship Id="rId362" Type="http://schemas.openxmlformats.org/officeDocument/2006/relationships/hyperlink" Target="https://barttorvik.com/team.php?team=Sacred+Heart&amp;year=2014" TargetMode="External"/><Relationship Id="rId383" Type="http://schemas.openxmlformats.org/officeDocument/2006/relationships/hyperlink" Target="https://barttorvik.com/team.php?team=Southeastern+Louisiana&amp;year=2014" TargetMode="External"/><Relationship Id="rId418" Type="http://schemas.openxmlformats.org/officeDocument/2006/relationships/hyperlink" Target="https://barttorvik.com/team.php?team=Abilene+Christian&amp;year=2014" TargetMode="External"/><Relationship Id="rId201" Type="http://schemas.openxmlformats.org/officeDocument/2006/relationships/hyperlink" Target="https://barttorvik.com/team.php?team=Stony+Brook&amp;year=2014" TargetMode="External"/><Relationship Id="rId222" Type="http://schemas.openxmlformats.org/officeDocument/2006/relationships/hyperlink" Target="https://barttorvik.com/team.php?team=Western+Michigan&amp;year=2014" TargetMode="External"/><Relationship Id="rId243" Type="http://schemas.openxmlformats.org/officeDocument/2006/relationships/hyperlink" Target="https://barttorvik.com/team.php?team=Montana&amp;year=2014" TargetMode="External"/><Relationship Id="rId264" Type="http://schemas.openxmlformats.org/officeDocument/2006/relationships/hyperlink" Target="https://barttorvik.com/team.php?team=Siena&amp;year=2014" TargetMode="External"/><Relationship Id="rId285" Type="http://schemas.openxmlformats.org/officeDocument/2006/relationships/hyperlink" Target="https://barttorvik.com/team.php?team=Texas+Southern&amp;year=2014" TargetMode="External"/><Relationship Id="rId17" Type="http://schemas.openxmlformats.org/officeDocument/2006/relationships/hyperlink" Target="https://barttorvik.com/team.php?team=Florida&amp;year=2014" TargetMode="External"/><Relationship Id="rId38" Type="http://schemas.openxmlformats.org/officeDocument/2006/relationships/hyperlink" Target="https://barttorvik.com/team.php?team=Gonzaga&amp;year=2014" TargetMode="External"/><Relationship Id="rId59" Type="http://schemas.openxmlformats.org/officeDocument/2006/relationships/hyperlink" Target="https://barttorvik.com/team.php?team=North+Carolina&amp;year=2014" TargetMode="External"/><Relationship Id="rId103" Type="http://schemas.openxmlformats.org/officeDocument/2006/relationships/hyperlink" Target="https://barttorvik.com/team.php?team=New+Mexico&amp;year=2014" TargetMode="External"/><Relationship Id="rId124" Type="http://schemas.openxmlformats.org/officeDocument/2006/relationships/hyperlink" Target="https://barttorvik.com/team.php?team=Penn+St.&amp;year=2014" TargetMode="External"/><Relationship Id="rId310" Type="http://schemas.openxmlformats.org/officeDocument/2006/relationships/hyperlink" Target="https://barttorvik.com/team.php?team=Mount+St.+Mary%27s&amp;year=2014" TargetMode="External"/><Relationship Id="rId70" Type="http://schemas.openxmlformats.org/officeDocument/2006/relationships/hyperlink" Target="https://barttorvik.com/team.php?team=Missouri&amp;year=2014" TargetMode="External"/><Relationship Id="rId91" Type="http://schemas.openxmlformats.org/officeDocument/2006/relationships/hyperlink" Target="https://barttorvik.com/team.php?team=Dayton&amp;year=2014" TargetMode="External"/><Relationship Id="rId145" Type="http://schemas.openxmlformats.org/officeDocument/2006/relationships/hyperlink" Target="https://barttorvik.com/team.php?team=Iona&amp;year=2014" TargetMode="External"/><Relationship Id="rId166" Type="http://schemas.openxmlformats.org/officeDocument/2006/relationships/hyperlink" Target="https://barttorvik.com/team.php?team=Seton+Hall&amp;year=2014" TargetMode="External"/><Relationship Id="rId187" Type="http://schemas.openxmlformats.org/officeDocument/2006/relationships/hyperlink" Target="https://barttorvik.com/team.php?team=UTEP&amp;year=2014" TargetMode="External"/><Relationship Id="rId331" Type="http://schemas.openxmlformats.org/officeDocument/2006/relationships/hyperlink" Target="https://barttorvik.com/team.php?team=Marist&amp;year=2014" TargetMode="External"/><Relationship Id="rId352" Type="http://schemas.openxmlformats.org/officeDocument/2006/relationships/hyperlink" Target="https://barttorvik.com/team.php?team=Morgan+St.&amp;year=2014" TargetMode="External"/><Relationship Id="rId373" Type="http://schemas.openxmlformats.org/officeDocument/2006/relationships/hyperlink" Target="https://barttorvik.com/team.php?team=Coppin+St.&amp;year=2014" TargetMode="External"/><Relationship Id="rId394" Type="http://schemas.openxmlformats.org/officeDocument/2006/relationships/hyperlink" Target="https://barttorvik.com/team.php?team=UC+Davis&amp;year=2014" TargetMode="External"/><Relationship Id="rId408" Type="http://schemas.openxmlformats.org/officeDocument/2006/relationships/hyperlink" Target="https://barttorvik.com/team.php?team=Cornell&amp;year=2014" TargetMode="External"/><Relationship Id="rId429" Type="http://schemas.openxmlformats.org/officeDocument/2006/relationships/hyperlink" Target="https://barttorvik.com/team.php?team=Presbyterian&amp;year=2014" TargetMode="External"/><Relationship Id="rId1" Type="http://schemas.openxmlformats.org/officeDocument/2006/relationships/hyperlink" Target="https://barttorvik.com/team.php?team=Oklahoma+St.&amp;year=2014" TargetMode="External"/><Relationship Id="rId212" Type="http://schemas.openxmlformats.org/officeDocument/2006/relationships/hyperlink" Target="https://barttorvik.com/team.php?team=Rhode+Island&amp;year=2014" TargetMode="External"/><Relationship Id="rId233" Type="http://schemas.openxmlformats.org/officeDocument/2006/relationships/hyperlink" Target="https://barttorvik.com/team.php?team=Cal+Poly&amp;year=2014" TargetMode="External"/><Relationship Id="rId254" Type="http://schemas.openxmlformats.org/officeDocument/2006/relationships/hyperlink" Target="https://barttorvik.com/team.php?team=Charleston+Southern&amp;year=2014" TargetMode="External"/><Relationship Id="rId28" Type="http://schemas.openxmlformats.org/officeDocument/2006/relationships/hyperlink" Target="https://barttorvik.com/team.php?team=Syracuse&amp;year=2014" TargetMode="External"/><Relationship Id="rId49" Type="http://schemas.openxmlformats.org/officeDocument/2006/relationships/hyperlink" Target="https://barttorvik.com/team.php?team=Wichita+St.&amp;year=2014" TargetMode="External"/><Relationship Id="rId114" Type="http://schemas.openxmlformats.org/officeDocument/2006/relationships/hyperlink" Target="https://barttorvik.com/team.php?team=New+Mexico+St.&amp;year=2014" TargetMode="External"/><Relationship Id="rId275" Type="http://schemas.openxmlformats.org/officeDocument/2006/relationships/hyperlink" Target="https://barttorvik.com/team.php?team=Little+Rock&amp;year=2014" TargetMode="External"/><Relationship Id="rId296" Type="http://schemas.openxmlformats.org/officeDocument/2006/relationships/hyperlink" Target="https://barttorvik.com/team.php?team=St.+Francis+NY&amp;year=2014" TargetMode="External"/><Relationship Id="rId300" Type="http://schemas.openxmlformats.org/officeDocument/2006/relationships/hyperlink" Target="https://barttorvik.com/team.php?team=Santa+Clara&amp;year=2014" TargetMode="External"/><Relationship Id="rId60" Type="http://schemas.openxmlformats.org/officeDocument/2006/relationships/hyperlink" Target="https://barttorvik.com/team.php?team=Arizona+St.&amp;year=2014" TargetMode="External"/><Relationship Id="rId81" Type="http://schemas.openxmlformats.org/officeDocument/2006/relationships/hyperlink" Target="https://barttorvik.com/team.php?team=BYU&amp;year=2014" TargetMode="External"/><Relationship Id="rId135" Type="http://schemas.openxmlformats.org/officeDocument/2006/relationships/hyperlink" Target="https://barttorvik.com/team.php?team=Nebraska&amp;year=2014" TargetMode="External"/><Relationship Id="rId156" Type="http://schemas.openxmlformats.org/officeDocument/2006/relationships/hyperlink" Target="https://barttorvik.com/trank.php?&amp;begin=20131101&amp;end=20140317&amp;conlimit=All&amp;year=2014&amp;top=0&amp;venue=All&amp;type=N&amp;mingames=0&amp;quad=5&amp;rpi=" TargetMode="External"/><Relationship Id="rId177" Type="http://schemas.openxmlformats.org/officeDocument/2006/relationships/hyperlink" Target="https://barttorvik.com/team.php?team=Auburn&amp;year=2014" TargetMode="External"/><Relationship Id="rId198" Type="http://schemas.openxmlformats.org/officeDocument/2006/relationships/hyperlink" Target="https://barttorvik.com/team.php?team=Georgia+St.&amp;year=2014" TargetMode="External"/><Relationship Id="rId321" Type="http://schemas.openxmlformats.org/officeDocument/2006/relationships/hyperlink" Target="https://barttorvik.com/team.php?team=Louisiana+Monroe&amp;year=2014" TargetMode="External"/><Relationship Id="rId342" Type="http://schemas.openxmlformats.org/officeDocument/2006/relationships/hyperlink" Target="https://barttorvik.com/team.php?team=Fairfield&amp;year=2014" TargetMode="External"/><Relationship Id="rId363" Type="http://schemas.openxmlformats.org/officeDocument/2006/relationships/hyperlink" Target="https://barttorvik.com/team.php?team=Florida+A%26M&amp;year=2014" TargetMode="External"/><Relationship Id="rId384" Type="http://schemas.openxmlformats.org/officeDocument/2006/relationships/hyperlink" Target="https://barttorvik.com/team.php?team=Nicholls+St.&amp;year=2014" TargetMode="External"/><Relationship Id="rId419" Type="http://schemas.openxmlformats.org/officeDocument/2006/relationships/hyperlink" Target="https://barttorvik.com/team.php?team=The+Citadel&amp;year=2014" TargetMode="External"/><Relationship Id="rId202" Type="http://schemas.openxmlformats.org/officeDocument/2006/relationships/hyperlink" Target="https://barttorvik.com/team.php?team=Northwestern&amp;year=2014" TargetMode="External"/><Relationship Id="rId223" Type="http://schemas.openxmlformats.org/officeDocument/2006/relationships/hyperlink" Target="https://barttorvik.com/team.php?team=Old+Dominion&amp;year=2014" TargetMode="External"/><Relationship Id="rId244" Type="http://schemas.openxmlformats.org/officeDocument/2006/relationships/hyperlink" Target="https://barttorvik.com/trank.php?&amp;begin=20131101&amp;end=20140317&amp;conlimit=All&amp;year=2014&amp;top=0&amp;venue=All&amp;type=N&amp;mingames=0&amp;quad=5&amp;rpi=" TargetMode="External"/><Relationship Id="rId430" Type="http://schemas.openxmlformats.org/officeDocument/2006/relationships/hyperlink" Target="https://barttorvik.com/team.php?team=Grambling+St.&amp;year=2014" TargetMode="External"/><Relationship Id="rId18" Type="http://schemas.openxmlformats.org/officeDocument/2006/relationships/hyperlink" Target="https://barttorvik.com/team.php?team=Florida&amp;year=2014" TargetMode="External"/><Relationship Id="rId39" Type="http://schemas.openxmlformats.org/officeDocument/2006/relationships/hyperlink" Target="https://barttorvik.com/team.php?team=Gonzaga&amp;year=2014" TargetMode="External"/><Relationship Id="rId265" Type="http://schemas.openxmlformats.org/officeDocument/2006/relationships/hyperlink" Target="https://barttorvik.com/team.php?team=Davidson&amp;year=2014" TargetMode="External"/><Relationship Id="rId286" Type="http://schemas.openxmlformats.org/officeDocument/2006/relationships/hyperlink" Target="https://barttorvik.com/team.php?team=Texas+Southern&amp;year=2014" TargetMode="External"/><Relationship Id="rId50" Type="http://schemas.openxmlformats.org/officeDocument/2006/relationships/hyperlink" Target="https://barttorvik.com/team.php?team=Wichita+St.&amp;year=2014" TargetMode="External"/><Relationship Id="rId104" Type="http://schemas.openxmlformats.org/officeDocument/2006/relationships/hyperlink" Target="https://barttorvik.com/team.php?team=New+Mexico&amp;year=2014" TargetMode="External"/><Relationship Id="rId125" Type="http://schemas.openxmlformats.org/officeDocument/2006/relationships/hyperlink" Target="https://barttorvik.com/team.php?team=Mississippi&amp;year=2014" TargetMode="External"/><Relationship Id="rId146" Type="http://schemas.openxmlformats.org/officeDocument/2006/relationships/hyperlink" Target="https://barttorvik.com/team.php?team=Hawaii&amp;year=2014" TargetMode="External"/><Relationship Id="rId167" Type="http://schemas.openxmlformats.org/officeDocument/2006/relationships/hyperlink" Target="https://barttorvik.com/team.php?team=UAB&amp;year=2014" TargetMode="External"/><Relationship Id="rId188" Type="http://schemas.openxmlformats.org/officeDocument/2006/relationships/hyperlink" Target="https://barttorvik.com/team.php?team=Elon&amp;year=2014" TargetMode="External"/><Relationship Id="rId311" Type="http://schemas.openxmlformats.org/officeDocument/2006/relationships/hyperlink" Target="https://barttorvik.com/team.php?team=Mount+St.+Mary%27s&amp;year=2014" TargetMode="External"/><Relationship Id="rId332" Type="http://schemas.openxmlformats.org/officeDocument/2006/relationships/hyperlink" Target="https://barttorvik.com/team.php?team=Portland+St.&amp;year=2014" TargetMode="External"/><Relationship Id="rId353" Type="http://schemas.openxmlformats.org/officeDocument/2006/relationships/hyperlink" Target="https://barttorvik.com/team.php?team=Georgia+Southern&amp;year=2014" TargetMode="External"/><Relationship Id="rId374" Type="http://schemas.openxmlformats.org/officeDocument/2006/relationships/hyperlink" Target="https://barttorvik.com/team.php?team=UMBC&amp;year=2014" TargetMode="External"/><Relationship Id="rId395" Type="http://schemas.openxmlformats.org/officeDocument/2006/relationships/hyperlink" Target="https://barttorvik.com/team.php?team=Stetson&amp;year=2014" TargetMode="External"/><Relationship Id="rId409" Type="http://schemas.openxmlformats.org/officeDocument/2006/relationships/hyperlink" Target="https://barttorvik.com/team.php?team=St.+Francis+PA&amp;year=2014" TargetMode="External"/><Relationship Id="rId71" Type="http://schemas.openxmlformats.org/officeDocument/2006/relationships/hyperlink" Target="https://barttorvik.com/team.php?team=Clemson&amp;year=2014" TargetMode="External"/><Relationship Id="rId92" Type="http://schemas.openxmlformats.org/officeDocument/2006/relationships/hyperlink" Target="https://barttorvik.com/team.php?team=Dayton&amp;year=2014" TargetMode="External"/><Relationship Id="rId213" Type="http://schemas.openxmlformats.org/officeDocument/2006/relationships/hyperlink" Target="https://barttorvik.com/team.php?team=Fresno+St.&amp;year=2014" TargetMode="External"/><Relationship Id="rId234" Type="http://schemas.openxmlformats.org/officeDocument/2006/relationships/hyperlink" Target="https://barttorvik.com/team.php?team=Cal+Poly&amp;year=2014" TargetMode="External"/><Relationship Id="rId420" Type="http://schemas.openxmlformats.org/officeDocument/2006/relationships/hyperlink" Target="https://barttorvik.com/team.php?team=Howard&amp;year=2014" TargetMode="External"/><Relationship Id="rId2" Type="http://schemas.openxmlformats.org/officeDocument/2006/relationships/hyperlink" Target="https://barttorvik.com/team.php?team=Oklahoma+St.&amp;year=2014" TargetMode="External"/><Relationship Id="rId29" Type="http://schemas.openxmlformats.org/officeDocument/2006/relationships/hyperlink" Target="https://barttorvik.com/team.php?team=Kentucky&amp;year=2014" TargetMode="External"/><Relationship Id="rId255" Type="http://schemas.openxmlformats.org/officeDocument/2006/relationships/hyperlink" Target="https://barttorvik.com/team.php?team=William+%26+Mary&amp;year=2014" TargetMode="External"/><Relationship Id="rId276" Type="http://schemas.openxmlformats.org/officeDocument/2006/relationships/hyperlink" Target="https://barttorvik.com/team.php?team=Idaho+St.&amp;year=2014" TargetMode="External"/><Relationship Id="rId297" Type="http://schemas.openxmlformats.org/officeDocument/2006/relationships/hyperlink" Target="https://barttorvik.com/team.php?team=Winthrop&amp;year=2014" TargetMode="External"/><Relationship Id="rId40" Type="http://schemas.openxmlformats.org/officeDocument/2006/relationships/hyperlink" Target="https://barttorvik.com/team.php?team=Michigan&amp;year=2014" TargetMode="External"/><Relationship Id="rId115" Type="http://schemas.openxmlformats.org/officeDocument/2006/relationships/hyperlink" Target="https://barttorvik.com/team.php?team=New+Mexico+St.&amp;year=2014" TargetMode="External"/><Relationship Id="rId136" Type="http://schemas.openxmlformats.org/officeDocument/2006/relationships/hyperlink" Target="https://barttorvik.com/team.php?team=Nebraska&amp;year=2014" TargetMode="External"/><Relationship Id="rId157" Type="http://schemas.openxmlformats.org/officeDocument/2006/relationships/hyperlink" Target="https://barttorvik.com/team.php?team=Southern+Miss&amp;year=2014" TargetMode="External"/><Relationship Id="rId178" Type="http://schemas.openxmlformats.org/officeDocument/2006/relationships/hyperlink" Target="https://barttorvik.com/team.php?team=Colgate&amp;year=2014" TargetMode="External"/><Relationship Id="rId301" Type="http://schemas.openxmlformats.org/officeDocument/2006/relationships/hyperlink" Target="https://barttorvik.com/team.php?team=Murray+St.&amp;year=2014" TargetMode="External"/><Relationship Id="rId322" Type="http://schemas.openxmlformats.org/officeDocument/2006/relationships/hyperlink" Target="https://barttorvik.com/team.php?team=Loyola+Chicago&amp;year=2014" TargetMode="External"/><Relationship Id="rId343" Type="http://schemas.openxmlformats.org/officeDocument/2006/relationships/hyperlink" Target="https://barttorvik.com/team.php?team=Hampton&amp;year=2014" TargetMode="External"/><Relationship Id="rId364" Type="http://schemas.openxmlformats.org/officeDocument/2006/relationships/hyperlink" Target="https://barttorvik.com/team.php?team=New+Orleans&amp;year=2014" TargetMode="External"/><Relationship Id="rId61" Type="http://schemas.openxmlformats.org/officeDocument/2006/relationships/hyperlink" Target="https://barttorvik.com/team.php?team=Arizona+St.&amp;year=2014" TargetMode="External"/><Relationship Id="rId82" Type="http://schemas.openxmlformats.org/officeDocument/2006/relationships/hyperlink" Target="https://barttorvik.com/team.php?team=Marquette&amp;year=2014" TargetMode="External"/><Relationship Id="rId199" Type="http://schemas.openxmlformats.org/officeDocument/2006/relationships/hyperlink" Target="https://barttorvik.com/team.php?team=DePaul&amp;year=2014" TargetMode="External"/><Relationship Id="rId203" Type="http://schemas.openxmlformats.org/officeDocument/2006/relationships/hyperlink" Target="https://barttorvik.com/team.php?team=Western+Kentucky&amp;year=2014" TargetMode="External"/><Relationship Id="rId385" Type="http://schemas.openxmlformats.org/officeDocument/2006/relationships/hyperlink" Target="https://barttorvik.com/team.php?team=Sacramento+St.&amp;year=2014" TargetMode="External"/><Relationship Id="rId19" Type="http://schemas.openxmlformats.org/officeDocument/2006/relationships/hyperlink" Target="https://barttorvik.com/team.php?team=Iowa&amp;year=2014" TargetMode="External"/><Relationship Id="rId224" Type="http://schemas.openxmlformats.org/officeDocument/2006/relationships/hyperlink" Target="https://barttorvik.com/team.php?team=Canisius&amp;year=2014" TargetMode="External"/><Relationship Id="rId245" Type="http://schemas.openxmlformats.org/officeDocument/2006/relationships/hyperlink" Target="https://barttorvik.com/team.php?team=Evansville&amp;year=2014" TargetMode="External"/><Relationship Id="rId266" Type="http://schemas.openxmlformats.org/officeDocument/2006/relationships/hyperlink" Target="https://barttorvik.com/team.php?team=Bowling+Green&amp;year=2014" TargetMode="External"/><Relationship Id="rId287" Type="http://schemas.openxmlformats.org/officeDocument/2006/relationships/hyperlink" Target="https://barttorvik.com/team.php?team=Southern+Illinois&amp;year=2014" TargetMode="External"/><Relationship Id="rId410" Type="http://schemas.openxmlformats.org/officeDocument/2006/relationships/hyperlink" Target="https://barttorvik.com/team.php?team=New+Hampshire&amp;year=2014" TargetMode="External"/><Relationship Id="rId431" Type="http://schemas.openxmlformats.org/officeDocument/2006/relationships/hyperlink" Target="https://barttorvik.com/team.php?team=Southern+Utah&amp;year=2014" TargetMode="External"/><Relationship Id="rId30" Type="http://schemas.openxmlformats.org/officeDocument/2006/relationships/hyperlink" Target="https://barttorvik.com/team.php?team=Kentucky&amp;year=2014" TargetMode="External"/><Relationship Id="rId105" Type="http://schemas.openxmlformats.org/officeDocument/2006/relationships/hyperlink" Target="https://barttorvik.com/team.php?team=California&amp;year=2014" TargetMode="External"/><Relationship Id="rId126" Type="http://schemas.openxmlformats.org/officeDocument/2006/relationships/hyperlink" Target="https://barttorvik.com/trank.php?&amp;begin=20131101&amp;end=20140317&amp;conlimit=All&amp;year=2014&amp;top=0&amp;venue=All&amp;type=N&amp;mingames=0&amp;quad=5&amp;rpi=" TargetMode="External"/><Relationship Id="rId147" Type="http://schemas.openxmlformats.org/officeDocument/2006/relationships/hyperlink" Target="https://barttorvik.com/team.php?team=La+Salle&amp;year=2014" TargetMode="External"/><Relationship Id="rId168" Type="http://schemas.openxmlformats.org/officeDocument/2006/relationships/hyperlink" Target="https://barttorvik.com/team.php?team=Purdue&amp;year=2014" TargetMode="External"/><Relationship Id="rId312" Type="http://schemas.openxmlformats.org/officeDocument/2006/relationships/hyperlink" Target="https://barttorvik.com/team.php?team=Bradley&amp;year=2014" TargetMode="External"/><Relationship Id="rId333" Type="http://schemas.openxmlformats.org/officeDocument/2006/relationships/hyperlink" Target="https://barttorvik.com/team.php?team=Utah+Valley&amp;year=2014" TargetMode="External"/><Relationship Id="rId354" Type="http://schemas.openxmlformats.org/officeDocument/2006/relationships/hyperlink" Target="https://barttorvik.com/trank.php?&amp;begin=20131101&amp;end=20140317&amp;conlimit=All&amp;year=2014&amp;top=0&amp;venue=All&amp;type=N&amp;mingames=0&amp;quad=5&amp;rpi=" TargetMode="External"/><Relationship Id="rId51" Type="http://schemas.openxmlformats.org/officeDocument/2006/relationships/hyperlink" Target="https://barttorvik.com/team.php?team=Oregon&amp;year=2014" TargetMode="External"/><Relationship Id="rId72" Type="http://schemas.openxmlformats.org/officeDocument/2006/relationships/hyperlink" Target="https://barttorvik.com/team.php?team=Xavier&amp;year=2014" TargetMode="External"/><Relationship Id="rId93" Type="http://schemas.openxmlformats.org/officeDocument/2006/relationships/hyperlink" Target="https://barttorvik.com/team.php?team=Stanford&amp;year=2014" TargetMode="External"/><Relationship Id="rId189" Type="http://schemas.openxmlformats.org/officeDocument/2006/relationships/hyperlink" Target="https://barttorvik.com/team.php?team=IPFW&amp;year=2014" TargetMode="External"/><Relationship Id="rId375" Type="http://schemas.openxmlformats.org/officeDocument/2006/relationships/hyperlink" Target="https://barttorvik.com/team.php?team=Montana+St.&amp;year=2014" TargetMode="External"/><Relationship Id="rId396" Type="http://schemas.openxmlformats.org/officeDocument/2006/relationships/hyperlink" Target="https://barttorvik.com/team.php?team=Chattanooga&amp;year=2014" TargetMode="External"/><Relationship Id="rId3" Type="http://schemas.openxmlformats.org/officeDocument/2006/relationships/hyperlink" Target="https://barttorvik.com/team.php?team=Arizona&amp;year=2014" TargetMode="External"/><Relationship Id="rId214" Type="http://schemas.openxmlformats.org/officeDocument/2006/relationships/hyperlink" Target="https://barttorvik.com/trank.php?&amp;begin=20131101&amp;end=20140317&amp;conlimit=All&amp;year=2014&amp;top=0&amp;venue=All&amp;type=N&amp;mingames=0&amp;quad=5&amp;rpi=" TargetMode="External"/><Relationship Id="rId235" Type="http://schemas.openxmlformats.org/officeDocument/2006/relationships/hyperlink" Target="https://barttorvik.com/team.php?team=Oakland&amp;year=2014" TargetMode="External"/><Relationship Id="rId256" Type="http://schemas.openxmlformats.org/officeDocument/2006/relationships/hyperlink" Target="https://barttorvik.com/team.php?team=Detroit&amp;year=2014" TargetMode="External"/><Relationship Id="rId277" Type="http://schemas.openxmlformats.org/officeDocument/2006/relationships/hyperlink" Target="https://barttorvik.com/team.php?team=Southern&amp;year=2014" TargetMode="External"/><Relationship Id="rId298" Type="http://schemas.openxmlformats.org/officeDocument/2006/relationships/hyperlink" Target="https://barttorvik.com/team.php?team=Radford&amp;year=2014" TargetMode="External"/><Relationship Id="rId400" Type="http://schemas.openxmlformats.org/officeDocument/2006/relationships/hyperlink" Target="https://barttorvik.com/team.php?team=Jacksonville+St.&amp;year=2014" TargetMode="External"/><Relationship Id="rId421" Type="http://schemas.openxmlformats.org/officeDocument/2006/relationships/hyperlink" Target="https://barttorvik.com/team.php?team=Central+Arkansas&amp;year=2014" TargetMode="External"/><Relationship Id="rId116" Type="http://schemas.openxmlformats.org/officeDocument/2006/relationships/hyperlink" Target="https://barttorvik.com/team.php?team=St.+John%27s&amp;year=2014" TargetMode="External"/><Relationship Id="rId137" Type="http://schemas.openxmlformats.org/officeDocument/2006/relationships/hyperlink" Target="https://barttorvik.com/team.php?team=Columbia&amp;year=2014" TargetMode="External"/><Relationship Id="rId158" Type="http://schemas.openxmlformats.org/officeDocument/2006/relationships/hyperlink" Target="https://barttorvik.com/team.php?team=Stephen+F.+Austin&amp;year=2014" TargetMode="External"/><Relationship Id="rId302" Type="http://schemas.openxmlformats.org/officeDocument/2006/relationships/hyperlink" Target="https://barttorvik.com/team.php?team=Idaho&amp;year=2014" TargetMode="External"/><Relationship Id="rId323" Type="http://schemas.openxmlformats.org/officeDocument/2006/relationships/hyperlink" Target="https://barttorvik.com/team.php?team=Gardner+Webb&amp;year=2014" TargetMode="External"/><Relationship Id="rId344" Type="http://schemas.openxmlformats.org/officeDocument/2006/relationships/hyperlink" Target="https://barttorvik.com/team.php?team=UNC+Wilmington&amp;year=2014" TargetMode="External"/><Relationship Id="rId20" Type="http://schemas.openxmlformats.org/officeDocument/2006/relationships/hyperlink" Target="https://barttorvik.com/team.php?team=Iowa&amp;year=2014" TargetMode="External"/><Relationship Id="rId41" Type="http://schemas.openxmlformats.org/officeDocument/2006/relationships/hyperlink" Target="https://barttorvik.com/team.php?team=Michigan&amp;year=2014" TargetMode="External"/><Relationship Id="rId62" Type="http://schemas.openxmlformats.org/officeDocument/2006/relationships/hyperlink" Target="https://barttorvik.com/team.php?team=Saint+Mary%27s&amp;year=2014" TargetMode="External"/><Relationship Id="rId83" Type="http://schemas.openxmlformats.org/officeDocument/2006/relationships/hyperlink" Target="https://barttorvik.com/team.php?team=West+Virginia&amp;year=2014" TargetMode="External"/><Relationship Id="rId179" Type="http://schemas.openxmlformats.org/officeDocument/2006/relationships/hyperlink" Target="https://barttorvik.com/team.php?team=Charlotte&amp;year=2014" TargetMode="External"/><Relationship Id="rId365" Type="http://schemas.openxmlformats.org/officeDocument/2006/relationships/hyperlink" Target="https://barttorvik.com/team.php?team=Houston+Christian&amp;year=2014" TargetMode="External"/><Relationship Id="rId386" Type="http://schemas.openxmlformats.org/officeDocument/2006/relationships/hyperlink" Target="https://barttorvik.com/team.php?team=Chicago+St.&amp;year=2014" TargetMode="External"/><Relationship Id="rId190" Type="http://schemas.openxmlformats.org/officeDocument/2006/relationships/hyperlink" Target="https://barttorvik.com/team.php?team=Oral+Roberts&amp;year=2014" TargetMode="External"/><Relationship Id="rId204" Type="http://schemas.openxmlformats.org/officeDocument/2006/relationships/hyperlink" Target="https://barttorvik.com/team.php?team=USC&amp;year=2014" TargetMode="External"/><Relationship Id="rId225" Type="http://schemas.openxmlformats.org/officeDocument/2006/relationships/hyperlink" Target="https://barttorvik.com/team.php?team=Milwaukee&amp;year=2014" TargetMode="External"/><Relationship Id="rId246" Type="http://schemas.openxmlformats.org/officeDocument/2006/relationships/hyperlink" Target="https://barttorvik.com/team.php?team=Bryant&amp;year=2014" TargetMode="External"/><Relationship Id="rId267" Type="http://schemas.openxmlformats.org/officeDocument/2006/relationships/hyperlink" Target="https://barttorvik.com/team.php?team=Lehigh&amp;year=2014" TargetMode="External"/><Relationship Id="rId288" Type="http://schemas.openxmlformats.org/officeDocument/2006/relationships/hyperlink" Target="https://barttorvik.com/team.php?team=Lafayette&amp;year=2014" TargetMode="External"/><Relationship Id="rId411" Type="http://schemas.openxmlformats.org/officeDocument/2006/relationships/hyperlink" Target="https://barttorvik.com/team.php?team=Kennesaw+St.&amp;year=2014" TargetMode="External"/><Relationship Id="rId432" Type="http://schemas.openxmlformats.org/officeDocument/2006/relationships/hyperlink" Target="https://barttorvik.com/team.php?team=Incarnate+Word&amp;year=2014" TargetMode="External"/><Relationship Id="rId106" Type="http://schemas.openxmlformats.org/officeDocument/2006/relationships/hyperlink" Target="https://barttorvik.com/team.php?team=Providence&amp;year=2014" TargetMode="External"/><Relationship Id="rId127" Type="http://schemas.openxmlformats.org/officeDocument/2006/relationships/hyperlink" Target="https://barttorvik.com/team.php?team=St.+Bonaventure&amp;year=2014" TargetMode="External"/><Relationship Id="rId313" Type="http://schemas.openxmlformats.org/officeDocument/2006/relationships/hyperlink" Target="https://barttorvik.com/team.php?team=Saint+Peter%27s&amp;year=2014" TargetMode="External"/><Relationship Id="rId10" Type="http://schemas.openxmlformats.org/officeDocument/2006/relationships/hyperlink" Target="https://barttorvik.com/team.php?team=Duke&amp;year=2014" TargetMode="External"/><Relationship Id="rId31" Type="http://schemas.openxmlformats.org/officeDocument/2006/relationships/hyperlink" Target="https://barttorvik.com/team.php?team=Kansas&amp;year=2014" TargetMode="External"/><Relationship Id="rId52" Type="http://schemas.openxmlformats.org/officeDocument/2006/relationships/hyperlink" Target="https://barttorvik.com/team.php?team=Oregon&amp;year=2014" TargetMode="External"/><Relationship Id="rId73" Type="http://schemas.openxmlformats.org/officeDocument/2006/relationships/hyperlink" Target="https://barttorvik.com/team.php?team=Xavier&amp;year=2014" TargetMode="External"/><Relationship Id="rId94" Type="http://schemas.openxmlformats.org/officeDocument/2006/relationships/hyperlink" Target="https://barttorvik.com/team.php?team=Stanford&amp;year=2014" TargetMode="External"/><Relationship Id="rId148" Type="http://schemas.openxmlformats.org/officeDocument/2006/relationships/hyperlink" Target="https://barttorvik.com/team.php?team=Wyoming&amp;year=2014" TargetMode="External"/><Relationship Id="rId169" Type="http://schemas.openxmlformats.org/officeDocument/2006/relationships/hyperlink" Target="https://barttorvik.com/team.php?team=Virginia+Tech&amp;year=2014" TargetMode="External"/><Relationship Id="rId334" Type="http://schemas.openxmlformats.org/officeDocument/2006/relationships/hyperlink" Target="https://barttorvik.com/team.php?team=North+Dakota&amp;year=2014" TargetMode="External"/><Relationship Id="rId355" Type="http://schemas.openxmlformats.org/officeDocument/2006/relationships/hyperlink" Target="https://barttorvik.com/team.php?team=Army&amp;year=2014" TargetMode="External"/><Relationship Id="rId376" Type="http://schemas.openxmlformats.org/officeDocument/2006/relationships/hyperlink" Target="https://barttorvik.com/team.php?team=Tennessee+St.&amp;year=2014" TargetMode="External"/><Relationship Id="rId397" Type="http://schemas.openxmlformats.org/officeDocument/2006/relationships/hyperlink" Target="https://barttorvik.com/team.php?team=Furman&amp;year=2014" TargetMode="External"/><Relationship Id="rId4" Type="http://schemas.openxmlformats.org/officeDocument/2006/relationships/hyperlink" Target="https://barttorvik.com/team.php?team=Arizona&amp;year=2014" TargetMode="External"/><Relationship Id="rId180" Type="http://schemas.openxmlformats.org/officeDocument/2006/relationships/hyperlink" Target="https://barttorvik.com/team.php?team=Missouri+St.&amp;year=2014" TargetMode="External"/><Relationship Id="rId215" Type="http://schemas.openxmlformats.org/officeDocument/2006/relationships/hyperlink" Target="https://barttorvik.com/team.php?team=Illinois+St.&amp;year=2014" TargetMode="External"/><Relationship Id="rId236" Type="http://schemas.openxmlformats.org/officeDocument/2006/relationships/hyperlink" Target="https://barttorvik.com/team.php?team=Vermont&amp;year=2014" TargetMode="External"/><Relationship Id="rId257" Type="http://schemas.openxmlformats.org/officeDocument/2006/relationships/hyperlink" Target="https://barttorvik.com/team.php?team=Albany&amp;year=2014" TargetMode="External"/><Relationship Id="rId278" Type="http://schemas.openxmlformats.org/officeDocument/2006/relationships/hyperlink" Target="https://barttorvik.com/team.php?team=Nevada&amp;year=2014" TargetMode="External"/><Relationship Id="rId401" Type="http://schemas.openxmlformats.org/officeDocument/2006/relationships/hyperlink" Target="https://barttorvik.com/team.php?team=SIU+Edwardsville&amp;year=2014" TargetMode="External"/><Relationship Id="rId422" Type="http://schemas.openxmlformats.org/officeDocument/2006/relationships/hyperlink" Target="https://barttorvik.com/team.php?team=Maryland+Eastern+Shore&amp;year=2014" TargetMode="External"/><Relationship Id="rId303" Type="http://schemas.openxmlformats.org/officeDocument/2006/relationships/hyperlink" Target="https://barttorvik.com/team.php?team=Sam+Houston+St.&amp;year=2014" TargetMode="External"/><Relationship Id="rId42" Type="http://schemas.openxmlformats.org/officeDocument/2006/relationships/hyperlink" Target="https://barttorvik.com/team.php?team=Massachusetts&amp;year=2014" TargetMode="External"/><Relationship Id="rId84" Type="http://schemas.openxmlformats.org/officeDocument/2006/relationships/hyperlink" Target="https://barttorvik.com/team.php?team=Louisiana+Tech&amp;year=2014" TargetMode="External"/><Relationship Id="rId138" Type="http://schemas.openxmlformats.org/officeDocument/2006/relationships/hyperlink" Target="https://barttorvik.com/team.php?team=Manhattan&amp;year=2014" TargetMode="External"/><Relationship Id="rId345" Type="http://schemas.openxmlformats.org/officeDocument/2006/relationships/hyperlink" Target="https://barttorvik.com/team.php?team=Cal+St.+Fullerton&amp;year=2014" TargetMode="External"/><Relationship Id="rId387" Type="http://schemas.openxmlformats.org/officeDocument/2006/relationships/hyperlink" Target="https://barttorvik.com/team.php?team=Delaware+St.&amp;year=2014" TargetMode="External"/><Relationship Id="rId191" Type="http://schemas.openxmlformats.org/officeDocument/2006/relationships/hyperlink" Target="https://barttorvik.com/team.php?team=North+Carolina+Central&amp;year=2014" TargetMode="External"/><Relationship Id="rId205" Type="http://schemas.openxmlformats.org/officeDocument/2006/relationships/hyperlink" Target="https://barttorvik.com/team.php?team=Quinnipiac&amp;year=2014" TargetMode="External"/><Relationship Id="rId247" Type="http://schemas.openxmlformats.org/officeDocument/2006/relationships/hyperlink" Target="https://barttorvik.com/team.php?team=Duquesne&amp;year=2014" TargetMode="External"/><Relationship Id="rId412" Type="http://schemas.openxmlformats.org/officeDocument/2006/relationships/hyperlink" Target="https://barttorvik.com/team.php?team=Alabama+A%26M&amp;year=2014" TargetMode="External"/><Relationship Id="rId107" Type="http://schemas.openxmlformats.org/officeDocument/2006/relationships/hyperlink" Target="https://barttorvik.com/team.php?team=Providence&amp;year=2014" TargetMode="External"/><Relationship Id="rId289" Type="http://schemas.openxmlformats.org/officeDocument/2006/relationships/hyperlink" Target="https://barttorvik.com/team.php?team=Southeast+Missouri+St.&amp;year=2014" TargetMode="External"/><Relationship Id="rId11" Type="http://schemas.openxmlformats.org/officeDocument/2006/relationships/hyperlink" Target="https://barttorvik.com/team.php?team=Wisconsin&amp;year=2014" TargetMode="External"/><Relationship Id="rId53" Type="http://schemas.openxmlformats.org/officeDocument/2006/relationships/hyperlink" Target="https://barttorvik.com/team.php?team=Tennessee&amp;year=2014" TargetMode="External"/><Relationship Id="rId149" Type="http://schemas.openxmlformats.org/officeDocument/2006/relationships/hyperlink" Target="https://barttorvik.com/team.php?team=Louisiana+Lafayette&amp;year=2014" TargetMode="External"/><Relationship Id="rId314" Type="http://schemas.openxmlformats.org/officeDocument/2006/relationships/hyperlink" Target="https://barttorvik.com/team.php?team=Rice&amp;year=2014" TargetMode="External"/><Relationship Id="rId356" Type="http://schemas.openxmlformats.org/officeDocument/2006/relationships/hyperlink" Target="https://barttorvik.com/team.php?team=UMKC&amp;year=2014" TargetMode="External"/><Relationship Id="rId398" Type="http://schemas.openxmlformats.org/officeDocument/2006/relationships/hyperlink" Target="https://barttorvik.com/team.php?team=Savannah+St.&amp;year=2014" TargetMode="External"/><Relationship Id="rId95" Type="http://schemas.openxmlformats.org/officeDocument/2006/relationships/hyperlink" Target="https://barttorvik.com/team.php?team=Indiana&amp;year=2014" TargetMode="External"/><Relationship Id="rId160" Type="http://schemas.openxmlformats.org/officeDocument/2006/relationships/hyperlink" Target="https://barttorvik.com/team.php?team=North+Dakota+St.&amp;year=2014" TargetMode="External"/><Relationship Id="rId216" Type="http://schemas.openxmlformats.org/officeDocument/2006/relationships/hyperlink" Target="https://barttorvik.com/team.php?team=Loyola+Marymount&amp;year=2014" TargetMode="External"/><Relationship Id="rId423" Type="http://schemas.openxmlformats.org/officeDocument/2006/relationships/hyperlink" Target="https://barttorvik.com/team.php?team=Longwood&amp;year=2014" TargetMode="External"/><Relationship Id="rId258" Type="http://schemas.openxmlformats.org/officeDocument/2006/relationships/hyperlink" Target="https://barttorvik.com/team.php?team=Albany&amp;year=2014" TargetMode="External"/><Relationship Id="rId22" Type="http://schemas.openxmlformats.org/officeDocument/2006/relationships/hyperlink" Target="https://barttorvik.com/team.php?team=Villanova&amp;year=2014" TargetMode="External"/><Relationship Id="rId64" Type="http://schemas.openxmlformats.org/officeDocument/2006/relationships/hyperlink" Target="https://barttorvik.com/team.php?team=Saint+Louis&amp;year=2014" TargetMode="External"/><Relationship Id="rId118" Type="http://schemas.openxmlformats.org/officeDocument/2006/relationships/hyperlink" Target="https://barttorvik.com/team.php?team=Richmond&amp;year=2014" TargetMode="External"/><Relationship Id="rId325" Type="http://schemas.openxmlformats.org/officeDocument/2006/relationships/hyperlink" Target="https://barttorvik.com/team.php?team=FIU&amp;year=2014" TargetMode="External"/><Relationship Id="rId367" Type="http://schemas.openxmlformats.org/officeDocument/2006/relationships/hyperlink" Target="https://barttorvik.com/team.php?team=Navy&amp;year=2014" TargetMode="External"/><Relationship Id="rId171" Type="http://schemas.openxmlformats.org/officeDocument/2006/relationships/hyperlink" Target="https://barttorvik.com/team.php?team=Boston+University&amp;year=2014" TargetMode="External"/><Relationship Id="rId227" Type="http://schemas.openxmlformats.org/officeDocument/2006/relationships/hyperlink" Target="https://barttorvik.com/team.php?team=Kent+St.&amp;year=2014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Eastern+Kentucky&amp;year=2014" TargetMode="External"/><Relationship Id="rId299" Type="http://schemas.openxmlformats.org/officeDocument/2006/relationships/hyperlink" Target="https://barttorvik.com/team.php?team=Idaho&amp;year=2014" TargetMode="External"/><Relationship Id="rId21" Type="http://schemas.openxmlformats.org/officeDocument/2006/relationships/hyperlink" Target="https://barttorvik.com/team.php?team=New+Mexico&amp;year=2014" TargetMode="External"/><Relationship Id="rId63" Type="http://schemas.openxmlformats.org/officeDocument/2006/relationships/hyperlink" Target="https://barttorvik.com/team.php?team=Creighton&amp;year=2014" TargetMode="External"/><Relationship Id="rId159" Type="http://schemas.openxmlformats.org/officeDocument/2006/relationships/hyperlink" Target="https://barttorvik.com/team.php?team=Purdue&amp;year=2014" TargetMode="External"/><Relationship Id="rId324" Type="http://schemas.openxmlformats.org/officeDocument/2006/relationships/hyperlink" Target="https://barttorvik.com/team.php?team=Bowling+Green&amp;year=2014" TargetMode="External"/><Relationship Id="rId366" Type="http://schemas.openxmlformats.org/officeDocument/2006/relationships/hyperlink" Target="https://barttorvik.com/team.php?team=Kennesaw+St.&amp;year=2014" TargetMode="External"/><Relationship Id="rId170" Type="http://schemas.openxmlformats.org/officeDocument/2006/relationships/hyperlink" Target="https://barttorvik.com/team.php?team=Buffalo&amp;year=2014" TargetMode="External"/><Relationship Id="rId226" Type="http://schemas.openxmlformats.org/officeDocument/2006/relationships/hyperlink" Target="https://barttorvik.com/team.php?team=Towson&amp;year=2014" TargetMode="External"/><Relationship Id="rId433" Type="http://schemas.openxmlformats.org/officeDocument/2006/relationships/hyperlink" Target="https://barttorvik.com/trank.php?&amp;begin=20140131&amp;end=20140317&amp;conlimit=All&amp;year=2014&amp;top=0&amp;venue=A-N&amp;type=All&amp;mingames=0&amp;quad=5&amp;rpi=" TargetMode="External"/><Relationship Id="rId268" Type="http://schemas.openxmlformats.org/officeDocument/2006/relationships/hyperlink" Target="https://barttorvik.com/team.php?team=Quinnipiac&amp;year=2014" TargetMode="External"/><Relationship Id="rId32" Type="http://schemas.openxmlformats.org/officeDocument/2006/relationships/hyperlink" Target="https://barttorvik.com/team.php?team=Saint+Joseph%27s&amp;year=2014" TargetMode="External"/><Relationship Id="rId74" Type="http://schemas.openxmlformats.org/officeDocument/2006/relationships/hyperlink" Target="https://barttorvik.com/team.php?team=Iowa&amp;year=2014" TargetMode="External"/><Relationship Id="rId128" Type="http://schemas.openxmlformats.org/officeDocument/2006/relationships/hyperlink" Target="https://barttorvik.com/team.php?team=Seton+Hall&amp;year=2014" TargetMode="External"/><Relationship Id="rId335" Type="http://schemas.openxmlformats.org/officeDocument/2006/relationships/hyperlink" Target="https://barttorvik.com/team.php?team=Western+Carolina&amp;year=2014" TargetMode="External"/><Relationship Id="rId377" Type="http://schemas.openxmlformats.org/officeDocument/2006/relationships/hyperlink" Target="https://barttorvik.com/team.php?team=James+Madison&amp;year=2014" TargetMode="External"/><Relationship Id="rId5" Type="http://schemas.openxmlformats.org/officeDocument/2006/relationships/hyperlink" Target="https://barttorvik.com/team.php?team=Michigan+St.&amp;year=2014" TargetMode="External"/><Relationship Id="rId181" Type="http://schemas.openxmlformats.org/officeDocument/2006/relationships/hyperlink" Target="https://barttorvik.com/team.php?team=Portland&amp;year=2014" TargetMode="External"/><Relationship Id="rId237" Type="http://schemas.openxmlformats.org/officeDocument/2006/relationships/hyperlink" Target="https://barttorvik.com/team.php?team=Mercer&amp;year=2014" TargetMode="External"/><Relationship Id="rId402" Type="http://schemas.openxmlformats.org/officeDocument/2006/relationships/hyperlink" Target="https://barttorvik.com/team.php?team=Jacksonville&amp;year=2014" TargetMode="External"/><Relationship Id="rId279" Type="http://schemas.openxmlformats.org/officeDocument/2006/relationships/hyperlink" Target="https://barttorvik.com/team.php?team=UT+Arlington&amp;year=2014" TargetMode="External"/><Relationship Id="rId43" Type="http://schemas.openxmlformats.org/officeDocument/2006/relationships/hyperlink" Target="https://barttorvik.com/team.php?team=Ohio+St.&amp;year=2014" TargetMode="External"/><Relationship Id="rId139" Type="http://schemas.openxmlformats.org/officeDocument/2006/relationships/hyperlink" Target="https://barttorvik.com/team.php?team=Kansas+St.&amp;year=2014" TargetMode="External"/><Relationship Id="rId290" Type="http://schemas.openxmlformats.org/officeDocument/2006/relationships/hyperlink" Target="https://barttorvik.com/team.php?team=Southeast+Missouri+St.&amp;year=2014" TargetMode="External"/><Relationship Id="rId304" Type="http://schemas.openxmlformats.org/officeDocument/2006/relationships/hyperlink" Target="https://barttorvik.com/team.php?team=Western+Kentucky&amp;year=2014" TargetMode="External"/><Relationship Id="rId346" Type="http://schemas.openxmlformats.org/officeDocument/2006/relationships/hyperlink" Target="https://barttorvik.com/team.php?team=Sacred+Heart&amp;year=2014" TargetMode="External"/><Relationship Id="rId388" Type="http://schemas.openxmlformats.org/officeDocument/2006/relationships/hyperlink" Target="https://barttorvik.com/team.php?team=Tulane&amp;year=2014" TargetMode="External"/><Relationship Id="rId85" Type="http://schemas.openxmlformats.org/officeDocument/2006/relationships/hyperlink" Target="https://barttorvik.com/team.php?team=Oregon+St.&amp;year=2014" TargetMode="External"/><Relationship Id="rId150" Type="http://schemas.openxmlformats.org/officeDocument/2006/relationships/hyperlink" Target="https://barttorvik.com/team.php?team=George+Washington&amp;year=2014" TargetMode="External"/><Relationship Id="rId192" Type="http://schemas.openxmlformats.org/officeDocument/2006/relationships/hyperlink" Target="https://barttorvik.com/team.php?team=Holy+Cross&amp;year=2014" TargetMode="External"/><Relationship Id="rId206" Type="http://schemas.openxmlformats.org/officeDocument/2006/relationships/hyperlink" Target="https://barttorvik.com/team.php?team=Morehead+St.&amp;year=2014" TargetMode="External"/><Relationship Id="rId413" Type="http://schemas.openxmlformats.org/officeDocument/2006/relationships/hyperlink" Target="https://barttorvik.com/team.php?team=Presbyterian&amp;year=2014" TargetMode="External"/><Relationship Id="rId248" Type="http://schemas.openxmlformats.org/officeDocument/2006/relationships/hyperlink" Target="https://barttorvik.com/trank.php?&amp;begin=20140131&amp;end=20140317&amp;conlimit=All&amp;year=2014&amp;top=0&amp;venue=A-N&amp;type=All&amp;mingames=0&amp;quad=5&amp;rpi=" TargetMode="External"/><Relationship Id="rId269" Type="http://schemas.openxmlformats.org/officeDocument/2006/relationships/hyperlink" Target="https://barttorvik.com/team.php?team=Hartford&amp;year=2014" TargetMode="External"/><Relationship Id="rId12" Type="http://schemas.openxmlformats.org/officeDocument/2006/relationships/hyperlink" Target="https://barttorvik.com/team.php?team=Wichita+St.&amp;year=2014" TargetMode="External"/><Relationship Id="rId33" Type="http://schemas.openxmlformats.org/officeDocument/2006/relationships/hyperlink" Target="https://barttorvik.com/team.php?team=Saint+Joseph%27s&amp;year=2014" TargetMode="External"/><Relationship Id="rId108" Type="http://schemas.openxmlformats.org/officeDocument/2006/relationships/hyperlink" Target="https://barttorvik.com/team.php?team=Northwestern&amp;year=2014" TargetMode="External"/><Relationship Id="rId129" Type="http://schemas.openxmlformats.org/officeDocument/2006/relationships/hyperlink" Target="https://barttorvik.com/team.php?team=Boston+University&amp;year=2014" TargetMode="External"/><Relationship Id="rId280" Type="http://schemas.openxmlformats.org/officeDocument/2006/relationships/hyperlink" Target="https://barttorvik.com/team.php?team=East+Tennessee+St.&amp;year=2014" TargetMode="External"/><Relationship Id="rId315" Type="http://schemas.openxmlformats.org/officeDocument/2006/relationships/hyperlink" Target="https://barttorvik.com/team.php?team=North+Texas&amp;year=2014" TargetMode="External"/><Relationship Id="rId336" Type="http://schemas.openxmlformats.org/officeDocument/2006/relationships/hyperlink" Target="https://barttorvik.com/team.php?team=Portland+St.&amp;year=2014" TargetMode="External"/><Relationship Id="rId357" Type="http://schemas.openxmlformats.org/officeDocument/2006/relationships/hyperlink" Target="https://barttorvik.com/team.php?team=Idaho+St.&amp;year=2014" TargetMode="External"/><Relationship Id="rId54" Type="http://schemas.openxmlformats.org/officeDocument/2006/relationships/hyperlink" Target="https://barttorvik.com/team.php?team=San+Diego+St.&amp;year=2014" TargetMode="External"/><Relationship Id="rId75" Type="http://schemas.openxmlformats.org/officeDocument/2006/relationships/hyperlink" Target="https://barttorvik.com/team.php?team=Iowa+St.&amp;year=2014" TargetMode="External"/><Relationship Id="rId96" Type="http://schemas.openxmlformats.org/officeDocument/2006/relationships/hyperlink" Target="https://barttorvik.com/team.php?team=North+Carolina+Central&amp;year=2014" TargetMode="External"/><Relationship Id="rId140" Type="http://schemas.openxmlformats.org/officeDocument/2006/relationships/hyperlink" Target="https://barttorvik.com/team.php?team=Ohio&amp;year=2014" TargetMode="External"/><Relationship Id="rId161" Type="http://schemas.openxmlformats.org/officeDocument/2006/relationships/hyperlink" Target="https://barttorvik.com/team.php?team=Memphis&amp;year=2014" TargetMode="External"/><Relationship Id="rId182" Type="http://schemas.openxmlformats.org/officeDocument/2006/relationships/hyperlink" Target="https://barttorvik.com/team.php?team=Notre+Dame&amp;year=2014" TargetMode="External"/><Relationship Id="rId217" Type="http://schemas.openxmlformats.org/officeDocument/2006/relationships/hyperlink" Target="https://barttorvik.com/team.php?team=Delaware&amp;year=2014" TargetMode="External"/><Relationship Id="rId378" Type="http://schemas.openxmlformats.org/officeDocument/2006/relationships/hyperlink" Target="https://barttorvik.com/team.php?team=Coppin+St.&amp;year=2014" TargetMode="External"/><Relationship Id="rId399" Type="http://schemas.openxmlformats.org/officeDocument/2006/relationships/hyperlink" Target="https://barttorvik.com/team.php?team=Chicago+St.&amp;year=2014" TargetMode="External"/><Relationship Id="rId403" Type="http://schemas.openxmlformats.org/officeDocument/2006/relationships/hyperlink" Target="https://barttorvik.com/team.php?team=Binghamton&amp;year=2014" TargetMode="External"/><Relationship Id="rId6" Type="http://schemas.openxmlformats.org/officeDocument/2006/relationships/hyperlink" Target="https://barttorvik.com/team.php?team=Michigan+St.&amp;year=2014" TargetMode="External"/><Relationship Id="rId238" Type="http://schemas.openxmlformats.org/officeDocument/2006/relationships/hyperlink" Target="https://barttorvik.com/team.php?team=Valparaiso&amp;year=2014" TargetMode="External"/><Relationship Id="rId259" Type="http://schemas.openxmlformats.org/officeDocument/2006/relationships/hyperlink" Target="https://barttorvik.com/team.php?team=Colorado+St.&amp;year=2014" TargetMode="External"/><Relationship Id="rId424" Type="http://schemas.openxmlformats.org/officeDocument/2006/relationships/hyperlink" Target="https://barttorvik.com/team.php?team=New+Orleans&amp;year=2014" TargetMode="External"/><Relationship Id="rId23" Type="http://schemas.openxmlformats.org/officeDocument/2006/relationships/hyperlink" Target="https://barttorvik.com/team.php?team=UCLA&amp;year=2014" TargetMode="External"/><Relationship Id="rId119" Type="http://schemas.openxmlformats.org/officeDocument/2006/relationships/hyperlink" Target="https://barttorvik.com/team.php?team=BYU&amp;year=2014" TargetMode="External"/><Relationship Id="rId270" Type="http://schemas.openxmlformats.org/officeDocument/2006/relationships/hyperlink" Target="https://barttorvik.com/team.php?team=Mississippi+St.&amp;year=2014" TargetMode="External"/><Relationship Id="rId291" Type="http://schemas.openxmlformats.org/officeDocument/2006/relationships/hyperlink" Target="https://barttorvik.com/team.php?team=Grand+Canyon&amp;year=2014" TargetMode="External"/><Relationship Id="rId305" Type="http://schemas.openxmlformats.org/officeDocument/2006/relationships/hyperlink" Target="https://barttorvik.com/team.php?team=Utah+Valley&amp;year=2014" TargetMode="External"/><Relationship Id="rId326" Type="http://schemas.openxmlformats.org/officeDocument/2006/relationships/hyperlink" Target="https://barttorvik.com/team.php?team=Texas+A%26M+Corpus+Chris&amp;year=2014" TargetMode="External"/><Relationship Id="rId347" Type="http://schemas.openxmlformats.org/officeDocument/2006/relationships/hyperlink" Target="https://barttorvik.com/team.php?team=SIU+Edwardsville&amp;year=2014" TargetMode="External"/><Relationship Id="rId44" Type="http://schemas.openxmlformats.org/officeDocument/2006/relationships/hyperlink" Target="https://barttorvik.com/team.php?team=VCU&amp;year=2014" TargetMode="External"/><Relationship Id="rId65" Type="http://schemas.openxmlformats.org/officeDocument/2006/relationships/hyperlink" Target="https://barttorvik.com/team.php?team=Oklahoma+St.&amp;year=2014" TargetMode="External"/><Relationship Id="rId86" Type="http://schemas.openxmlformats.org/officeDocument/2006/relationships/hyperlink" Target="https://barttorvik.com/team.php?team=Louisiana+Tech&amp;year=2014" TargetMode="External"/><Relationship Id="rId130" Type="http://schemas.openxmlformats.org/officeDocument/2006/relationships/hyperlink" Target="https://barttorvik.com/team.php?team=Cleveland+St.&amp;year=2014" TargetMode="External"/><Relationship Id="rId151" Type="http://schemas.openxmlformats.org/officeDocument/2006/relationships/hyperlink" Target="https://barttorvik.com/team.php?team=Utah&amp;year=2014" TargetMode="External"/><Relationship Id="rId368" Type="http://schemas.openxmlformats.org/officeDocument/2006/relationships/hyperlink" Target="https://barttorvik.com/team.php?team=Niagara&amp;year=2014" TargetMode="External"/><Relationship Id="rId389" Type="http://schemas.openxmlformats.org/officeDocument/2006/relationships/hyperlink" Target="https://barttorvik.com/team.php?team=Delaware+St.&amp;year=2014" TargetMode="External"/><Relationship Id="rId172" Type="http://schemas.openxmlformats.org/officeDocument/2006/relationships/hyperlink" Target="https://barttorvik.com/team.php?team=Arkansas&amp;year=2014" TargetMode="External"/><Relationship Id="rId193" Type="http://schemas.openxmlformats.org/officeDocument/2006/relationships/hyperlink" Target="https://barttorvik.com/team.php?team=Albany&amp;year=2014" TargetMode="External"/><Relationship Id="rId207" Type="http://schemas.openxmlformats.org/officeDocument/2006/relationships/hyperlink" Target="https://barttorvik.com/team.php?team=USC+Upstate&amp;year=2014" TargetMode="External"/><Relationship Id="rId228" Type="http://schemas.openxmlformats.org/officeDocument/2006/relationships/hyperlink" Target="https://barttorvik.com/team.php?team=Long+Beach+St.&amp;year=2014" TargetMode="External"/><Relationship Id="rId249" Type="http://schemas.openxmlformats.org/officeDocument/2006/relationships/hyperlink" Target="https://barttorvik.com/team.php?team=Arkansas+St.&amp;year=2014" TargetMode="External"/><Relationship Id="rId414" Type="http://schemas.openxmlformats.org/officeDocument/2006/relationships/hyperlink" Target="https://barttorvik.com/team.php?team=Abilene+Christian&amp;year=2014" TargetMode="External"/><Relationship Id="rId13" Type="http://schemas.openxmlformats.org/officeDocument/2006/relationships/hyperlink" Target="https://barttorvik.com/team.php?team=Gonzaga&amp;year=2014" TargetMode="External"/><Relationship Id="rId109" Type="http://schemas.openxmlformats.org/officeDocument/2006/relationships/hyperlink" Target="https://barttorvik.com/team.php?team=George+Mason&amp;year=2014" TargetMode="External"/><Relationship Id="rId260" Type="http://schemas.openxmlformats.org/officeDocument/2006/relationships/hyperlink" Target="https://barttorvik.com/team.php?team=Pacific&amp;year=2014" TargetMode="External"/><Relationship Id="rId281" Type="http://schemas.openxmlformats.org/officeDocument/2006/relationships/hyperlink" Target="https://barttorvik.com/team.php?team=Bryant&amp;year=2014" TargetMode="External"/><Relationship Id="rId316" Type="http://schemas.openxmlformats.org/officeDocument/2006/relationships/hyperlink" Target="https://barttorvik.com/team.php?team=FIU&amp;year=2014" TargetMode="External"/><Relationship Id="rId337" Type="http://schemas.openxmlformats.org/officeDocument/2006/relationships/hyperlink" Target="https://barttorvik.com/team.php?team=Radford&amp;year=2014" TargetMode="External"/><Relationship Id="rId34" Type="http://schemas.openxmlformats.org/officeDocument/2006/relationships/hyperlink" Target="https://barttorvik.com/team.php?team=Kentucky&amp;year=2014" TargetMode="External"/><Relationship Id="rId55" Type="http://schemas.openxmlformats.org/officeDocument/2006/relationships/hyperlink" Target="https://barttorvik.com/team.php?team=UTEP&amp;year=2014" TargetMode="External"/><Relationship Id="rId76" Type="http://schemas.openxmlformats.org/officeDocument/2006/relationships/hyperlink" Target="https://barttorvik.com/team.php?team=Iowa+St.&amp;year=2014" TargetMode="External"/><Relationship Id="rId97" Type="http://schemas.openxmlformats.org/officeDocument/2006/relationships/hyperlink" Target="https://barttorvik.com/team.php?team=North+Carolina+Central&amp;year=2014" TargetMode="External"/><Relationship Id="rId120" Type="http://schemas.openxmlformats.org/officeDocument/2006/relationships/hyperlink" Target="https://barttorvik.com/team.php?team=BYU&amp;year=2014" TargetMode="External"/><Relationship Id="rId141" Type="http://schemas.openxmlformats.org/officeDocument/2006/relationships/hyperlink" Target="https://barttorvik.com/team.php?team=UNLV&amp;year=2014" TargetMode="External"/><Relationship Id="rId358" Type="http://schemas.openxmlformats.org/officeDocument/2006/relationships/hyperlink" Target="https://barttorvik.com/team.php?team=Savannah+St.&amp;year=2014" TargetMode="External"/><Relationship Id="rId379" Type="http://schemas.openxmlformats.org/officeDocument/2006/relationships/hyperlink" Target="https://barttorvik.com/team.php?team=Campbell&amp;year=2014" TargetMode="External"/><Relationship Id="rId7" Type="http://schemas.openxmlformats.org/officeDocument/2006/relationships/hyperlink" Target="https://barttorvik.com/team.php?team=Arizona&amp;year=2014" TargetMode="External"/><Relationship Id="rId162" Type="http://schemas.openxmlformats.org/officeDocument/2006/relationships/hyperlink" Target="https://barttorvik.com/team.php?team=Memphis&amp;year=2014" TargetMode="External"/><Relationship Id="rId183" Type="http://schemas.openxmlformats.org/officeDocument/2006/relationships/hyperlink" Target="https://barttorvik.com/team.php?team=Robert+Morris&amp;year=2014" TargetMode="External"/><Relationship Id="rId218" Type="http://schemas.openxmlformats.org/officeDocument/2006/relationships/hyperlink" Target="https://barttorvik.com/trank.php?&amp;begin=20140131&amp;end=20140317&amp;conlimit=All&amp;year=2014&amp;top=0&amp;venue=A-N&amp;type=All&amp;mingames=0&amp;quad=5&amp;rpi=" TargetMode="External"/><Relationship Id="rId239" Type="http://schemas.openxmlformats.org/officeDocument/2006/relationships/hyperlink" Target="https://barttorvik.com/team.php?team=VMI&amp;year=2014" TargetMode="External"/><Relationship Id="rId390" Type="http://schemas.openxmlformats.org/officeDocument/2006/relationships/hyperlink" Target="https://barttorvik.com/team.php?team=UT+Rio+Grande+Valley&amp;year=2014" TargetMode="External"/><Relationship Id="rId404" Type="http://schemas.openxmlformats.org/officeDocument/2006/relationships/hyperlink" Target="https://barttorvik.com/team.php?team=Nicholls+St.&amp;year=2014" TargetMode="External"/><Relationship Id="rId425" Type="http://schemas.openxmlformats.org/officeDocument/2006/relationships/hyperlink" Target="https://barttorvik.com/team.php?team=Southern+Utah&amp;year=2014" TargetMode="External"/><Relationship Id="rId250" Type="http://schemas.openxmlformats.org/officeDocument/2006/relationships/hyperlink" Target="https://barttorvik.com/team.php?team=Kent+St.&amp;year=2014" TargetMode="External"/><Relationship Id="rId271" Type="http://schemas.openxmlformats.org/officeDocument/2006/relationships/hyperlink" Target="https://barttorvik.com/team.php?team=Northeastern&amp;year=2014" TargetMode="External"/><Relationship Id="rId292" Type="http://schemas.openxmlformats.org/officeDocument/2006/relationships/hyperlink" Target="https://barttorvik.com/team.php?team=DePaul&amp;year=2014" TargetMode="External"/><Relationship Id="rId306" Type="http://schemas.openxmlformats.org/officeDocument/2006/relationships/hyperlink" Target="https://barttorvik.com/team.php?team=Norfolk+St.&amp;year=2014" TargetMode="External"/><Relationship Id="rId24" Type="http://schemas.openxmlformats.org/officeDocument/2006/relationships/hyperlink" Target="https://barttorvik.com/team.php?team=Syracuse&amp;year=2014" TargetMode="External"/><Relationship Id="rId45" Type="http://schemas.openxmlformats.org/officeDocument/2006/relationships/hyperlink" Target="https://barttorvik.com/team.php?team=VCU&amp;year=2014" TargetMode="External"/><Relationship Id="rId66" Type="http://schemas.openxmlformats.org/officeDocument/2006/relationships/hyperlink" Target="https://barttorvik.com/team.php?team=Oklahoma+St.&amp;year=2014" TargetMode="External"/><Relationship Id="rId87" Type="http://schemas.openxmlformats.org/officeDocument/2006/relationships/hyperlink" Target="https://barttorvik.com/team.php?team=Nebraska&amp;year=2014" TargetMode="External"/><Relationship Id="rId110" Type="http://schemas.openxmlformats.org/officeDocument/2006/relationships/hyperlink" Target="https://barttorvik.com/team.php?team=Clemson&amp;year=2014" TargetMode="External"/><Relationship Id="rId131" Type="http://schemas.openxmlformats.org/officeDocument/2006/relationships/hyperlink" Target="https://barttorvik.com/team.php?team=Duquesne&amp;year=2014" TargetMode="External"/><Relationship Id="rId327" Type="http://schemas.openxmlformats.org/officeDocument/2006/relationships/hyperlink" Target="https://barttorvik.com/team.php?team=North+Dakota&amp;year=2014" TargetMode="External"/><Relationship Id="rId348" Type="http://schemas.openxmlformats.org/officeDocument/2006/relationships/hyperlink" Target="https://barttorvik.com/team.php?team=Penn&amp;year=2014" TargetMode="External"/><Relationship Id="rId369" Type="http://schemas.openxmlformats.org/officeDocument/2006/relationships/hyperlink" Target="https://barttorvik.com/team.php?team=Lipscomb&amp;year=2014" TargetMode="External"/><Relationship Id="rId152" Type="http://schemas.openxmlformats.org/officeDocument/2006/relationships/hyperlink" Target="https://barttorvik.com/team.php?team=LSU&amp;year=2014" TargetMode="External"/><Relationship Id="rId173" Type="http://schemas.openxmlformats.org/officeDocument/2006/relationships/hyperlink" Target="https://barttorvik.com/team.php?team=Texas&amp;year=2014" TargetMode="External"/><Relationship Id="rId194" Type="http://schemas.openxmlformats.org/officeDocument/2006/relationships/hyperlink" Target="https://barttorvik.com/team.php?team=Albany&amp;year=2014" TargetMode="External"/><Relationship Id="rId208" Type="http://schemas.openxmlformats.org/officeDocument/2006/relationships/hyperlink" Target="https://barttorvik.com/team.php?team=Illinois+Chicago&amp;year=2014" TargetMode="External"/><Relationship Id="rId229" Type="http://schemas.openxmlformats.org/officeDocument/2006/relationships/hyperlink" Target="https://barttorvik.com/team.php?team=Miami+OH&amp;year=2014" TargetMode="External"/><Relationship Id="rId380" Type="http://schemas.openxmlformats.org/officeDocument/2006/relationships/hyperlink" Target="https://barttorvik.com/trank.php?&amp;begin=20140131&amp;end=20140317&amp;conlimit=All&amp;year=2014&amp;top=0&amp;venue=A-N&amp;type=All&amp;mingames=0&amp;quad=5&amp;rpi=" TargetMode="External"/><Relationship Id="rId415" Type="http://schemas.openxmlformats.org/officeDocument/2006/relationships/hyperlink" Target="https://barttorvik.com/team.php?team=Grambling+St.&amp;year=2014" TargetMode="External"/><Relationship Id="rId240" Type="http://schemas.openxmlformats.org/officeDocument/2006/relationships/hyperlink" Target="https://barttorvik.com/team.php?team=Toledo&amp;year=2014" TargetMode="External"/><Relationship Id="rId261" Type="http://schemas.openxmlformats.org/officeDocument/2006/relationships/hyperlink" Target="https://barttorvik.com/team.php?team=Coastal+Carolina&amp;year=2014" TargetMode="External"/><Relationship Id="rId14" Type="http://schemas.openxmlformats.org/officeDocument/2006/relationships/hyperlink" Target="https://barttorvik.com/team.php?team=Gonzaga&amp;year=2014" TargetMode="External"/><Relationship Id="rId35" Type="http://schemas.openxmlformats.org/officeDocument/2006/relationships/hyperlink" Target="https://barttorvik.com/team.php?team=Kentucky&amp;year=2014" TargetMode="External"/><Relationship Id="rId56" Type="http://schemas.openxmlformats.org/officeDocument/2006/relationships/hyperlink" Target="https://barttorvik.com/team.php?team=North+Carolina+St.&amp;year=2014" TargetMode="External"/><Relationship Id="rId77" Type="http://schemas.openxmlformats.org/officeDocument/2006/relationships/hyperlink" Target="https://barttorvik.com/team.php?team=North+Carolina&amp;year=2014" TargetMode="External"/><Relationship Id="rId100" Type="http://schemas.openxmlformats.org/officeDocument/2006/relationships/hyperlink" Target="https://barttorvik.com/team.php?team=Stanford&amp;year=2014" TargetMode="External"/><Relationship Id="rId282" Type="http://schemas.openxmlformats.org/officeDocument/2006/relationships/hyperlink" Target="https://barttorvik.com/team.php?team=Oakland&amp;year=2014" TargetMode="External"/><Relationship Id="rId317" Type="http://schemas.openxmlformats.org/officeDocument/2006/relationships/hyperlink" Target="https://barttorvik.com/team.php?team=Seattle&amp;year=2014" TargetMode="External"/><Relationship Id="rId338" Type="http://schemas.openxmlformats.org/officeDocument/2006/relationships/hyperlink" Target="https://barttorvik.com/team.php?team=Cal+St.+Fullerton&amp;year=2014" TargetMode="External"/><Relationship Id="rId359" Type="http://schemas.openxmlformats.org/officeDocument/2006/relationships/hyperlink" Target="https://barttorvik.com/team.php?team=Navy&amp;year=2014" TargetMode="External"/><Relationship Id="rId8" Type="http://schemas.openxmlformats.org/officeDocument/2006/relationships/hyperlink" Target="https://barttorvik.com/team.php?team=Arizona&amp;year=2014" TargetMode="External"/><Relationship Id="rId98" Type="http://schemas.openxmlformats.org/officeDocument/2006/relationships/hyperlink" Target="https://barttorvik.com/team.php?team=Florida+St.&amp;year=2014" TargetMode="External"/><Relationship Id="rId121" Type="http://schemas.openxmlformats.org/officeDocument/2006/relationships/hyperlink" Target="https://barttorvik.com/team.php?team=St.+Bonaventure&amp;year=2014" TargetMode="External"/><Relationship Id="rId142" Type="http://schemas.openxmlformats.org/officeDocument/2006/relationships/hyperlink" Target="https://barttorvik.com/team.php?team=Wright+St.&amp;year=2014" TargetMode="External"/><Relationship Id="rId163" Type="http://schemas.openxmlformats.org/officeDocument/2006/relationships/hyperlink" Target="https://barttorvik.com/team.php?team=South+Carolina&amp;year=2014" TargetMode="External"/><Relationship Id="rId184" Type="http://schemas.openxmlformats.org/officeDocument/2006/relationships/hyperlink" Target="https://barttorvik.com/team.php?team=Southern&amp;year=2014" TargetMode="External"/><Relationship Id="rId219" Type="http://schemas.openxmlformats.org/officeDocument/2006/relationships/hyperlink" Target="https://barttorvik.com/team.php?team=Evansville&amp;year=2014" TargetMode="External"/><Relationship Id="rId370" Type="http://schemas.openxmlformats.org/officeDocument/2006/relationships/hyperlink" Target="https://barttorvik.com/team.php?team=Rice&amp;year=2014" TargetMode="External"/><Relationship Id="rId391" Type="http://schemas.openxmlformats.org/officeDocument/2006/relationships/hyperlink" Target="https://barttorvik.com/team.php?team=Bethune+Cookman&amp;year=2014" TargetMode="External"/><Relationship Id="rId405" Type="http://schemas.openxmlformats.org/officeDocument/2006/relationships/hyperlink" Target="https://barttorvik.com/team.php?team=Alabama+St.&amp;year=2014" TargetMode="External"/><Relationship Id="rId426" Type="http://schemas.openxmlformats.org/officeDocument/2006/relationships/hyperlink" Target="https://barttorvik.com/team.php?team=Howard&amp;year=2014" TargetMode="External"/><Relationship Id="rId230" Type="http://schemas.openxmlformats.org/officeDocument/2006/relationships/hyperlink" Target="https://barttorvik.com/team.php?team=Richmond&amp;year=2014" TargetMode="External"/><Relationship Id="rId251" Type="http://schemas.openxmlformats.org/officeDocument/2006/relationships/hyperlink" Target="https://barttorvik.com/team.php?team=TCU&amp;year=2014" TargetMode="External"/><Relationship Id="rId25" Type="http://schemas.openxmlformats.org/officeDocument/2006/relationships/hyperlink" Target="https://barttorvik.com/team.php?team=Syracuse&amp;year=2014" TargetMode="External"/><Relationship Id="rId46" Type="http://schemas.openxmlformats.org/officeDocument/2006/relationships/hyperlink" Target="https://barttorvik.com/team.php?team=Oregon&amp;year=2014" TargetMode="External"/><Relationship Id="rId67" Type="http://schemas.openxmlformats.org/officeDocument/2006/relationships/hyperlink" Target="https://barttorvik.com/team.php?team=Saint+Louis&amp;year=2014" TargetMode="External"/><Relationship Id="rId272" Type="http://schemas.openxmlformats.org/officeDocument/2006/relationships/hyperlink" Target="https://barttorvik.com/team.php?team=Drexel&amp;year=2014" TargetMode="External"/><Relationship Id="rId293" Type="http://schemas.openxmlformats.org/officeDocument/2006/relationships/hyperlink" Target="https://barttorvik.com/team.php?team=Charlotte&amp;year=2014" TargetMode="External"/><Relationship Id="rId307" Type="http://schemas.openxmlformats.org/officeDocument/2006/relationships/hyperlink" Target="https://barttorvik.com/team.php?team=Dartmouth&amp;year=2014" TargetMode="External"/><Relationship Id="rId328" Type="http://schemas.openxmlformats.org/officeDocument/2006/relationships/hyperlink" Target="https://barttorvik.com/trank.php?&amp;begin=20140131&amp;end=20140317&amp;conlimit=All&amp;year=2014&amp;top=0&amp;venue=A-N&amp;type=All&amp;mingames=0&amp;quad=5&amp;rpi=" TargetMode="External"/><Relationship Id="rId349" Type="http://schemas.openxmlformats.org/officeDocument/2006/relationships/hyperlink" Target="https://barttorvik.com/team.php?team=Tennessee+Martin&amp;year=2014" TargetMode="External"/><Relationship Id="rId88" Type="http://schemas.openxmlformats.org/officeDocument/2006/relationships/hyperlink" Target="https://barttorvik.com/team.php?team=Nebraska&amp;year=2014" TargetMode="External"/><Relationship Id="rId111" Type="http://schemas.openxmlformats.org/officeDocument/2006/relationships/hyperlink" Target="https://barttorvik.com/team.php?team=Santa+Clara&amp;year=2014" TargetMode="External"/><Relationship Id="rId132" Type="http://schemas.openxmlformats.org/officeDocument/2006/relationships/hyperlink" Target="https://barttorvik.com/team.php?team=UC+Irvine&amp;year=2014" TargetMode="External"/><Relationship Id="rId153" Type="http://schemas.openxmlformats.org/officeDocument/2006/relationships/hyperlink" Target="https://barttorvik.com/team.php?team=Xavier&amp;year=2014" TargetMode="External"/><Relationship Id="rId174" Type="http://schemas.openxmlformats.org/officeDocument/2006/relationships/hyperlink" Target="https://barttorvik.com/team.php?team=Texas&amp;year=2014" TargetMode="External"/><Relationship Id="rId195" Type="http://schemas.openxmlformats.org/officeDocument/2006/relationships/hyperlink" Target="https://barttorvik.com/team.php?team=Elon&amp;year=2014" TargetMode="External"/><Relationship Id="rId209" Type="http://schemas.openxmlformats.org/officeDocument/2006/relationships/hyperlink" Target="https://barttorvik.com/team.php?team=UC+Santa+Barbara&amp;year=2014" TargetMode="External"/><Relationship Id="rId360" Type="http://schemas.openxmlformats.org/officeDocument/2006/relationships/hyperlink" Target="https://barttorvik.com/team.php?team=Loyola+Chicago&amp;year=2014" TargetMode="External"/><Relationship Id="rId381" Type="http://schemas.openxmlformats.org/officeDocument/2006/relationships/hyperlink" Target="https://barttorvik.com/team.php?team=UNC+Greensboro&amp;year=2014" TargetMode="External"/><Relationship Id="rId416" Type="http://schemas.openxmlformats.org/officeDocument/2006/relationships/hyperlink" Target="https://barttorvik.com/team.php?team=NJIT&amp;year=2014" TargetMode="External"/><Relationship Id="rId220" Type="http://schemas.openxmlformats.org/officeDocument/2006/relationships/hyperlink" Target="https://barttorvik.com/team.php?team=Air+Force&amp;year=2014" TargetMode="External"/><Relationship Id="rId241" Type="http://schemas.openxmlformats.org/officeDocument/2006/relationships/hyperlink" Target="https://barttorvik.com/team.php?team=Texas+A%26M&amp;year=2014" TargetMode="External"/><Relationship Id="rId15" Type="http://schemas.openxmlformats.org/officeDocument/2006/relationships/hyperlink" Target="https://barttorvik.com/team.php?team=Virginia&amp;year=2014" TargetMode="External"/><Relationship Id="rId36" Type="http://schemas.openxmlformats.org/officeDocument/2006/relationships/hyperlink" Target="https://barttorvik.com/team.php?team=Green+Bay&amp;year=2014" TargetMode="External"/><Relationship Id="rId57" Type="http://schemas.openxmlformats.org/officeDocument/2006/relationships/hyperlink" Target="https://barttorvik.com/team.php?team=North+Carolina+St.&amp;year=2014" TargetMode="External"/><Relationship Id="rId262" Type="http://schemas.openxmlformats.org/officeDocument/2006/relationships/hyperlink" Target="https://barttorvik.com/team.php?team=Coastal+Carolina&amp;year=2014" TargetMode="External"/><Relationship Id="rId283" Type="http://schemas.openxmlformats.org/officeDocument/2006/relationships/hyperlink" Target="https://barttorvik.com/team.php?team=Austin+Peay&amp;year=2014" TargetMode="External"/><Relationship Id="rId318" Type="http://schemas.openxmlformats.org/officeDocument/2006/relationships/hyperlink" Target="https://barttorvik.com/team.php?team=Florida+Gulf+Coast&amp;year=2014" TargetMode="External"/><Relationship Id="rId339" Type="http://schemas.openxmlformats.org/officeDocument/2006/relationships/hyperlink" Target="https://barttorvik.com/team.php?team=Marist&amp;year=2014" TargetMode="External"/><Relationship Id="rId78" Type="http://schemas.openxmlformats.org/officeDocument/2006/relationships/hyperlink" Target="https://barttorvik.com/team.php?team=North+Carolina&amp;year=2014" TargetMode="External"/><Relationship Id="rId99" Type="http://schemas.openxmlformats.org/officeDocument/2006/relationships/hyperlink" Target="https://barttorvik.com/team.php?team=Stanford&amp;year=2014" TargetMode="External"/><Relationship Id="rId101" Type="http://schemas.openxmlformats.org/officeDocument/2006/relationships/hyperlink" Target="https://barttorvik.com/team.php?team=Indiana&amp;year=2014" TargetMode="External"/><Relationship Id="rId122" Type="http://schemas.openxmlformats.org/officeDocument/2006/relationships/hyperlink" Target="https://barttorvik.com/team.php?team=Butler&amp;year=2014" TargetMode="External"/><Relationship Id="rId143" Type="http://schemas.openxmlformats.org/officeDocument/2006/relationships/hyperlink" Target="https://barttorvik.com/team.php?team=Western+Michigan&amp;year=2014" TargetMode="External"/><Relationship Id="rId164" Type="http://schemas.openxmlformats.org/officeDocument/2006/relationships/hyperlink" Target="https://barttorvik.com/team.php?team=New+Mexico+St.&amp;year=2014" TargetMode="External"/><Relationship Id="rId185" Type="http://schemas.openxmlformats.org/officeDocument/2006/relationships/hyperlink" Target="https://barttorvik.com/team.php?team=USC&amp;year=2014" TargetMode="External"/><Relationship Id="rId350" Type="http://schemas.openxmlformats.org/officeDocument/2006/relationships/hyperlink" Target="https://barttorvik.com/team.php?team=South+Alabama&amp;year=2014" TargetMode="External"/><Relationship Id="rId371" Type="http://schemas.openxmlformats.org/officeDocument/2006/relationships/hyperlink" Target="https://barttorvik.com/team.php?team=Ball+St.&amp;year=2014" TargetMode="External"/><Relationship Id="rId406" Type="http://schemas.openxmlformats.org/officeDocument/2006/relationships/hyperlink" Target="https://barttorvik.com/trank.php?&amp;begin=20140131&amp;end=20140317&amp;conlimit=All&amp;year=2014&amp;top=0&amp;venue=A-N&amp;type=All&amp;mingames=0&amp;quad=5&amp;rpi=" TargetMode="External"/><Relationship Id="rId9" Type="http://schemas.openxmlformats.org/officeDocument/2006/relationships/hyperlink" Target="https://barttorvik.com/team.php?team=Wisconsin&amp;year=2014" TargetMode="External"/><Relationship Id="rId210" Type="http://schemas.openxmlformats.org/officeDocument/2006/relationships/hyperlink" Target="https://barttorvik.com/team.php?team=Houston&amp;year=2014" TargetMode="External"/><Relationship Id="rId392" Type="http://schemas.openxmlformats.org/officeDocument/2006/relationships/hyperlink" Target="https://barttorvik.com/team.php?team=Central+Michigan&amp;year=2014" TargetMode="External"/><Relationship Id="rId427" Type="http://schemas.openxmlformats.org/officeDocument/2006/relationships/hyperlink" Target="https://barttorvik.com/team.php?team=Stetson&amp;year=2014" TargetMode="External"/><Relationship Id="rId26" Type="http://schemas.openxmlformats.org/officeDocument/2006/relationships/hyperlink" Target="https://barttorvik.com/team.php?team=Baylor&amp;year=2014" TargetMode="External"/><Relationship Id="rId231" Type="http://schemas.openxmlformats.org/officeDocument/2006/relationships/hyperlink" Target="https://barttorvik.com/team.php?team=Weber+St.&amp;year=2014" TargetMode="External"/><Relationship Id="rId252" Type="http://schemas.openxmlformats.org/officeDocument/2006/relationships/hyperlink" Target="https://barttorvik.com/team.php?team=Morgan+St.&amp;year=2014" TargetMode="External"/><Relationship Id="rId273" Type="http://schemas.openxmlformats.org/officeDocument/2006/relationships/hyperlink" Target="https://barttorvik.com/team.php?team=Temple&amp;year=2014" TargetMode="External"/><Relationship Id="rId294" Type="http://schemas.openxmlformats.org/officeDocument/2006/relationships/hyperlink" Target="https://barttorvik.com/team.php?team=Missouri+St.&amp;year=2014" TargetMode="External"/><Relationship Id="rId308" Type="http://schemas.openxmlformats.org/officeDocument/2006/relationships/hyperlink" Target="https://barttorvik.com/team.php?team=Cal+St.+Bakersfield&amp;year=2014" TargetMode="External"/><Relationship Id="rId329" Type="http://schemas.openxmlformats.org/officeDocument/2006/relationships/hyperlink" Target="https://barttorvik.com/team.php?team=Denver&amp;year=2014" TargetMode="External"/><Relationship Id="rId47" Type="http://schemas.openxmlformats.org/officeDocument/2006/relationships/hyperlink" Target="https://barttorvik.com/team.php?team=Oregon&amp;year=2014" TargetMode="External"/><Relationship Id="rId68" Type="http://schemas.openxmlformats.org/officeDocument/2006/relationships/hyperlink" Target="https://barttorvik.com/team.php?team=Saint+Louis&amp;year=2014" TargetMode="External"/><Relationship Id="rId89" Type="http://schemas.openxmlformats.org/officeDocument/2006/relationships/hyperlink" Target="https://barttorvik.com/team.php?team=Stephen+F.+Austin&amp;year=2014" TargetMode="External"/><Relationship Id="rId112" Type="http://schemas.openxmlformats.org/officeDocument/2006/relationships/hyperlink" Target="https://barttorvik.com/team.php?team=Georgia&amp;year=2014" TargetMode="External"/><Relationship Id="rId133" Type="http://schemas.openxmlformats.org/officeDocument/2006/relationships/hyperlink" Target="https://barttorvik.com/team.php?team=Massachusetts&amp;year=2014" TargetMode="External"/><Relationship Id="rId154" Type="http://schemas.openxmlformats.org/officeDocument/2006/relationships/hyperlink" Target="https://barttorvik.com/team.php?team=Xavier&amp;year=2014" TargetMode="External"/><Relationship Id="rId175" Type="http://schemas.openxmlformats.org/officeDocument/2006/relationships/hyperlink" Target="https://barttorvik.com/team.php?team=Louisiana+Lafayette&amp;year=2014" TargetMode="External"/><Relationship Id="rId340" Type="http://schemas.openxmlformats.org/officeDocument/2006/relationships/hyperlink" Target="https://barttorvik.com/team.php?team=Central+Connecticut&amp;year=2014" TargetMode="External"/><Relationship Id="rId361" Type="http://schemas.openxmlformats.org/officeDocument/2006/relationships/hyperlink" Target="https://barttorvik.com/team.php?team=New+Hampshire&amp;year=2014" TargetMode="External"/><Relationship Id="rId196" Type="http://schemas.openxmlformats.org/officeDocument/2006/relationships/hyperlink" Target="https://barttorvik.com/team.php?team=Alabama&amp;year=2014" TargetMode="External"/><Relationship Id="rId200" Type="http://schemas.openxmlformats.org/officeDocument/2006/relationships/hyperlink" Target="https://barttorvik.com/team.php?team=William+%26+Mary&amp;year=2014" TargetMode="External"/><Relationship Id="rId382" Type="http://schemas.openxmlformats.org/officeDocument/2006/relationships/hyperlink" Target="https://barttorvik.com/team.php?team=Eastern+Illinois&amp;year=2014" TargetMode="External"/><Relationship Id="rId417" Type="http://schemas.openxmlformats.org/officeDocument/2006/relationships/hyperlink" Target="https://barttorvik.com/team.php?team=The+Citadel&amp;year=2014" TargetMode="External"/><Relationship Id="rId16" Type="http://schemas.openxmlformats.org/officeDocument/2006/relationships/hyperlink" Target="https://barttorvik.com/team.php?team=Virginia&amp;year=2014" TargetMode="External"/><Relationship Id="rId221" Type="http://schemas.openxmlformats.org/officeDocument/2006/relationships/hyperlink" Target="https://barttorvik.com/team.php?team=Tennessee+St.&amp;year=2014" TargetMode="External"/><Relationship Id="rId242" Type="http://schemas.openxmlformats.org/officeDocument/2006/relationships/hyperlink" Target="https://barttorvik.com/team.php?team=Virginia+Tech&amp;year=2014" TargetMode="External"/><Relationship Id="rId263" Type="http://schemas.openxmlformats.org/officeDocument/2006/relationships/hyperlink" Target="https://barttorvik.com/team.php?team=Detroit&amp;year=2014" TargetMode="External"/><Relationship Id="rId284" Type="http://schemas.openxmlformats.org/officeDocument/2006/relationships/hyperlink" Target="https://barttorvik.com/team.php?team=Northern+Illinois&amp;year=2014" TargetMode="External"/><Relationship Id="rId319" Type="http://schemas.openxmlformats.org/officeDocument/2006/relationships/hyperlink" Target="https://barttorvik.com/team.php?team=Rutgers&amp;year=2014" TargetMode="External"/><Relationship Id="rId37" Type="http://schemas.openxmlformats.org/officeDocument/2006/relationships/hyperlink" Target="https://barttorvik.com/team.php?team=Michigan&amp;year=2014" TargetMode="External"/><Relationship Id="rId58" Type="http://schemas.openxmlformats.org/officeDocument/2006/relationships/hyperlink" Target="https://barttorvik.com/team.php?team=Oklahoma&amp;year=2014" TargetMode="External"/><Relationship Id="rId79" Type="http://schemas.openxmlformats.org/officeDocument/2006/relationships/hyperlink" Target="https://barttorvik.com/team.php?team=Kansas&amp;year=2014" TargetMode="External"/><Relationship Id="rId102" Type="http://schemas.openxmlformats.org/officeDocument/2006/relationships/hyperlink" Target="https://barttorvik.com/team.php?team=Minnesota&amp;year=2014" TargetMode="External"/><Relationship Id="rId123" Type="http://schemas.openxmlformats.org/officeDocument/2006/relationships/hyperlink" Target="https://barttorvik.com/team.php?team=Middle+Tennessee&amp;year=2014" TargetMode="External"/><Relationship Id="rId144" Type="http://schemas.openxmlformats.org/officeDocument/2006/relationships/hyperlink" Target="https://barttorvik.com/team.php?team=Western+Michigan&amp;year=2014" TargetMode="External"/><Relationship Id="rId330" Type="http://schemas.openxmlformats.org/officeDocument/2006/relationships/hyperlink" Target="https://barttorvik.com/team.php?team=Incarnate+Word&amp;year=2014" TargetMode="External"/><Relationship Id="rId90" Type="http://schemas.openxmlformats.org/officeDocument/2006/relationships/hyperlink" Target="https://barttorvik.com/team.php?team=Stephen+F.+Austin&amp;year=2014" TargetMode="External"/><Relationship Id="rId165" Type="http://schemas.openxmlformats.org/officeDocument/2006/relationships/hyperlink" Target="https://barttorvik.com/team.php?team=New+Mexico+St.&amp;year=2014" TargetMode="External"/><Relationship Id="rId186" Type="http://schemas.openxmlformats.org/officeDocument/2006/relationships/hyperlink" Target="https://barttorvik.com/team.php?team=IPFW&amp;year=2014" TargetMode="External"/><Relationship Id="rId351" Type="http://schemas.openxmlformats.org/officeDocument/2006/relationships/hyperlink" Target="https://barttorvik.com/team.php?team=Liberty&amp;year=2014" TargetMode="External"/><Relationship Id="rId372" Type="http://schemas.openxmlformats.org/officeDocument/2006/relationships/hyperlink" Target="https://barttorvik.com/team.php?team=Montana+St.&amp;year=2014" TargetMode="External"/><Relationship Id="rId393" Type="http://schemas.openxmlformats.org/officeDocument/2006/relationships/hyperlink" Target="https://barttorvik.com/team.php?team=Fairleigh+Dickinson&amp;year=2014" TargetMode="External"/><Relationship Id="rId407" Type="http://schemas.openxmlformats.org/officeDocument/2006/relationships/hyperlink" Target="https://barttorvik.com/team.php?team=Jacksonville+St.&amp;year=2014" TargetMode="External"/><Relationship Id="rId428" Type="http://schemas.openxmlformats.org/officeDocument/2006/relationships/hyperlink" Target="https://barttorvik.com/team.php?team=Maine&amp;year=2014" TargetMode="External"/><Relationship Id="rId211" Type="http://schemas.openxmlformats.org/officeDocument/2006/relationships/hyperlink" Target="https://barttorvik.com/team.php?team=Southern+Miss&amp;year=2014" TargetMode="External"/><Relationship Id="rId232" Type="http://schemas.openxmlformats.org/officeDocument/2006/relationships/hyperlink" Target="https://barttorvik.com/team.php?team=Weber+St.&amp;year=2014" TargetMode="External"/><Relationship Id="rId253" Type="http://schemas.openxmlformats.org/officeDocument/2006/relationships/hyperlink" Target="https://barttorvik.com/team.php?team=Loyola+Marymount&amp;year=2014" TargetMode="External"/><Relationship Id="rId274" Type="http://schemas.openxmlformats.org/officeDocument/2006/relationships/hyperlink" Target="https://barttorvik.com/team.php?team=Fairfield&amp;year=2014" TargetMode="External"/><Relationship Id="rId295" Type="http://schemas.openxmlformats.org/officeDocument/2006/relationships/hyperlink" Target="https://barttorvik.com/team.php?team=South+Florida&amp;year=2014" TargetMode="External"/><Relationship Id="rId309" Type="http://schemas.openxmlformats.org/officeDocument/2006/relationships/hyperlink" Target="https://barttorvik.com/team.php?team=Texas+Southern&amp;year=2014" TargetMode="External"/><Relationship Id="rId27" Type="http://schemas.openxmlformats.org/officeDocument/2006/relationships/hyperlink" Target="https://barttorvik.com/team.php?team=Baylor&amp;year=2014" TargetMode="External"/><Relationship Id="rId48" Type="http://schemas.openxmlformats.org/officeDocument/2006/relationships/hyperlink" Target="https://barttorvik.com/trank.php?&amp;begin=20140131&amp;end=20140317&amp;conlimit=All&amp;year=2014&amp;top=0&amp;venue=A-N&amp;type=All&amp;mingames=0&amp;quad=5&amp;rpi=" TargetMode="External"/><Relationship Id="rId69" Type="http://schemas.openxmlformats.org/officeDocument/2006/relationships/hyperlink" Target="https://barttorvik.com/team.php?team=North+Dakota+St.&amp;year=2014" TargetMode="External"/><Relationship Id="rId113" Type="http://schemas.openxmlformats.org/officeDocument/2006/relationships/hyperlink" Target="https://barttorvik.com/team.php?team=Dayton&amp;year=2014" TargetMode="External"/><Relationship Id="rId134" Type="http://schemas.openxmlformats.org/officeDocument/2006/relationships/hyperlink" Target="https://barttorvik.com/team.php?team=Massachusetts&amp;year=2014" TargetMode="External"/><Relationship Id="rId320" Type="http://schemas.openxmlformats.org/officeDocument/2006/relationships/hyperlink" Target="https://barttorvik.com/team.php?team=Hampton&amp;year=2014" TargetMode="External"/><Relationship Id="rId80" Type="http://schemas.openxmlformats.org/officeDocument/2006/relationships/hyperlink" Target="https://barttorvik.com/team.php?team=Kansas&amp;year=2014" TargetMode="External"/><Relationship Id="rId155" Type="http://schemas.openxmlformats.org/officeDocument/2006/relationships/hyperlink" Target="https://barttorvik.com/team.php?team=Boston+College&amp;year=2014" TargetMode="External"/><Relationship Id="rId176" Type="http://schemas.openxmlformats.org/officeDocument/2006/relationships/hyperlink" Target="https://barttorvik.com/team.php?team=Louisiana+Lafayette&amp;year=2014" TargetMode="External"/><Relationship Id="rId197" Type="http://schemas.openxmlformats.org/officeDocument/2006/relationships/hyperlink" Target="https://barttorvik.com/team.php?team=Wofford&amp;year=2014" TargetMode="External"/><Relationship Id="rId341" Type="http://schemas.openxmlformats.org/officeDocument/2006/relationships/hyperlink" Target="https://barttorvik.com/team.php?team=Hofstra&amp;year=2014" TargetMode="External"/><Relationship Id="rId362" Type="http://schemas.openxmlformats.org/officeDocument/2006/relationships/hyperlink" Target="https://barttorvik.com/team.php?team=Chattanooga&amp;year=2014" TargetMode="External"/><Relationship Id="rId383" Type="http://schemas.openxmlformats.org/officeDocument/2006/relationships/hyperlink" Target="https://barttorvik.com/team.php?team=Monmouth&amp;year=2014" TargetMode="External"/><Relationship Id="rId418" Type="http://schemas.openxmlformats.org/officeDocument/2006/relationships/hyperlink" Target="https://barttorvik.com/team.php?team=Samford&amp;year=2014" TargetMode="External"/><Relationship Id="rId201" Type="http://schemas.openxmlformats.org/officeDocument/2006/relationships/hyperlink" Target="https://barttorvik.com/team.php?team=Cal+Poly&amp;year=2014" TargetMode="External"/><Relationship Id="rId222" Type="http://schemas.openxmlformats.org/officeDocument/2006/relationships/hyperlink" Target="https://barttorvik.com/team.php?team=Northwestern+St.&amp;year=2014" TargetMode="External"/><Relationship Id="rId243" Type="http://schemas.openxmlformats.org/officeDocument/2006/relationships/hyperlink" Target="https://barttorvik.com/team.php?team=Tennessee+Tech&amp;year=2014" TargetMode="External"/><Relationship Id="rId264" Type="http://schemas.openxmlformats.org/officeDocument/2006/relationships/hyperlink" Target="https://barttorvik.com/team.php?team=Florida+Atlantic&amp;year=2014" TargetMode="External"/><Relationship Id="rId285" Type="http://schemas.openxmlformats.org/officeDocument/2006/relationships/hyperlink" Target="https://barttorvik.com/team.php?team=Saint+Peter%27s&amp;year=2014" TargetMode="External"/><Relationship Id="rId17" Type="http://schemas.openxmlformats.org/officeDocument/2006/relationships/hyperlink" Target="https://barttorvik.com/team.php?team=Illinois&amp;year=2014" TargetMode="External"/><Relationship Id="rId38" Type="http://schemas.openxmlformats.org/officeDocument/2006/relationships/hyperlink" Target="https://barttorvik.com/team.php?team=Michigan&amp;year=2014" TargetMode="External"/><Relationship Id="rId59" Type="http://schemas.openxmlformats.org/officeDocument/2006/relationships/hyperlink" Target="https://barttorvik.com/team.php?team=Oklahoma&amp;year=2014" TargetMode="External"/><Relationship Id="rId103" Type="http://schemas.openxmlformats.org/officeDocument/2006/relationships/hyperlink" Target="https://barttorvik.com/team.php?team=Princeton&amp;year=2014" TargetMode="External"/><Relationship Id="rId124" Type="http://schemas.openxmlformats.org/officeDocument/2006/relationships/hyperlink" Target="https://barttorvik.com/team.php?team=Southern+Illinois&amp;year=2014" TargetMode="External"/><Relationship Id="rId310" Type="http://schemas.openxmlformats.org/officeDocument/2006/relationships/hyperlink" Target="https://barttorvik.com/team.php?team=Texas+Southern&amp;year=2014" TargetMode="External"/><Relationship Id="rId70" Type="http://schemas.openxmlformats.org/officeDocument/2006/relationships/hyperlink" Target="https://barttorvik.com/team.php?team=North+Dakota+St.&amp;year=2014" TargetMode="External"/><Relationship Id="rId91" Type="http://schemas.openxmlformats.org/officeDocument/2006/relationships/hyperlink" Target="https://barttorvik.com/team.php?team=Colorado&amp;year=2014" TargetMode="External"/><Relationship Id="rId145" Type="http://schemas.openxmlformats.org/officeDocument/2006/relationships/hyperlink" Target="https://barttorvik.com/team.php?team=Yale&amp;year=2014" TargetMode="External"/><Relationship Id="rId166" Type="http://schemas.openxmlformats.org/officeDocument/2006/relationships/hyperlink" Target="https://barttorvik.com/team.php?team=Washington&amp;year=2014" TargetMode="External"/><Relationship Id="rId187" Type="http://schemas.openxmlformats.org/officeDocument/2006/relationships/hyperlink" Target="https://barttorvik.com/trank.php?&amp;begin=20140131&amp;end=20140317&amp;conlimit=All&amp;year=2014&amp;top=0&amp;venue=A-N&amp;type=All&amp;mingames=0&amp;quad=5&amp;rpi=" TargetMode="External"/><Relationship Id="rId331" Type="http://schemas.openxmlformats.org/officeDocument/2006/relationships/hyperlink" Target="https://barttorvik.com/team.php?team=East+Carolina&amp;year=2014" TargetMode="External"/><Relationship Id="rId352" Type="http://schemas.openxmlformats.org/officeDocument/2006/relationships/hyperlink" Target="https://barttorvik.com/team.php?team=Alabama+A%26M&amp;year=2014" TargetMode="External"/><Relationship Id="rId373" Type="http://schemas.openxmlformats.org/officeDocument/2006/relationships/hyperlink" Target="https://barttorvik.com/team.php?team=Cornell&amp;year=2014" TargetMode="External"/><Relationship Id="rId394" Type="http://schemas.openxmlformats.org/officeDocument/2006/relationships/hyperlink" Target="https://barttorvik.com/team.php?team=UMass+Lowell&amp;year=2014" TargetMode="External"/><Relationship Id="rId408" Type="http://schemas.openxmlformats.org/officeDocument/2006/relationships/hyperlink" Target="https://barttorvik.com/team.php?team=Central+Arkansas&amp;year=2014" TargetMode="External"/><Relationship Id="rId429" Type="http://schemas.openxmlformats.org/officeDocument/2006/relationships/hyperlink" Target="https://barttorvik.com/team.php?team=Furman&amp;year=2014" TargetMode="External"/><Relationship Id="rId1" Type="http://schemas.openxmlformats.org/officeDocument/2006/relationships/hyperlink" Target="https://barttorvik.com/team.php?team=Louisville&amp;year=2014" TargetMode="External"/><Relationship Id="rId212" Type="http://schemas.openxmlformats.org/officeDocument/2006/relationships/hyperlink" Target="https://barttorvik.com/team.php?team=American&amp;year=2014" TargetMode="External"/><Relationship Id="rId233" Type="http://schemas.openxmlformats.org/officeDocument/2006/relationships/hyperlink" Target="https://barttorvik.com/team.php?team=Pepperdine&amp;year=2014" TargetMode="External"/><Relationship Id="rId254" Type="http://schemas.openxmlformats.org/officeDocument/2006/relationships/hyperlink" Target="https://barttorvik.com/team.php?team=West+Virginia&amp;year=2014" TargetMode="External"/><Relationship Id="rId28" Type="http://schemas.openxmlformats.org/officeDocument/2006/relationships/hyperlink" Target="https://barttorvik.com/team.php?team=Duke&amp;year=2014" TargetMode="External"/><Relationship Id="rId49" Type="http://schemas.openxmlformats.org/officeDocument/2006/relationships/hyperlink" Target="https://barttorvik.com/team.php?team=Harvard&amp;year=2014" TargetMode="External"/><Relationship Id="rId114" Type="http://schemas.openxmlformats.org/officeDocument/2006/relationships/hyperlink" Target="https://barttorvik.com/team.php?team=Dayton&amp;year=2014" TargetMode="External"/><Relationship Id="rId275" Type="http://schemas.openxmlformats.org/officeDocument/2006/relationships/hyperlink" Target="https://barttorvik.com/trank.php?&amp;begin=20140131&amp;end=20140317&amp;conlimit=All&amp;year=2014&amp;top=0&amp;venue=A-N&amp;type=All&amp;mingames=0&amp;quad=5&amp;rpi=" TargetMode="External"/><Relationship Id="rId296" Type="http://schemas.openxmlformats.org/officeDocument/2006/relationships/hyperlink" Target="https://barttorvik.com/team.php?team=Sam+Houston+St.&amp;year=2014" TargetMode="External"/><Relationship Id="rId300" Type="http://schemas.openxmlformats.org/officeDocument/2006/relationships/hyperlink" Target="https://barttorvik.com/team.php?team=Winthrop&amp;year=2014" TargetMode="External"/><Relationship Id="rId60" Type="http://schemas.openxmlformats.org/officeDocument/2006/relationships/hyperlink" Target="https://barttorvik.com/team.php?team=Tulsa&amp;year=2014" TargetMode="External"/><Relationship Id="rId81" Type="http://schemas.openxmlformats.org/officeDocument/2006/relationships/hyperlink" Target="https://barttorvik.com/team.php?team=Cincinnati&amp;year=2014" TargetMode="External"/><Relationship Id="rId135" Type="http://schemas.openxmlformats.org/officeDocument/2006/relationships/hyperlink" Target="https://barttorvik.com/team.php?team=Davidson&amp;year=2014" TargetMode="External"/><Relationship Id="rId156" Type="http://schemas.openxmlformats.org/officeDocument/2006/relationships/hyperlink" Target="https://barttorvik.com/team.php?team=Auburn&amp;year=2014" TargetMode="External"/><Relationship Id="rId177" Type="http://schemas.openxmlformats.org/officeDocument/2006/relationships/hyperlink" Target="https://barttorvik.com/team.php?team=Vermont&amp;year=2014" TargetMode="External"/><Relationship Id="rId198" Type="http://schemas.openxmlformats.org/officeDocument/2006/relationships/hyperlink" Target="https://barttorvik.com/team.php?team=Wofford&amp;year=2014" TargetMode="External"/><Relationship Id="rId321" Type="http://schemas.openxmlformats.org/officeDocument/2006/relationships/hyperlink" Target="https://barttorvik.com/team.php?team=Troy&amp;year=2014" TargetMode="External"/><Relationship Id="rId342" Type="http://schemas.openxmlformats.org/officeDocument/2006/relationships/hyperlink" Target="https://barttorvik.com/team.php?team=Sacramento+St.&amp;year=2014" TargetMode="External"/><Relationship Id="rId363" Type="http://schemas.openxmlformats.org/officeDocument/2006/relationships/hyperlink" Target="https://barttorvik.com/team.php?team=Illinois+St.&amp;year=2014" TargetMode="External"/><Relationship Id="rId384" Type="http://schemas.openxmlformats.org/officeDocument/2006/relationships/hyperlink" Target="https://barttorvik.com/team.php?team=Prairie+View+A%26M&amp;year=2014" TargetMode="External"/><Relationship Id="rId419" Type="http://schemas.openxmlformats.org/officeDocument/2006/relationships/hyperlink" Target="https://barttorvik.com/team.php?team=Loyola+MD&amp;year=2014" TargetMode="External"/><Relationship Id="rId202" Type="http://schemas.openxmlformats.org/officeDocument/2006/relationships/hyperlink" Target="https://barttorvik.com/team.php?team=Cal+Poly&amp;year=2014" TargetMode="External"/><Relationship Id="rId223" Type="http://schemas.openxmlformats.org/officeDocument/2006/relationships/hyperlink" Target="https://barttorvik.com/team.php?team=Nebraska+Omaha&amp;year=2014" TargetMode="External"/><Relationship Id="rId244" Type="http://schemas.openxmlformats.org/officeDocument/2006/relationships/hyperlink" Target="https://barttorvik.com/team.php?team=Wake+Forest&amp;year=2014" TargetMode="External"/><Relationship Id="rId430" Type="http://schemas.openxmlformats.org/officeDocument/2006/relationships/hyperlink" Target="https://barttorvik.com/team.php?team=South+Carolina+St.&amp;year=2014" TargetMode="External"/><Relationship Id="rId18" Type="http://schemas.openxmlformats.org/officeDocument/2006/relationships/hyperlink" Target="https://barttorvik.com/team.php?team=Pittsburgh&amp;year=2014" TargetMode="External"/><Relationship Id="rId39" Type="http://schemas.openxmlformats.org/officeDocument/2006/relationships/hyperlink" Target="https://barttorvik.com/team.php?team=St.+John%27s&amp;year=2014" TargetMode="External"/><Relationship Id="rId265" Type="http://schemas.openxmlformats.org/officeDocument/2006/relationships/hyperlink" Target="https://barttorvik.com/team.php?team=Colgate&amp;year=2014" TargetMode="External"/><Relationship Id="rId286" Type="http://schemas.openxmlformats.org/officeDocument/2006/relationships/hyperlink" Target="https://barttorvik.com/team.php?team=Washington+St.&amp;year=2014" TargetMode="External"/><Relationship Id="rId50" Type="http://schemas.openxmlformats.org/officeDocument/2006/relationships/hyperlink" Target="https://barttorvik.com/team.php?team=Harvard&amp;year=2014" TargetMode="External"/><Relationship Id="rId104" Type="http://schemas.openxmlformats.org/officeDocument/2006/relationships/hyperlink" Target="https://barttorvik.com/team.php?team=Milwaukee&amp;year=2014" TargetMode="External"/><Relationship Id="rId125" Type="http://schemas.openxmlformats.org/officeDocument/2006/relationships/hyperlink" Target="https://barttorvik.com/team.php?team=Boise+St.&amp;year=2014" TargetMode="External"/><Relationship Id="rId146" Type="http://schemas.openxmlformats.org/officeDocument/2006/relationships/hyperlink" Target="https://barttorvik.com/team.php?team=Penn+St.&amp;year=2014" TargetMode="External"/><Relationship Id="rId167" Type="http://schemas.openxmlformats.org/officeDocument/2006/relationships/hyperlink" Target="https://barttorvik.com/team.php?team=Nevada&amp;year=2014" TargetMode="External"/><Relationship Id="rId188" Type="http://schemas.openxmlformats.org/officeDocument/2006/relationships/hyperlink" Target="https://barttorvik.com/team.php?team=Missouri&amp;year=2014" TargetMode="External"/><Relationship Id="rId311" Type="http://schemas.openxmlformats.org/officeDocument/2006/relationships/hyperlink" Target="https://barttorvik.com/team.php?team=UAB&amp;year=2014" TargetMode="External"/><Relationship Id="rId332" Type="http://schemas.openxmlformats.org/officeDocument/2006/relationships/hyperlink" Target="https://barttorvik.com/team.php?team=North+Florida&amp;year=2014" TargetMode="External"/><Relationship Id="rId353" Type="http://schemas.openxmlformats.org/officeDocument/2006/relationships/hyperlink" Target="https://barttorvik.com/team.php?team=Drake&amp;year=2014" TargetMode="External"/><Relationship Id="rId374" Type="http://schemas.openxmlformats.org/officeDocument/2006/relationships/hyperlink" Target="https://barttorvik.com/team.php?team=UMKC&amp;year=2014" TargetMode="External"/><Relationship Id="rId395" Type="http://schemas.openxmlformats.org/officeDocument/2006/relationships/hyperlink" Target="https://barttorvik.com/team.php?team=Lamar&amp;year=2014" TargetMode="External"/><Relationship Id="rId409" Type="http://schemas.openxmlformats.org/officeDocument/2006/relationships/hyperlink" Target="https://barttorvik.com/team.php?team=Southeastern+Louisiana&amp;year=2014" TargetMode="External"/><Relationship Id="rId71" Type="http://schemas.openxmlformats.org/officeDocument/2006/relationships/hyperlink" Target="https://barttorvik.com/team.php?team=Providence&amp;year=2014" TargetMode="External"/><Relationship Id="rId92" Type="http://schemas.openxmlformats.org/officeDocument/2006/relationships/hyperlink" Target="https://barttorvik.com/team.php?team=Colorado&amp;year=2014" TargetMode="External"/><Relationship Id="rId213" Type="http://schemas.openxmlformats.org/officeDocument/2006/relationships/hyperlink" Target="https://barttorvik.com/team.php?team=American&amp;year=2014" TargetMode="External"/><Relationship Id="rId234" Type="http://schemas.openxmlformats.org/officeDocument/2006/relationships/hyperlink" Target="https://barttorvik.com/team.php?team=Youngstown+St.&amp;year=2014" TargetMode="External"/><Relationship Id="rId420" Type="http://schemas.openxmlformats.org/officeDocument/2006/relationships/hyperlink" Target="https://barttorvik.com/team.php?team=Houston+Christian&amp;year=2014" TargetMode="External"/><Relationship Id="rId2" Type="http://schemas.openxmlformats.org/officeDocument/2006/relationships/hyperlink" Target="https://barttorvik.com/team.php?team=Louisville&amp;year=2014" TargetMode="External"/><Relationship Id="rId29" Type="http://schemas.openxmlformats.org/officeDocument/2006/relationships/hyperlink" Target="https://barttorvik.com/team.php?team=Duke&amp;year=2014" TargetMode="External"/><Relationship Id="rId255" Type="http://schemas.openxmlformats.org/officeDocument/2006/relationships/hyperlink" Target="https://barttorvik.com/team.php?team=Utah+St.&amp;year=2014" TargetMode="External"/><Relationship Id="rId276" Type="http://schemas.openxmlformats.org/officeDocument/2006/relationships/hyperlink" Target="https://barttorvik.com/team.php?team=Marshall&amp;year=2014" TargetMode="External"/><Relationship Id="rId297" Type="http://schemas.openxmlformats.org/officeDocument/2006/relationships/hyperlink" Target="https://barttorvik.com/team.php?team=Oral+Roberts&amp;year=2014" TargetMode="External"/><Relationship Id="rId40" Type="http://schemas.openxmlformats.org/officeDocument/2006/relationships/hyperlink" Target="https://barttorvik.com/team.php?team=Connecticut&amp;year=2014" TargetMode="External"/><Relationship Id="rId115" Type="http://schemas.openxmlformats.org/officeDocument/2006/relationships/hyperlink" Target="https://barttorvik.com/team.php?team=Iona&amp;year=2014" TargetMode="External"/><Relationship Id="rId136" Type="http://schemas.openxmlformats.org/officeDocument/2006/relationships/hyperlink" Target="https://barttorvik.com/team.php?team=Miami+FL&amp;year=2014" TargetMode="External"/><Relationship Id="rId157" Type="http://schemas.openxmlformats.org/officeDocument/2006/relationships/hyperlink" Target="https://barttorvik.com/trank.php?&amp;begin=20140131&amp;end=20140317&amp;conlimit=All&amp;year=2014&amp;top=0&amp;venue=A-N&amp;type=All&amp;mingames=0&amp;quad=5&amp;rpi=" TargetMode="External"/><Relationship Id="rId178" Type="http://schemas.openxmlformats.org/officeDocument/2006/relationships/hyperlink" Target="https://barttorvik.com/team.php?team=La+Salle&amp;year=2014" TargetMode="External"/><Relationship Id="rId301" Type="http://schemas.openxmlformats.org/officeDocument/2006/relationships/hyperlink" Target="https://barttorvik.com/trank.php?&amp;begin=20140131&amp;end=20140317&amp;conlimit=All&amp;year=2014&amp;top=0&amp;venue=A-N&amp;type=All&amp;mingames=0&amp;quad=5&amp;rpi=" TargetMode="External"/><Relationship Id="rId322" Type="http://schemas.openxmlformats.org/officeDocument/2006/relationships/hyperlink" Target="https://barttorvik.com/team.php?team=Bradley&amp;year=2014" TargetMode="External"/><Relationship Id="rId343" Type="http://schemas.openxmlformats.org/officeDocument/2006/relationships/hyperlink" Target="https://barttorvik.com/team.php?team=Lehigh&amp;year=2014" TargetMode="External"/><Relationship Id="rId364" Type="http://schemas.openxmlformats.org/officeDocument/2006/relationships/hyperlink" Target="https://barttorvik.com/team.php?team=Northern+Arizona&amp;year=2014" TargetMode="External"/><Relationship Id="rId61" Type="http://schemas.openxmlformats.org/officeDocument/2006/relationships/hyperlink" Target="https://barttorvik.com/team.php?team=Tulsa&amp;year=2014" TargetMode="External"/><Relationship Id="rId82" Type="http://schemas.openxmlformats.org/officeDocument/2006/relationships/hyperlink" Target="https://barttorvik.com/team.php?team=Cincinnati&amp;year=2014" TargetMode="External"/><Relationship Id="rId199" Type="http://schemas.openxmlformats.org/officeDocument/2006/relationships/hyperlink" Target="https://barttorvik.com/team.php?team=Georgetown&amp;year=2014" TargetMode="External"/><Relationship Id="rId203" Type="http://schemas.openxmlformats.org/officeDocument/2006/relationships/hyperlink" Target="https://barttorvik.com/team.php?team=Akron&amp;year=2014" TargetMode="External"/><Relationship Id="rId385" Type="http://schemas.openxmlformats.org/officeDocument/2006/relationships/hyperlink" Target="https://barttorvik.com/team.php?team=Longwood&amp;year=2014" TargetMode="External"/><Relationship Id="rId19" Type="http://schemas.openxmlformats.org/officeDocument/2006/relationships/hyperlink" Target="https://barttorvik.com/team.php?team=Pittsburgh&amp;year=2014" TargetMode="External"/><Relationship Id="rId224" Type="http://schemas.openxmlformats.org/officeDocument/2006/relationships/hyperlink" Target="https://barttorvik.com/team.php?team=Mount+St.+Mary%27s&amp;year=2014" TargetMode="External"/><Relationship Id="rId245" Type="http://schemas.openxmlformats.org/officeDocument/2006/relationships/hyperlink" Target="https://barttorvik.com/team.php?team=Arizona+St.&amp;year=2014" TargetMode="External"/><Relationship Id="rId266" Type="http://schemas.openxmlformats.org/officeDocument/2006/relationships/hyperlink" Target="https://barttorvik.com/team.php?team=Wagner&amp;year=2014" TargetMode="External"/><Relationship Id="rId287" Type="http://schemas.openxmlformats.org/officeDocument/2006/relationships/hyperlink" Target="https://barttorvik.com/team.php?team=Stony+Brook&amp;year=2014" TargetMode="External"/><Relationship Id="rId410" Type="http://schemas.openxmlformats.org/officeDocument/2006/relationships/hyperlink" Target="https://barttorvik.com/team.php?team=UC+Davis&amp;year=2014" TargetMode="External"/><Relationship Id="rId431" Type="http://schemas.openxmlformats.org/officeDocument/2006/relationships/hyperlink" Target="https://barttorvik.com/team.php?team=UMBC&amp;year=2014" TargetMode="External"/><Relationship Id="rId30" Type="http://schemas.openxmlformats.org/officeDocument/2006/relationships/hyperlink" Target="https://barttorvik.com/team.php?team=Tennessee&amp;year=2014" TargetMode="External"/><Relationship Id="rId105" Type="http://schemas.openxmlformats.org/officeDocument/2006/relationships/hyperlink" Target="https://barttorvik.com/team.php?team=Milwaukee&amp;year=2014" TargetMode="External"/><Relationship Id="rId126" Type="http://schemas.openxmlformats.org/officeDocument/2006/relationships/hyperlink" Target="https://barttorvik.com/trank.php?&amp;begin=20140131&amp;end=20140317&amp;conlimit=All&amp;year=2014&amp;top=0&amp;venue=A-N&amp;type=All&amp;mingames=0&amp;quad=5&amp;rpi=" TargetMode="External"/><Relationship Id="rId147" Type="http://schemas.openxmlformats.org/officeDocument/2006/relationships/hyperlink" Target="https://barttorvik.com/team.php?team=Fresno+St.&amp;year=2014" TargetMode="External"/><Relationship Id="rId168" Type="http://schemas.openxmlformats.org/officeDocument/2006/relationships/hyperlink" Target="https://barttorvik.com/team.php?team=Rhode+Island&amp;year=2014" TargetMode="External"/><Relationship Id="rId312" Type="http://schemas.openxmlformats.org/officeDocument/2006/relationships/hyperlink" Target="https://barttorvik.com/team.php?team=Charleston+Southern&amp;year=2014" TargetMode="External"/><Relationship Id="rId333" Type="http://schemas.openxmlformats.org/officeDocument/2006/relationships/hyperlink" Target="https://barttorvik.com/team.php?team=Georgia+Southern&amp;year=2014" TargetMode="External"/><Relationship Id="rId354" Type="http://schemas.openxmlformats.org/officeDocument/2006/relationships/hyperlink" Target="https://barttorvik.com/trank.php?&amp;begin=20140131&amp;end=20140317&amp;conlimit=All&amp;year=2014&amp;top=0&amp;venue=A-N&amp;type=All&amp;mingames=0&amp;quad=5&amp;rpi=" TargetMode="External"/><Relationship Id="rId51" Type="http://schemas.openxmlformats.org/officeDocument/2006/relationships/hyperlink" Target="https://barttorvik.com/team.php?team=Villanova&amp;year=2014" TargetMode="External"/><Relationship Id="rId72" Type="http://schemas.openxmlformats.org/officeDocument/2006/relationships/hyperlink" Target="https://barttorvik.com/team.php?team=Providence&amp;year=2014" TargetMode="External"/><Relationship Id="rId93" Type="http://schemas.openxmlformats.org/officeDocument/2006/relationships/hyperlink" Target="https://barttorvik.com/trank.php?&amp;begin=20140131&amp;end=20140317&amp;conlimit=All&amp;year=2014&amp;top=0&amp;venue=A-N&amp;type=All&amp;mingames=0&amp;quad=5&amp;rpi=" TargetMode="External"/><Relationship Id="rId189" Type="http://schemas.openxmlformats.org/officeDocument/2006/relationships/hyperlink" Target="https://barttorvik.com/team.php?team=Brown&amp;year=2014" TargetMode="External"/><Relationship Id="rId375" Type="http://schemas.openxmlformats.org/officeDocument/2006/relationships/hyperlink" Target="https://barttorvik.com/team.php?team=St.+Francis+PA&amp;year=2014" TargetMode="External"/><Relationship Id="rId396" Type="http://schemas.openxmlformats.org/officeDocument/2006/relationships/hyperlink" Target="https://barttorvik.com/team.php?team=McNeese+St.&amp;year=2014" TargetMode="External"/><Relationship Id="rId3" Type="http://schemas.openxmlformats.org/officeDocument/2006/relationships/hyperlink" Target="https://barttorvik.com/team.php?team=Florida&amp;year=2014" TargetMode="External"/><Relationship Id="rId214" Type="http://schemas.openxmlformats.org/officeDocument/2006/relationships/hyperlink" Target="https://barttorvik.com/team.php?team=High+Point&amp;year=2014" TargetMode="External"/><Relationship Id="rId235" Type="http://schemas.openxmlformats.org/officeDocument/2006/relationships/hyperlink" Target="https://barttorvik.com/team.php?team=Eastern+Michigan&amp;year=2014" TargetMode="External"/><Relationship Id="rId256" Type="http://schemas.openxmlformats.org/officeDocument/2006/relationships/hyperlink" Target="https://barttorvik.com/team.php?team=Little+Rock&amp;year=2014" TargetMode="External"/><Relationship Id="rId277" Type="http://schemas.openxmlformats.org/officeDocument/2006/relationships/hyperlink" Target="https://barttorvik.com/team.php?team=Siena&amp;year=2014" TargetMode="External"/><Relationship Id="rId298" Type="http://schemas.openxmlformats.org/officeDocument/2006/relationships/hyperlink" Target="https://barttorvik.com/team.php?team=Fordham&amp;year=2014" TargetMode="External"/><Relationship Id="rId400" Type="http://schemas.openxmlformats.org/officeDocument/2006/relationships/hyperlink" Target="https://barttorvik.com/team.php?team=Jackson+St.&amp;year=2014" TargetMode="External"/><Relationship Id="rId421" Type="http://schemas.openxmlformats.org/officeDocument/2006/relationships/hyperlink" Target="https://barttorvik.com/team.php?team=Alcorn+St.&amp;year=2014" TargetMode="External"/><Relationship Id="rId116" Type="http://schemas.openxmlformats.org/officeDocument/2006/relationships/hyperlink" Target="https://barttorvik.com/team.php?team=Georgia+St.&amp;year=2014" TargetMode="External"/><Relationship Id="rId137" Type="http://schemas.openxmlformats.org/officeDocument/2006/relationships/hyperlink" Target="https://barttorvik.com/team.php?team=Belmont&amp;year=2014" TargetMode="External"/><Relationship Id="rId158" Type="http://schemas.openxmlformats.org/officeDocument/2006/relationships/hyperlink" Target="https://barttorvik.com/team.php?team=Bucknell&amp;year=2014" TargetMode="External"/><Relationship Id="rId302" Type="http://schemas.openxmlformats.org/officeDocument/2006/relationships/hyperlink" Target="https://barttorvik.com/team.php?team=Cal+St.+Northridge&amp;year=2014" TargetMode="External"/><Relationship Id="rId323" Type="http://schemas.openxmlformats.org/officeDocument/2006/relationships/hyperlink" Target="https://barttorvik.com/team.php?team=UNC+Asheville&amp;year=2014" TargetMode="External"/><Relationship Id="rId344" Type="http://schemas.openxmlformats.org/officeDocument/2006/relationships/hyperlink" Target="https://barttorvik.com/team.php?team=UNC+Wilmington&amp;year=2014" TargetMode="External"/><Relationship Id="rId20" Type="http://schemas.openxmlformats.org/officeDocument/2006/relationships/hyperlink" Target="https://barttorvik.com/team.php?team=New+Mexico&amp;year=2014" TargetMode="External"/><Relationship Id="rId41" Type="http://schemas.openxmlformats.org/officeDocument/2006/relationships/hyperlink" Target="https://barttorvik.com/team.php?team=Connecticut&amp;year=2014" TargetMode="External"/><Relationship Id="rId62" Type="http://schemas.openxmlformats.org/officeDocument/2006/relationships/hyperlink" Target="https://barttorvik.com/team.php?team=Maryland&amp;year=2014" TargetMode="External"/><Relationship Id="rId83" Type="http://schemas.openxmlformats.org/officeDocument/2006/relationships/hyperlink" Target="https://barttorvik.com/team.php?team=San+Francisco&amp;year=2014" TargetMode="External"/><Relationship Id="rId179" Type="http://schemas.openxmlformats.org/officeDocument/2006/relationships/hyperlink" Target="https://barttorvik.com/team.php?team=California&amp;year=2014" TargetMode="External"/><Relationship Id="rId365" Type="http://schemas.openxmlformats.org/officeDocument/2006/relationships/hyperlink" Target="https://barttorvik.com/team.php?team=UC+Riverside&amp;year=2014" TargetMode="External"/><Relationship Id="rId386" Type="http://schemas.openxmlformats.org/officeDocument/2006/relationships/hyperlink" Target="https://barttorvik.com/team.php?team=Texas+St.&amp;year=2014" TargetMode="External"/><Relationship Id="rId190" Type="http://schemas.openxmlformats.org/officeDocument/2006/relationships/hyperlink" Target="https://barttorvik.com/team.php?team=UCF&amp;year=2014" TargetMode="External"/><Relationship Id="rId204" Type="http://schemas.openxmlformats.org/officeDocument/2006/relationships/hyperlink" Target="https://barttorvik.com/team.php?team=Wyoming&amp;year=2014" TargetMode="External"/><Relationship Id="rId225" Type="http://schemas.openxmlformats.org/officeDocument/2006/relationships/hyperlink" Target="https://barttorvik.com/team.php?team=Mount+St.+Mary%27s&amp;year=2014" TargetMode="External"/><Relationship Id="rId246" Type="http://schemas.openxmlformats.org/officeDocument/2006/relationships/hyperlink" Target="https://barttorvik.com/team.php?team=Arizona+St.&amp;year=2014" TargetMode="External"/><Relationship Id="rId267" Type="http://schemas.openxmlformats.org/officeDocument/2006/relationships/hyperlink" Target="https://barttorvik.com/team.php?team=Hawaii&amp;year=2014" TargetMode="External"/><Relationship Id="rId288" Type="http://schemas.openxmlformats.org/officeDocument/2006/relationships/hyperlink" Target="https://barttorvik.com/team.php?team=Vanderbilt&amp;year=2014" TargetMode="External"/><Relationship Id="rId411" Type="http://schemas.openxmlformats.org/officeDocument/2006/relationships/hyperlink" Target="https://barttorvik.com/team.php?team=Northern+Kentucky&amp;year=2014" TargetMode="External"/><Relationship Id="rId432" Type="http://schemas.openxmlformats.org/officeDocument/2006/relationships/hyperlink" Target="https://barttorvik.com/team.php?team=North+Carolina+A%26T&amp;year=2014" TargetMode="External"/><Relationship Id="rId106" Type="http://schemas.openxmlformats.org/officeDocument/2006/relationships/hyperlink" Target="https://barttorvik.com/team.php?team=Manhattan&amp;year=2014" TargetMode="External"/><Relationship Id="rId127" Type="http://schemas.openxmlformats.org/officeDocument/2006/relationships/hyperlink" Target="https://barttorvik.com/team.php?team=San+Diego&amp;year=2014" TargetMode="External"/><Relationship Id="rId313" Type="http://schemas.openxmlformats.org/officeDocument/2006/relationships/hyperlink" Target="https://barttorvik.com/team.php?team=Columbia&amp;year=2014" TargetMode="External"/><Relationship Id="rId10" Type="http://schemas.openxmlformats.org/officeDocument/2006/relationships/hyperlink" Target="https://barttorvik.com/team.php?team=Wisconsin&amp;year=2014" TargetMode="External"/><Relationship Id="rId31" Type="http://schemas.openxmlformats.org/officeDocument/2006/relationships/hyperlink" Target="https://barttorvik.com/team.php?team=Tennessee&amp;year=2014" TargetMode="External"/><Relationship Id="rId52" Type="http://schemas.openxmlformats.org/officeDocument/2006/relationships/hyperlink" Target="https://barttorvik.com/team.php?team=Villanova&amp;year=2014" TargetMode="External"/><Relationship Id="rId73" Type="http://schemas.openxmlformats.org/officeDocument/2006/relationships/hyperlink" Target="https://barttorvik.com/team.php?team=Iowa&amp;year=2014" TargetMode="External"/><Relationship Id="rId94" Type="http://schemas.openxmlformats.org/officeDocument/2006/relationships/hyperlink" Target="https://barttorvik.com/team.php?team=SMU&amp;year=2014" TargetMode="External"/><Relationship Id="rId148" Type="http://schemas.openxmlformats.org/officeDocument/2006/relationships/hyperlink" Target="https://barttorvik.com/team.php?team=Marquette&amp;year=2014" TargetMode="External"/><Relationship Id="rId169" Type="http://schemas.openxmlformats.org/officeDocument/2006/relationships/hyperlink" Target="https://barttorvik.com/team.php?team=St.+Francis+NY&amp;year=2014" TargetMode="External"/><Relationship Id="rId334" Type="http://schemas.openxmlformats.org/officeDocument/2006/relationships/hyperlink" Target="https://barttorvik.com/team.php?team=Louisiana+Monroe&amp;year=2014" TargetMode="External"/><Relationship Id="rId355" Type="http://schemas.openxmlformats.org/officeDocument/2006/relationships/hyperlink" Target="https://barttorvik.com/team.php?team=Old+Dominion&amp;year=2014" TargetMode="External"/><Relationship Id="rId376" Type="http://schemas.openxmlformats.org/officeDocument/2006/relationships/hyperlink" Target="https://barttorvik.com/team.php?team=Arkansas+Pine+Bluff&amp;year=2014" TargetMode="External"/><Relationship Id="rId397" Type="http://schemas.openxmlformats.org/officeDocument/2006/relationships/hyperlink" Target="https://barttorvik.com/team.php?team=Florida+A%26M&amp;year=2014" TargetMode="External"/><Relationship Id="rId4" Type="http://schemas.openxmlformats.org/officeDocument/2006/relationships/hyperlink" Target="https://barttorvik.com/team.php?team=Florida&amp;year=2014" TargetMode="External"/><Relationship Id="rId180" Type="http://schemas.openxmlformats.org/officeDocument/2006/relationships/hyperlink" Target="https://barttorvik.com/team.php?team=Texas+Tech&amp;year=2014" TargetMode="External"/><Relationship Id="rId215" Type="http://schemas.openxmlformats.org/officeDocument/2006/relationships/hyperlink" Target="https://barttorvik.com/team.php?team=Murray+St.&amp;year=2014" TargetMode="External"/><Relationship Id="rId236" Type="http://schemas.openxmlformats.org/officeDocument/2006/relationships/hyperlink" Target="https://barttorvik.com/team.php?team=Mercer&amp;year=2014" TargetMode="External"/><Relationship Id="rId257" Type="http://schemas.openxmlformats.org/officeDocument/2006/relationships/hyperlink" Target="https://barttorvik.com/team.php?team=Northern+Iowa&amp;year=2014" TargetMode="External"/><Relationship Id="rId278" Type="http://schemas.openxmlformats.org/officeDocument/2006/relationships/hyperlink" Target="https://barttorvik.com/team.php?team=Rider&amp;year=2014" TargetMode="External"/><Relationship Id="rId401" Type="http://schemas.openxmlformats.org/officeDocument/2006/relationships/hyperlink" Target="https://barttorvik.com/team.php?team=San+Jose+St.&amp;year=2014" TargetMode="External"/><Relationship Id="rId422" Type="http://schemas.openxmlformats.org/officeDocument/2006/relationships/hyperlink" Target="https://barttorvik.com/team.php?team=Mississippi+Valley+St.&amp;year=2014" TargetMode="External"/><Relationship Id="rId303" Type="http://schemas.openxmlformats.org/officeDocument/2006/relationships/hyperlink" Target="https://barttorvik.com/team.php?team=Army&amp;year=2014" TargetMode="External"/><Relationship Id="rId42" Type="http://schemas.openxmlformats.org/officeDocument/2006/relationships/hyperlink" Target="https://barttorvik.com/team.php?team=Ohio+St.&amp;year=2014" TargetMode="External"/><Relationship Id="rId84" Type="http://schemas.openxmlformats.org/officeDocument/2006/relationships/hyperlink" Target="https://barttorvik.com/team.php?team=Georgia+Tech&amp;year=2014" TargetMode="External"/><Relationship Id="rId138" Type="http://schemas.openxmlformats.org/officeDocument/2006/relationships/hyperlink" Target="https://barttorvik.com/team.php?team=Kansas+St.&amp;year=2014" TargetMode="External"/><Relationship Id="rId345" Type="http://schemas.openxmlformats.org/officeDocument/2006/relationships/hyperlink" Target="https://barttorvik.com/team.php?team=LIU+Brooklyn&amp;year=2014" TargetMode="External"/><Relationship Id="rId387" Type="http://schemas.openxmlformats.org/officeDocument/2006/relationships/hyperlink" Target="https://barttorvik.com/team.php?team=South+Dakota&amp;year=2014" TargetMode="External"/><Relationship Id="rId191" Type="http://schemas.openxmlformats.org/officeDocument/2006/relationships/hyperlink" Target="https://barttorvik.com/team.php?team=Eastern+Washington&amp;year=2014" TargetMode="External"/><Relationship Id="rId205" Type="http://schemas.openxmlformats.org/officeDocument/2006/relationships/hyperlink" Target="https://barttorvik.com/team.php?team=Mississippi&amp;year=2014" TargetMode="External"/><Relationship Id="rId247" Type="http://schemas.openxmlformats.org/officeDocument/2006/relationships/hyperlink" Target="https://barttorvik.com/team.php?team=College+of+Charleston&amp;year=2014" TargetMode="External"/><Relationship Id="rId412" Type="http://schemas.openxmlformats.org/officeDocument/2006/relationships/hyperlink" Target="https://barttorvik.com/team.php?team=IUPUI&amp;year=2014" TargetMode="External"/><Relationship Id="rId107" Type="http://schemas.openxmlformats.org/officeDocument/2006/relationships/hyperlink" Target="https://barttorvik.com/team.php?team=Manhattan&amp;year=2014" TargetMode="External"/><Relationship Id="rId289" Type="http://schemas.openxmlformats.org/officeDocument/2006/relationships/hyperlink" Target="https://barttorvik.com/team.php?team=Northern+Colorado&amp;year=2014" TargetMode="External"/><Relationship Id="rId11" Type="http://schemas.openxmlformats.org/officeDocument/2006/relationships/hyperlink" Target="https://barttorvik.com/team.php?team=Wichita+St.&amp;year=2014" TargetMode="External"/><Relationship Id="rId53" Type="http://schemas.openxmlformats.org/officeDocument/2006/relationships/hyperlink" Target="https://barttorvik.com/team.php?team=San+Diego+St.&amp;year=2014" TargetMode="External"/><Relationship Id="rId149" Type="http://schemas.openxmlformats.org/officeDocument/2006/relationships/hyperlink" Target="https://barttorvik.com/team.php?team=George+Washington&amp;year=2014" TargetMode="External"/><Relationship Id="rId314" Type="http://schemas.openxmlformats.org/officeDocument/2006/relationships/hyperlink" Target="https://barttorvik.com/team.php?team=Montana&amp;year=2014" TargetMode="External"/><Relationship Id="rId356" Type="http://schemas.openxmlformats.org/officeDocument/2006/relationships/hyperlink" Target="https://barttorvik.com/team.php?team=UTSA&amp;year=2014" TargetMode="External"/><Relationship Id="rId398" Type="http://schemas.openxmlformats.org/officeDocument/2006/relationships/hyperlink" Target="https://barttorvik.com/team.php?team=Maryland+Eastern+Shore&amp;year=2014" TargetMode="External"/><Relationship Id="rId95" Type="http://schemas.openxmlformats.org/officeDocument/2006/relationships/hyperlink" Target="https://barttorvik.com/team.php?team=Saint+Mary%27s&amp;year=2014" TargetMode="External"/><Relationship Id="rId160" Type="http://schemas.openxmlformats.org/officeDocument/2006/relationships/hyperlink" Target="https://barttorvik.com/team.php?team=Canisius&amp;year=2014" TargetMode="External"/><Relationship Id="rId216" Type="http://schemas.openxmlformats.org/officeDocument/2006/relationships/hyperlink" Target="https://barttorvik.com/team.php?team=Delaware&amp;year=2014" TargetMode="External"/><Relationship Id="rId423" Type="http://schemas.openxmlformats.org/officeDocument/2006/relationships/hyperlink" Target="https://barttorvik.com/team.php?team=Appalachian+St.&amp;year=2014" TargetMode="External"/><Relationship Id="rId258" Type="http://schemas.openxmlformats.org/officeDocument/2006/relationships/hyperlink" Target="https://barttorvik.com/team.php?team=Gardner+Webb&amp;year=2014" TargetMode="External"/><Relationship Id="rId22" Type="http://schemas.openxmlformats.org/officeDocument/2006/relationships/hyperlink" Target="https://barttorvik.com/team.php?team=UCLA&amp;year=2014" TargetMode="External"/><Relationship Id="rId64" Type="http://schemas.openxmlformats.org/officeDocument/2006/relationships/hyperlink" Target="https://barttorvik.com/team.php?team=Creighton&amp;year=2014" TargetMode="External"/><Relationship Id="rId118" Type="http://schemas.openxmlformats.org/officeDocument/2006/relationships/hyperlink" Target="https://barttorvik.com/team.php?team=Eastern+Kentucky&amp;year=2014" TargetMode="External"/><Relationship Id="rId325" Type="http://schemas.openxmlformats.org/officeDocument/2006/relationships/hyperlink" Target="https://barttorvik.com/team.php?team=Lafayette&amp;year=2014" TargetMode="External"/><Relationship Id="rId367" Type="http://schemas.openxmlformats.org/officeDocument/2006/relationships/hyperlink" Target="https://barttorvik.com/team.php?team=Western+Illinois&amp;year=2014" TargetMode="External"/><Relationship Id="rId171" Type="http://schemas.openxmlformats.org/officeDocument/2006/relationships/hyperlink" Target="https://barttorvik.com/team.php?team=South+Dakota+St.&amp;year=2014" TargetMode="External"/><Relationship Id="rId227" Type="http://schemas.openxmlformats.org/officeDocument/2006/relationships/hyperlink" Target="https://barttorvik.com/team.php?team=Indiana+St.&amp;year=2014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BYU&amp;year=2014" TargetMode="External"/><Relationship Id="rId671" Type="http://schemas.openxmlformats.org/officeDocument/2006/relationships/hyperlink" Target="https://barttorvik.com/team.php?team=Mississippi+St.&amp;year=2014" TargetMode="External"/><Relationship Id="rId769" Type="http://schemas.openxmlformats.org/officeDocument/2006/relationships/hyperlink" Target="https://barttorvik.com/team.php?team=TCU&amp;year=2014" TargetMode="External"/><Relationship Id="rId21" Type="http://schemas.openxmlformats.org/officeDocument/2006/relationships/hyperlink" Target="https://barttorvik.com/team.php?team=Iowa&amp;year=2014" TargetMode="External"/><Relationship Id="rId324" Type="http://schemas.openxmlformats.org/officeDocument/2006/relationships/hyperlink" Target="https://barttorvik.com/team.php?team=Monmouth&amp;year=2014" TargetMode="External"/><Relationship Id="rId531" Type="http://schemas.openxmlformats.org/officeDocument/2006/relationships/hyperlink" Target="https://barttorvik.com/team.php?team=Oregon&amp;year=2014" TargetMode="External"/><Relationship Id="rId629" Type="http://schemas.openxmlformats.org/officeDocument/2006/relationships/hyperlink" Target="https://barttorvik.com/team.php?team=Virginia+Tech&amp;year=2014" TargetMode="External"/><Relationship Id="rId170" Type="http://schemas.openxmlformats.org/officeDocument/2006/relationships/hyperlink" Target="https://barttorvik.com/team.php?team=Davidson&amp;year=2014" TargetMode="External"/><Relationship Id="rId836" Type="http://schemas.openxmlformats.org/officeDocument/2006/relationships/hyperlink" Target="https://barttorvik.com/team.php?team=Central+Connecticut&amp;year=2014" TargetMode="External"/><Relationship Id="rId268" Type="http://schemas.openxmlformats.org/officeDocument/2006/relationships/hyperlink" Target="https://barttorvik.com/team.php?team=Old+Dominion&amp;year=2014" TargetMode="External"/><Relationship Id="rId475" Type="http://schemas.openxmlformats.org/officeDocument/2006/relationships/hyperlink" Target="https://barttorvik.com/team.php?team=UCLA&amp;year=2014" TargetMode="External"/><Relationship Id="rId682" Type="http://schemas.openxmlformats.org/officeDocument/2006/relationships/hyperlink" Target="https://barttorvik.com/team.php?team=Marist&amp;year=2014" TargetMode="External"/><Relationship Id="rId32" Type="http://schemas.openxmlformats.org/officeDocument/2006/relationships/hyperlink" Target="https://barttorvik.com/team.php?team=Tennessee&amp;year=2014" TargetMode="External"/><Relationship Id="rId128" Type="http://schemas.openxmlformats.org/officeDocument/2006/relationships/hyperlink" Target="https://barttorvik.com/team.php?team=Arizona+St.&amp;year=2014" TargetMode="External"/><Relationship Id="rId335" Type="http://schemas.openxmlformats.org/officeDocument/2006/relationships/hyperlink" Target="https://barttorvik.com/team.php?team=Cal+St.+Northridge&amp;year=2014" TargetMode="External"/><Relationship Id="rId542" Type="http://schemas.openxmlformats.org/officeDocument/2006/relationships/hyperlink" Target="https://barttorvik.com/team.php?team=Maryland&amp;year=2014" TargetMode="External"/><Relationship Id="rId181" Type="http://schemas.openxmlformats.org/officeDocument/2006/relationships/hyperlink" Target="https://barttorvik.com/team.php?team=Mercer&amp;year=2014" TargetMode="External"/><Relationship Id="rId402" Type="http://schemas.openxmlformats.org/officeDocument/2006/relationships/hyperlink" Target="https://barttorvik.com/team.php?team=Prairie+View+A%26M&amp;year=2014" TargetMode="External"/><Relationship Id="rId847" Type="http://schemas.openxmlformats.org/officeDocument/2006/relationships/hyperlink" Target="https://barttorvik.com/team.php?team=South+Carolina+St.&amp;year=2014" TargetMode="External"/><Relationship Id="rId279" Type="http://schemas.openxmlformats.org/officeDocument/2006/relationships/hyperlink" Target="https://barttorvik.com/team.php?team=Cal+St.+Bakersfield&amp;year=2014" TargetMode="External"/><Relationship Id="rId486" Type="http://schemas.openxmlformats.org/officeDocument/2006/relationships/hyperlink" Target="https://barttorvik.com/team.php?team=Pittsburgh&amp;year=2014" TargetMode="External"/><Relationship Id="rId693" Type="http://schemas.openxmlformats.org/officeDocument/2006/relationships/hyperlink" Target="https://barttorvik.com/team.php?team=VMI&amp;year=2014" TargetMode="External"/><Relationship Id="rId707" Type="http://schemas.openxmlformats.org/officeDocument/2006/relationships/hyperlink" Target="https://barttorvik.com/team.php?team=Yale&amp;year=2014" TargetMode="External"/><Relationship Id="rId43" Type="http://schemas.openxmlformats.org/officeDocument/2006/relationships/hyperlink" Target="https://barttorvik.com/team.php?team=Oklahoma+St.&amp;year=2014" TargetMode="External"/><Relationship Id="rId139" Type="http://schemas.openxmlformats.org/officeDocument/2006/relationships/hyperlink" Target="https://barttorvik.com/team.php?team=Arkansas&amp;year=2014" TargetMode="External"/><Relationship Id="rId346" Type="http://schemas.openxmlformats.org/officeDocument/2006/relationships/hyperlink" Target="https://barttorvik.com/team.php?team=Marist&amp;year=2014" TargetMode="External"/><Relationship Id="rId553" Type="http://schemas.openxmlformats.org/officeDocument/2006/relationships/hyperlink" Target="https://barttorvik.com/team.php?team=New+Mexico+St.&amp;year=2014" TargetMode="External"/><Relationship Id="rId760" Type="http://schemas.openxmlformats.org/officeDocument/2006/relationships/hyperlink" Target="https://barttorvik.com/team.php?team=Idaho+St.&amp;year=2014" TargetMode="External"/><Relationship Id="rId192" Type="http://schemas.openxmlformats.org/officeDocument/2006/relationships/hyperlink" Target="https://barttorvik.com/team.php?team=Pepperdine&amp;year=2014" TargetMode="External"/><Relationship Id="rId206" Type="http://schemas.openxmlformats.org/officeDocument/2006/relationships/hyperlink" Target="https://barttorvik.com/team.php?team=Rhode+Island&amp;year=2014" TargetMode="External"/><Relationship Id="rId413" Type="http://schemas.openxmlformats.org/officeDocument/2006/relationships/hyperlink" Target="https://barttorvik.com/team.php?team=UMass+Lowell&amp;year=2014" TargetMode="External"/><Relationship Id="rId858" Type="http://schemas.openxmlformats.org/officeDocument/2006/relationships/hyperlink" Target="https://barttorvik.com/team.php?team=Appalachian+St.&amp;year=2014" TargetMode="External"/><Relationship Id="rId497" Type="http://schemas.openxmlformats.org/officeDocument/2006/relationships/hyperlink" Target="https://barttorvik.com/team.php?team=Syracuse&amp;year=2014" TargetMode="External"/><Relationship Id="rId620" Type="http://schemas.openxmlformats.org/officeDocument/2006/relationships/hyperlink" Target="https://barttorvik.com/team.php?team=American&amp;year=2014" TargetMode="External"/><Relationship Id="rId718" Type="http://schemas.openxmlformats.org/officeDocument/2006/relationships/hyperlink" Target="https://barttorvik.com/team.php?team=Western+Carolina&amp;year=2014" TargetMode="External"/><Relationship Id="rId357" Type="http://schemas.openxmlformats.org/officeDocument/2006/relationships/hyperlink" Target="https://barttorvik.com/team.php?team=Portland+St.&amp;year=2014" TargetMode="External"/><Relationship Id="rId54" Type="http://schemas.openxmlformats.org/officeDocument/2006/relationships/hyperlink" Target="https://barttorvik.com/team.php?team=Connecticut&amp;year=2014" TargetMode="External"/><Relationship Id="rId217" Type="http://schemas.openxmlformats.org/officeDocument/2006/relationships/hyperlink" Target="https://barttorvik.com/team.php?team=Eastern+Michigan&amp;year=2014" TargetMode="External"/><Relationship Id="rId564" Type="http://schemas.openxmlformats.org/officeDocument/2006/relationships/hyperlink" Target="https://barttorvik.com/team.php?team=Columbia&amp;year=2014" TargetMode="External"/><Relationship Id="rId771" Type="http://schemas.openxmlformats.org/officeDocument/2006/relationships/hyperlink" Target="https://barttorvik.com/team.php?team=Northern+Arizona&amp;year=2014" TargetMode="External"/><Relationship Id="rId424" Type="http://schemas.openxmlformats.org/officeDocument/2006/relationships/hyperlink" Target="https://barttorvik.com/team.php?team=Furman&amp;year=2014" TargetMode="External"/><Relationship Id="rId631" Type="http://schemas.openxmlformats.org/officeDocument/2006/relationships/hyperlink" Target="https://barttorvik.com/team.php?team=Wright+St.&amp;year=2014" TargetMode="External"/><Relationship Id="rId729" Type="http://schemas.openxmlformats.org/officeDocument/2006/relationships/hyperlink" Target="https://barttorvik.com/team.php?team=Coastal+Carolina&amp;year=2014" TargetMode="External"/><Relationship Id="rId270" Type="http://schemas.openxmlformats.org/officeDocument/2006/relationships/hyperlink" Target="https://barttorvik.com/team.php?team=Oakland&amp;year=2014" TargetMode="External"/><Relationship Id="rId65" Type="http://schemas.openxmlformats.org/officeDocument/2006/relationships/hyperlink" Target="https://barttorvik.com/team.php?team=Cincinnati&amp;year=2014" TargetMode="External"/><Relationship Id="rId130" Type="http://schemas.openxmlformats.org/officeDocument/2006/relationships/hyperlink" Target="https://barttorvik.com/team.php?team=Saint+Mary%27s&amp;year=2014" TargetMode="External"/><Relationship Id="rId368" Type="http://schemas.openxmlformats.org/officeDocument/2006/relationships/hyperlink" Target="https://barttorvik.com/team.php?team=Western+Illinois&amp;year=2014" TargetMode="External"/><Relationship Id="rId575" Type="http://schemas.openxmlformats.org/officeDocument/2006/relationships/hyperlink" Target="https://barttorvik.com/team.php?team=Auburn&amp;year=2014" TargetMode="External"/><Relationship Id="rId782" Type="http://schemas.openxmlformats.org/officeDocument/2006/relationships/hyperlink" Target="https://barttorvik.com/team.php?team=UT+Arlington&amp;year=2014" TargetMode="External"/><Relationship Id="rId228" Type="http://schemas.openxmlformats.org/officeDocument/2006/relationships/hyperlink" Target="https://barttorvik.com/team.php?team=Quinnipiac&amp;year=2014" TargetMode="External"/><Relationship Id="rId435" Type="http://schemas.openxmlformats.org/officeDocument/2006/relationships/hyperlink" Target="https://barttorvik.com/team.php?team=Arizona&amp;year=2014" TargetMode="External"/><Relationship Id="rId642" Type="http://schemas.openxmlformats.org/officeDocument/2006/relationships/hyperlink" Target="https://barttorvik.com/team.php?team=George+Mason&amp;year=2014" TargetMode="External"/><Relationship Id="rId281" Type="http://schemas.openxmlformats.org/officeDocument/2006/relationships/hyperlink" Target="https://barttorvik.com/team.php?team=Missouri+St.&amp;year=2014" TargetMode="External"/><Relationship Id="rId502" Type="http://schemas.openxmlformats.org/officeDocument/2006/relationships/hyperlink" Target="https://barttorvik.com/team.php?team=Utah&amp;year=2014" TargetMode="External"/><Relationship Id="rId34" Type="http://schemas.openxmlformats.org/officeDocument/2006/relationships/hyperlink" Target="https://barttorvik.com/team.php?team=San+Diego+St.&amp;year=2014" TargetMode="External"/><Relationship Id="rId76" Type="http://schemas.openxmlformats.org/officeDocument/2006/relationships/hyperlink" Target="https://barttorvik.com/team.php?team=Louisiana+Tech&amp;year=2014" TargetMode="External"/><Relationship Id="rId141" Type="http://schemas.openxmlformats.org/officeDocument/2006/relationships/hyperlink" Target="https://barttorvik.com/team.php?team=North+Dakota+St.&amp;year=2014" TargetMode="External"/><Relationship Id="rId379" Type="http://schemas.openxmlformats.org/officeDocument/2006/relationships/hyperlink" Target="https://barttorvik.com/team.php?team=Northern+Kentucky&amp;year=2014" TargetMode="External"/><Relationship Id="rId544" Type="http://schemas.openxmlformats.org/officeDocument/2006/relationships/hyperlink" Target="https://barttorvik.com/team.php?team=Massachusetts&amp;year=2014" TargetMode="External"/><Relationship Id="rId586" Type="http://schemas.openxmlformats.org/officeDocument/2006/relationships/hyperlink" Target="https://barttorvik.com/team.php?team=North+Carolina+St.&amp;year=2014" TargetMode="External"/><Relationship Id="rId751" Type="http://schemas.openxmlformats.org/officeDocument/2006/relationships/hyperlink" Target="https://barttorvik.com/team.php?team=East+Tennessee+St.&amp;year=2014" TargetMode="External"/><Relationship Id="rId793" Type="http://schemas.openxmlformats.org/officeDocument/2006/relationships/hyperlink" Target="https://barttorvik.com/team.php?team=Jacksonville&amp;year=2014" TargetMode="External"/><Relationship Id="rId807" Type="http://schemas.openxmlformats.org/officeDocument/2006/relationships/hyperlink" Target="https://barttorvik.com/team.php?team=San+Jose+St.&amp;year=2014" TargetMode="External"/><Relationship Id="rId849" Type="http://schemas.openxmlformats.org/officeDocument/2006/relationships/hyperlink" Target="https://barttorvik.com/team.php?team=Bethune+Cookman&amp;year=2014" TargetMode="External"/><Relationship Id="rId7" Type="http://schemas.openxmlformats.org/officeDocument/2006/relationships/hyperlink" Target="https://barttorvik.com/team.php?team=Wisconsin&amp;year=2014" TargetMode="External"/><Relationship Id="rId183" Type="http://schemas.openxmlformats.org/officeDocument/2006/relationships/hyperlink" Target="https://barttorvik.com/team.php?team=Georgia&amp;year=2014" TargetMode="External"/><Relationship Id="rId239" Type="http://schemas.openxmlformats.org/officeDocument/2006/relationships/hyperlink" Target="https://barttorvik.com/team.php?team=Albany&amp;year=2014" TargetMode="External"/><Relationship Id="rId390" Type="http://schemas.openxmlformats.org/officeDocument/2006/relationships/hyperlink" Target="https://barttorvik.com/team.php?team=Campbell&amp;year=2014" TargetMode="External"/><Relationship Id="rId404" Type="http://schemas.openxmlformats.org/officeDocument/2006/relationships/hyperlink" Target="https://barttorvik.com/team.php?team=Navy&amp;year=2014" TargetMode="External"/><Relationship Id="rId446" Type="http://schemas.openxmlformats.org/officeDocument/2006/relationships/hyperlink" Target="https://barttorvik.com/team.php?team=Creighton&amp;year=2014" TargetMode="External"/><Relationship Id="rId611" Type="http://schemas.openxmlformats.org/officeDocument/2006/relationships/hyperlink" Target="https://barttorvik.com/team.php?team=Missouri+St.&amp;year=2014" TargetMode="External"/><Relationship Id="rId653" Type="http://schemas.openxmlformats.org/officeDocument/2006/relationships/hyperlink" Target="https://barttorvik.com/team.php?team=Long+Beach+St.&amp;year=2014" TargetMode="External"/><Relationship Id="rId250" Type="http://schemas.openxmlformats.org/officeDocument/2006/relationships/hyperlink" Target="https://barttorvik.com/team.php?team=Northeastern&amp;year=2014" TargetMode="External"/><Relationship Id="rId292" Type="http://schemas.openxmlformats.org/officeDocument/2006/relationships/hyperlink" Target="https://barttorvik.com/team.php?team=Detroit&amp;year=2014" TargetMode="External"/><Relationship Id="rId306" Type="http://schemas.openxmlformats.org/officeDocument/2006/relationships/hyperlink" Target="https://barttorvik.com/team.php?team=Utah+Valley&amp;year=2014" TargetMode="External"/><Relationship Id="rId488" Type="http://schemas.openxmlformats.org/officeDocument/2006/relationships/hyperlink" Target="https://barttorvik.com/team.php?team=Wichita+St.&amp;year=2014" TargetMode="External"/><Relationship Id="rId695" Type="http://schemas.openxmlformats.org/officeDocument/2006/relationships/hyperlink" Target="https://barttorvik.com/team.php?team=Northwestern&amp;year=2014" TargetMode="External"/><Relationship Id="rId709" Type="http://schemas.openxmlformats.org/officeDocument/2006/relationships/hyperlink" Target="https://barttorvik.com/team.php?team=Western+Illinois&amp;year=2014" TargetMode="External"/><Relationship Id="rId860" Type="http://schemas.openxmlformats.org/officeDocument/2006/relationships/hyperlink" Target="https://barttorvik.com/team.php?team=The+Citadel&amp;year=2014" TargetMode="External"/><Relationship Id="rId45" Type="http://schemas.openxmlformats.org/officeDocument/2006/relationships/hyperlink" Target="https://barttorvik.com/team.php?team=Baylor&amp;year=2014" TargetMode="External"/><Relationship Id="rId87" Type="http://schemas.openxmlformats.org/officeDocument/2006/relationships/hyperlink" Target="https://barttorvik.com/team.php?team=Stephen+F.+Austin&amp;year=2014" TargetMode="External"/><Relationship Id="rId110" Type="http://schemas.openxmlformats.org/officeDocument/2006/relationships/hyperlink" Target="https://barttorvik.com/team.php?team=Manhattan&amp;year=2014" TargetMode="External"/><Relationship Id="rId348" Type="http://schemas.openxmlformats.org/officeDocument/2006/relationships/hyperlink" Target="https://barttorvik.com/team.php?team=James+Madison&amp;year=2014" TargetMode="External"/><Relationship Id="rId513" Type="http://schemas.openxmlformats.org/officeDocument/2006/relationships/hyperlink" Target="https://barttorvik.com/team.php?team=Harvard&amp;year=2014" TargetMode="External"/><Relationship Id="rId555" Type="http://schemas.openxmlformats.org/officeDocument/2006/relationships/hyperlink" Target="https://barttorvik.com/team.php?team=Vermont&amp;year=2014" TargetMode="External"/><Relationship Id="rId597" Type="http://schemas.openxmlformats.org/officeDocument/2006/relationships/hyperlink" Target="https://barttorvik.com/team.php?team=UC+Santa+Barbara&amp;year=2014" TargetMode="External"/><Relationship Id="rId720" Type="http://schemas.openxmlformats.org/officeDocument/2006/relationships/hyperlink" Target="https://barttorvik.com/team.php?team=Texas+Southern&amp;year=2014" TargetMode="External"/><Relationship Id="rId762" Type="http://schemas.openxmlformats.org/officeDocument/2006/relationships/hyperlink" Target="https://barttorvik.com/team.php?team=Morgan+St.&amp;year=2014" TargetMode="External"/><Relationship Id="rId818" Type="http://schemas.openxmlformats.org/officeDocument/2006/relationships/hyperlink" Target="https://barttorvik.com/team.php?team=Northern+Kentucky&amp;year=2014" TargetMode="External"/><Relationship Id="rId152" Type="http://schemas.openxmlformats.org/officeDocument/2006/relationships/hyperlink" Target="https://barttorvik.com/team.php?team=UC+Irvine&amp;year=2014" TargetMode="External"/><Relationship Id="rId194" Type="http://schemas.openxmlformats.org/officeDocument/2006/relationships/hyperlink" Target="https://barttorvik.com/team.php?team=Nevada&amp;year=2014" TargetMode="External"/><Relationship Id="rId208" Type="http://schemas.openxmlformats.org/officeDocument/2006/relationships/hyperlink" Target="https://barttorvik.com/team.php?team=Auburn&amp;year=2014" TargetMode="External"/><Relationship Id="rId415" Type="http://schemas.openxmlformats.org/officeDocument/2006/relationships/hyperlink" Target="https://barttorvik.com/team.php?team=Samford&amp;year=2014" TargetMode="External"/><Relationship Id="rId457" Type="http://schemas.openxmlformats.org/officeDocument/2006/relationships/hyperlink" Target="https://barttorvik.com/team.php?team=Villanova&amp;year=2014" TargetMode="External"/><Relationship Id="rId622" Type="http://schemas.openxmlformats.org/officeDocument/2006/relationships/hyperlink" Target="https://barttorvik.com/team.php?team=Murray+St.&amp;year=2014" TargetMode="External"/><Relationship Id="rId261" Type="http://schemas.openxmlformats.org/officeDocument/2006/relationships/hyperlink" Target="https://barttorvik.com/team.php?team=Weber+St.&amp;year=2014" TargetMode="External"/><Relationship Id="rId499" Type="http://schemas.openxmlformats.org/officeDocument/2006/relationships/hyperlink" Target="https://barttorvik.com/team.php?team=West+Virginia&amp;year=2014" TargetMode="External"/><Relationship Id="rId664" Type="http://schemas.openxmlformats.org/officeDocument/2006/relationships/hyperlink" Target="https://barttorvik.com/team.php?team=South+Alabama&amp;year=2014" TargetMode="External"/><Relationship Id="rId14" Type="http://schemas.openxmlformats.org/officeDocument/2006/relationships/hyperlink" Target="https://barttorvik.com/team.php?team=Syracuse&amp;year=2014" TargetMode="External"/><Relationship Id="rId56" Type="http://schemas.openxmlformats.org/officeDocument/2006/relationships/hyperlink" Target="https://barttorvik.com/team.php?team=Oregon&amp;year=2014" TargetMode="External"/><Relationship Id="rId317" Type="http://schemas.openxmlformats.org/officeDocument/2006/relationships/hyperlink" Target="https://barttorvik.com/team.php?team=Texas+Southern&amp;year=2014" TargetMode="External"/><Relationship Id="rId359" Type="http://schemas.openxmlformats.org/officeDocument/2006/relationships/hyperlink" Target="https://barttorvik.com/team.php?team=Rice&amp;year=2014" TargetMode="External"/><Relationship Id="rId524" Type="http://schemas.openxmlformats.org/officeDocument/2006/relationships/hyperlink" Target="https://barttorvik.com/team.php?team=New+Mexico&amp;year=2014" TargetMode="External"/><Relationship Id="rId566" Type="http://schemas.openxmlformats.org/officeDocument/2006/relationships/hyperlink" Target="https://barttorvik.com/team.php?team=Wyoming&amp;year=2014" TargetMode="External"/><Relationship Id="rId731" Type="http://schemas.openxmlformats.org/officeDocument/2006/relationships/hyperlink" Target="https://barttorvik.com/team.php?team=Miami+OH&amp;year=2014" TargetMode="External"/><Relationship Id="rId773" Type="http://schemas.openxmlformats.org/officeDocument/2006/relationships/hyperlink" Target="https://barttorvik.com/team.php?team=Central+Michigan&amp;year=2014" TargetMode="External"/><Relationship Id="rId98" Type="http://schemas.openxmlformats.org/officeDocument/2006/relationships/hyperlink" Target="https://barttorvik.com/team.php?team=Penn+St.&amp;year=2014" TargetMode="External"/><Relationship Id="rId121" Type="http://schemas.openxmlformats.org/officeDocument/2006/relationships/hyperlink" Target="https://barttorvik.com/team.php?team=Tulsa&amp;year=2014" TargetMode="External"/><Relationship Id="rId163" Type="http://schemas.openxmlformats.org/officeDocument/2006/relationships/hyperlink" Target="https://barttorvik.com/team.php?team=Delaware&amp;year=2014" TargetMode="External"/><Relationship Id="rId219" Type="http://schemas.openxmlformats.org/officeDocument/2006/relationships/hyperlink" Target="https://barttorvik.com/team.php?team=USC&amp;year=2014" TargetMode="External"/><Relationship Id="rId370" Type="http://schemas.openxmlformats.org/officeDocument/2006/relationships/hyperlink" Target="https://barttorvik.com/team.php?team=Montana+St.&amp;year=2014" TargetMode="External"/><Relationship Id="rId426" Type="http://schemas.openxmlformats.org/officeDocument/2006/relationships/hyperlink" Target="https://barttorvik.com/team.php?team=Howard&amp;year=2014" TargetMode="External"/><Relationship Id="rId633" Type="http://schemas.openxmlformats.org/officeDocument/2006/relationships/hyperlink" Target="https://barttorvik.com/team.php?team=Bradley&amp;year=2014" TargetMode="External"/><Relationship Id="rId829" Type="http://schemas.openxmlformats.org/officeDocument/2006/relationships/hyperlink" Target="https://barttorvik.com/team.php?team=Tennessee+Martin&amp;year=2014" TargetMode="External"/><Relationship Id="rId230" Type="http://schemas.openxmlformats.org/officeDocument/2006/relationships/hyperlink" Target="https://barttorvik.com/team.php?team=Texas+A%26M&amp;year=2014" TargetMode="External"/><Relationship Id="rId468" Type="http://schemas.openxmlformats.org/officeDocument/2006/relationships/hyperlink" Target="https://barttorvik.com/team.php?team=Iowa&amp;year=2014" TargetMode="External"/><Relationship Id="rId675" Type="http://schemas.openxmlformats.org/officeDocument/2006/relationships/hyperlink" Target="https://barttorvik.com/trank.php?&amp;begin=20131101&amp;end=20140317&amp;conlimit=All&amp;year=2014&amp;top=0&amp;venue=H&amp;type=All&amp;mingames=0&amp;quad=5&amp;rpi=" TargetMode="External"/><Relationship Id="rId840" Type="http://schemas.openxmlformats.org/officeDocument/2006/relationships/hyperlink" Target="https://barttorvik.com/team.php?team=Arkansas+Pine+Bluff&amp;year=2014" TargetMode="External"/><Relationship Id="rId25" Type="http://schemas.openxmlformats.org/officeDocument/2006/relationships/hyperlink" Target="https://barttorvik.com/team.php?team=Creighton&amp;year=2014" TargetMode="External"/><Relationship Id="rId67" Type="http://schemas.openxmlformats.org/officeDocument/2006/relationships/hyperlink" Target="https://barttorvik.com/team.php?team=Illinois&amp;year=2014" TargetMode="External"/><Relationship Id="rId272" Type="http://schemas.openxmlformats.org/officeDocument/2006/relationships/hyperlink" Target="https://barttorvik.com/team.php?team=Evansville&amp;year=2014" TargetMode="External"/><Relationship Id="rId328" Type="http://schemas.openxmlformats.org/officeDocument/2006/relationships/hyperlink" Target="https://barttorvik.com/trank.php?&amp;begin=20131101&amp;end=20140317&amp;conlimit=All&amp;year=2014&amp;top=0&amp;venue=A-N&amp;type=All&amp;mingames=0&amp;quad=5&amp;rpi=" TargetMode="External"/><Relationship Id="rId535" Type="http://schemas.openxmlformats.org/officeDocument/2006/relationships/hyperlink" Target="https://barttorvik.com/team.php?team=Saint+Joseph%27s&amp;year=2014" TargetMode="External"/><Relationship Id="rId577" Type="http://schemas.openxmlformats.org/officeDocument/2006/relationships/hyperlink" Target="https://barttorvik.com/team.php?team=Vanderbilt&amp;year=2014" TargetMode="External"/><Relationship Id="rId700" Type="http://schemas.openxmlformats.org/officeDocument/2006/relationships/hyperlink" Target="https://barttorvik.com/team.php?team=Utah+Valley&amp;year=2014" TargetMode="External"/><Relationship Id="rId742" Type="http://schemas.openxmlformats.org/officeDocument/2006/relationships/hyperlink" Target="https://barttorvik.com/team.php?team=Marshall&amp;year=2014" TargetMode="External"/><Relationship Id="rId132" Type="http://schemas.openxmlformats.org/officeDocument/2006/relationships/hyperlink" Target="https://barttorvik.com/team.php?team=New+Mexico+St.&amp;year=2014" TargetMode="External"/><Relationship Id="rId174" Type="http://schemas.openxmlformats.org/officeDocument/2006/relationships/hyperlink" Target="https://barttorvik.com/team.php?team=Boston+College&amp;year=2014" TargetMode="External"/><Relationship Id="rId381" Type="http://schemas.openxmlformats.org/officeDocument/2006/relationships/hyperlink" Target="https://barttorvik.com/team.php?team=NJIT&amp;year=2014" TargetMode="External"/><Relationship Id="rId602" Type="http://schemas.openxmlformats.org/officeDocument/2006/relationships/hyperlink" Target="https://barttorvik.com/team.php?team=UC+Irvine&amp;year=2014" TargetMode="External"/><Relationship Id="rId784" Type="http://schemas.openxmlformats.org/officeDocument/2006/relationships/hyperlink" Target="https://barttorvik.com/team.php?team=Nicholls+St.&amp;year=2014" TargetMode="External"/><Relationship Id="rId241" Type="http://schemas.openxmlformats.org/officeDocument/2006/relationships/hyperlink" Target="https://barttorvik.com/team.php?team=Air+Force&amp;year=2014" TargetMode="External"/><Relationship Id="rId437" Type="http://schemas.openxmlformats.org/officeDocument/2006/relationships/hyperlink" Target="https://barttorvik.com/team.php?team=Louisville&amp;year=2014" TargetMode="External"/><Relationship Id="rId479" Type="http://schemas.openxmlformats.org/officeDocument/2006/relationships/hyperlink" Target="https://barttorvik.com/team.php?team=Kansas+St.&amp;year=2014" TargetMode="External"/><Relationship Id="rId644" Type="http://schemas.openxmlformats.org/officeDocument/2006/relationships/hyperlink" Target="https://barttorvik.com/team.php?team=Pacific&amp;year=2014" TargetMode="External"/><Relationship Id="rId686" Type="http://schemas.openxmlformats.org/officeDocument/2006/relationships/hyperlink" Target="https://barttorvik.com/team.php?team=Evansville&amp;year=2014" TargetMode="External"/><Relationship Id="rId851" Type="http://schemas.openxmlformats.org/officeDocument/2006/relationships/hyperlink" Target="https://barttorvik.com/team.php?team=Kennesaw+St.&amp;year=2014" TargetMode="External"/><Relationship Id="rId36" Type="http://schemas.openxmlformats.org/officeDocument/2006/relationships/hyperlink" Target="https://barttorvik.com/team.php?team=Michigan&amp;year=2014" TargetMode="External"/><Relationship Id="rId283" Type="http://schemas.openxmlformats.org/officeDocument/2006/relationships/hyperlink" Target="https://barttorvik.com/team.php?team=Sam+Houston+St.&amp;year=2014" TargetMode="External"/><Relationship Id="rId339" Type="http://schemas.openxmlformats.org/officeDocument/2006/relationships/hyperlink" Target="https://barttorvik.com/team.php?team=Florida+Gulf+Coast&amp;year=2014" TargetMode="External"/><Relationship Id="rId490" Type="http://schemas.openxmlformats.org/officeDocument/2006/relationships/hyperlink" Target="https://barttorvik.com/team.php?team=BYU&amp;year=2014" TargetMode="External"/><Relationship Id="rId504" Type="http://schemas.openxmlformats.org/officeDocument/2006/relationships/hyperlink" Target="https://barttorvik.com/team.php?team=Stanford&amp;year=2014" TargetMode="External"/><Relationship Id="rId546" Type="http://schemas.openxmlformats.org/officeDocument/2006/relationships/hyperlink" Target="https://barttorvik.com/team.php?team=California&amp;year=2014" TargetMode="External"/><Relationship Id="rId711" Type="http://schemas.openxmlformats.org/officeDocument/2006/relationships/hyperlink" Target="https://barttorvik.com/team.php?team=Albany&amp;year=2014" TargetMode="External"/><Relationship Id="rId753" Type="http://schemas.openxmlformats.org/officeDocument/2006/relationships/hyperlink" Target="https://barttorvik.com/team.php?team=Cal+St.+Fullerton&amp;year=2014" TargetMode="External"/><Relationship Id="rId78" Type="http://schemas.openxmlformats.org/officeDocument/2006/relationships/hyperlink" Target="https://barttorvik.com/team.php?team=Massachusetts&amp;year=2014" TargetMode="External"/><Relationship Id="rId101" Type="http://schemas.openxmlformats.org/officeDocument/2006/relationships/hyperlink" Target="https://barttorvik.com/team.php?team=LSU&amp;year=2014" TargetMode="External"/><Relationship Id="rId143" Type="http://schemas.openxmlformats.org/officeDocument/2006/relationships/hyperlink" Target="https://barttorvik.com/team.php?team=Oregon+St.&amp;year=2014" TargetMode="External"/><Relationship Id="rId185" Type="http://schemas.openxmlformats.org/officeDocument/2006/relationships/hyperlink" Target="https://barttorvik.com/team.php?team=Fresno+St.&amp;year=2014" TargetMode="External"/><Relationship Id="rId350" Type="http://schemas.openxmlformats.org/officeDocument/2006/relationships/hyperlink" Target="https://barttorvik.com/team.php?team=Coppin+St.&amp;year=2014" TargetMode="External"/><Relationship Id="rId406" Type="http://schemas.openxmlformats.org/officeDocument/2006/relationships/hyperlink" Target="https://barttorvik.com/trank.php?&amp;begin=20131101&amp;end=20140317&amp;conlimit=All&amp;year=2014&amp;top=0&amp;venue=A-N&amp;type=All&amp;mingames=0&amp;quad=5&amp;rpi=" TargetMode="External"/><Relationship Id="rId588" Type="http://schemas.openxmlformats.org/officeDocument/2006/relationships/hyperlink" Target="https://barttorvik.com/team.php?team=Utah+St.&amp;year=2014" TargetMode="External"/><Relationship Id="rId795" Type="http://schemas.openxmlformats.org/officeDocument/2006/relationships/hyperlink" Target="https://barttorvik.com/team.php?team=Southeast+Missouri+St.&amp;year=2014" TargetMode="External"/><Relationship Id="rId809" Type="http://schemas.openxmlformats.org/officeDocument/2006/relationships/hyperlink" Target="https://barttorvik.com/team.php?team=Eastern+Illinois&amp;year=2014" TargetMode="External"/><Relationship Id="rId9" Type="http://schemas.openxmlformats.org/officeDocument/2006/relationships/hyperlink" Target="https://barttorvik.com/team.php?team=Florida&amp;year=2014" TargetMode="External"/><Relationship Id="rId210" Type="http://schemas.openxmlformats.org/officeDocument/2006/relationships/hyperlink" Target="https://barttorvik.com/team.php?team=TCU&amp;year=2014" TargetMode="External"/><Relationship Id="rId392" Type="http://schemas.openxmlformats.org/officeDocument/2006/relationships/hyperlink" Target="https://barttorvik.com/team.php?team=South+Dakota&amp;year=2014" TargetMode="External"/><Relationship Id="rId448" Type="http://schemas.openxmlformats.org/officeDocument/2006/relationships/hyperlink" Target="https://barttorvik.com/team.php?team=Oklahoma+St.&amp;year=2014" TargetMode="External"/><Relationship Id="rId613" Type="http://schemas.openxmlformats.org/officeDocument/2006/relationships/hyperlink" Target="https://barttorvik.com/team.php?team=Washington&amp;year=2014" TargetMode="External"/><Relationship Id="rId655" Type="http://schemas.openxmlformats.org/officeDocument/2006/relationships/hyperlink" Target="https://barttorvik.com/team.php?team=Southern+Illinois&amp;year=2014" TargetMode="External"/><Relationship Id="rId697" Type="http://schemas.openxmlformats.org/officeDocument/2006/relationships/hyperlink" Target="https://barttorvik.com/team.php?team=Mount+St.+Mary%27s&amp;year=2014" TargetMode="External"/><Relationship Id="rId820" Type="http://schemas.openxmlformats.org/officeDocument/2006/relationships/hyperlink" Target="https://barttorvik.com/team.php?team=Alabama+A%26M&amp;year=2014" TargetMode="External"/><Relationship Id="rId862" Type="http://schemas.openxmlformats.org/officeDocument/2006/relationships/hyperlink" Target="https://barttorvik.com/team.php?team=Longwood&amp;year=2014" TargetMode="External"/><Relationship Id="rId252" Type="http://schemas.openxmlformats.org/officeDocument/2006/relationships/hyperlink" Target="https://barttorvik.com/team.php?team=Northwestern+St.&amp;year=2014" TargetMode="External"/><Relationship Id="rId294" Type="http://schemas.openxmlformats.org/officeDocument/2006/relationships/hyperlink" Target="https://barttorvik.com/team.php?team=Dartmouth&amp;year=2014" TargetMode="External"/><Relationship Id="rId308" Type="http://schemas.openxmlformats.org/officeDocument/2006/relationships/hyperlink" Target="https://barttorvik.com/team.php?team=Coastal+Carolina&amp;year=2014" TargetMode="External"/><Relationship Id="rId515" Type="http://schemas.openxmlformats.org/officeDocument/2006/relationships/hyperlink" Target="https://barttorvik.com/team.php?team=Memphis&amp;year=2014" TargetMode="External"/><Relationship Id="rId722" Type="http://schemas.openxmlformats.org/officeDocument/2006/relationships/hyperlink" Target="https://barttorvik.com/team.php?team=Northern+Illinois&amp;year=2014" TargetMode="External"/><Relationship Id="rId47" Type="http://schemas.openxmlformats.org/officeDocument/2006/relationships/hyperlink" Target="https://barttorvik.com/team.php?team=Ohio+St.&amp;year=2014" TargetMode="External"/><Relationship Id="rId89" Type="http://schemas.openxmlformats.org/officeDocument/2006/relationships/hyperlink" Target="https://barttorvik.com/team.php?team=Stanford&amp;year=2014" TargetMode="External"/><Relationship Id="rId112" Type="http://schemas.openxmlformats.org/officeDocument/2006/relationships/hyperlink" Target="https://barttorvik.com/team.php?team=Providence&amp;year=2014" TargetMode="External"/><Relationship Id="rId154" Type="http://schemas.openxmlformats.org/officeDocument/2006/relationships/hyperlink" Target="https://barttorvik.com/team.php?team=Ohio&amp;year=2014" TargetMode="External"/><Relationship Id="rId361" Type="http://schemas.openxmlformats.org/officeDocument/2006/relationships/hyperlink" Target="https://barttorvik.com/team.php?team=Bradley&amp;year=2014" TargetMode="External"/><Relationship Id="rId557" Type="http://schemas.openxmlformats.org/officeDocument/2006/relationships/hyperlink" Target="https://barttorvik.com/team.php?team=Mercer&amp;year=2014" TargetMode="External"/><Relationship Id="rId599" Type="http://schemas.openxmlformats.org/officeDocument/2006/relationships/hyperlink" Target="https://barttorvik.com/team.php?team=Butler&amp;year=2014" TargetMode="External"/><Relationship Id="rId764" Type="http://schemas.openxmlformats.org/officeDocument/2006/relationships/hyperlink" Target="https://barttorvik.com/team.php?team=Bowling+Green&amp;year=2014" TargetMode="External"/><Relationship Id="rId196" Type="http://schemas.openxmlformats.org/officeDocument/2006/relationships/hyperlink" Target="https://barttorvik.com/team.php?team=IPFW&amp;year=2014" TargetMode="External"/><Relationship Id="rId417" Type="http://schemas.openxmlformats.org/officeDocument/2006/relationships/hyperlink" Target="https://barttorvik.com/team.php?team=UMBC&amp;year=2014" TargetMode="External"/><Relationship Id="rId459" Type="http://schemas.openxmlformats.org/officeDocument/2006/relationships/hyperlink" Target="https://barttorvik.com/team.php?team=Iowa+St.&amp;year=2014" TargetMode="External"/><Relationship Id="rId624" Type="http://schemas.openxmlformats.org/officeDocument/2006/relationships/hyperlink" Target="https://barttorvik.com/team.php?team=Boston+University&amp;year=2014" TargetMode="External"/><Relationship Id="rId666" Type="http://schemas.openxmlformats.org/officeDocument/2006/relationships/hyperlink" Target="https://barttorvik.com/team.php?team=Colgate&amp;year=2014" TargetMode="External"/><Relationship Id="rId831" Type="http://schemas.openxmlformats.org/officeDocument/2006/relationships/hyperlink" Target="https://barttorvik.com/team.php?team=Furman&amp;year=2014" TargetMode="External"/><Relationship Id="rId16" Type="http://schemas.openxmlformats.org/officeDocument/2006/relationships/hyperlink" Target="https://barttorvik.com/team.php?team=Pittsburgh&amp;year=2014" TargetMode="External"/><Relationship Id="rId221" Type="http://schemas.openxmlformats.org/officeDocument/2006/relationships/hyperlink" Target="https://barttorvik.com/team.php?team=Illinois+Chicago&amp;year=2014" TargetMode="External"/><Relationship Id="rId263" Type="http://schemas.openxmlformats.org/officeDocument/2006/relationships/hyperlink" Target="https://barttorvik.com/team.php?team=Columbia&amp;year=2014" TargetMode="External"/><Relationship Id="rId319" Type="http://schemas.openxmlformats.org/officeDocument/2006/relationships/hyperlink" Target="https://barttorvik.com/team.php?team=South+Alabama&amp;year=2014" TargetMode="External"/><Relationship Id="rId470" Type="http://schemas.openxmlformats.org/officeDocument/2006/relationships/hyperlink" Target="https://barttorvik.com/team.php?team=Kentucky&amp;year=2014" TargetMode="External"/><Relationship Id="rId526" Type="http://schemas.openxmlformats.org/officeDocument/2006/relationships/hyperlink" Target="https://barttorvik.com/trank.php?&amp;begin=20131101&amp;end=20140317&amp;conlimit=All&amp;year=2014&amp;top=0&amp;venue=H&amp;type=All&amp;mingames=0&amp;quad=5&amp;rpi=" TargetMode="External"/><Relationship Id="rId58" Type="http://schemas.openxmlformats.org/officeDocument/2006/relationships/hyperlink" Target="https://barttorvik.com/team.php?team=Harvard&amp;year=2014" TargetMode="External"/><Relationship Id="rId123" Type="http://schemas.openxmlformats.org/officeDocument/2006/relationships/hyperlink" Target="https://barttorvik.com/team.php?team=Green+Bay&amp;year=2014" TargetMode="External"/><Relationship Id="rId330" Type="http://schemas.openxmlformats.org/officeDocument/2006/relationships/hyperlink" Target="https://barttorvik.com/team.php?team=North+Florida&amp;year=2014" TargetMode="External"/><Relationship Id="rId568" Type="http://schemas.openxmlformats.org/officeDocument/2006/relationships/hyperlink" Target="https://barttorvik.com/team.php?team=Louisiana+Lafayette&amp;year=2014" TargetMode="External"/><Relationship Id="rId733" Type="http://schemas.openxmlformats.org/officeDocument/2006/relationships/hyperlink" Target="https://barttorvik.com/team.php?team=Winthrop&amp;year=2014" TargetMode="External"/><Relationship Id="rId775" Type="http://schemas.openxmlformats.org/officeDocument/2006/relationships/hyperlink" Target="https://barttorvik.com/team.php?team=Loyola+MD&amp;year=2014" TargetMode="External"/><Relationship Id="rId165" Type="http://schemas.openxmlformats.org/officeDocument/2006/relationships/hyperlink" Target="https://barttorvik.com/team.php?team=Drexel&amp;year=2014" TargetMode="External"/><Relationship Id="rId372" Type="http://schemas.openxmlformats.org/officeDocument/2006/relationships/hyperlink" Target="https://barttorvik.com/team.php?team=UC+Riverside&amp;year=2014" TargetMode="External"/><Relationship Id="rId428" Type="http://schemas.openxmlformats.org/officeDocument/2006/relationships/hyperlink" Target="https://barttorvik.com/team.php?team=Southern+Utah&amp;year=2014" TargetMode="External"/><Relationship Id="rId635" Type="http://schemas.openxmlformats.org/officeDocument/2006/relationships/hyperlink" Target="https://barttorvik.com/team.php?team=Western+Michigan&amp;year=2014" TargetMode="External"/><Relationship Id="rId677" Type="http://schemas.openxmlformats.org/officeDocument/2006/relationships/hyperlink" Target="https://barttorvik.com/team.php?team=Drexel&amp;year=2014" TargetMode="External"/><Relationship Id="rId800" Type="http://schemas.openxmlformats.org/officeDocument/2006/relationships/hyperlink" Target="https://barttorvik.com/team.php?team=Alcorn+St.&amp;year=2014" TargetMode="External"/><Relationship Id="rId842" Type="http://schemas.openxmlformats.org/officeDocument/2006/relationships/hyperlink" Target="https://barttorvik.com/team.php?team=Illinois+Chicago&amp;year=2014" TargetMode="External"/><Relationship Id="rId232" Type="http://schemas.openxmlformats.org/officeDocument/2006/relationships/hyperlink" Target="https://barttorvik.com/team.php?team=Charlotte&amp;year=2014" TargetMode="External"/><Relationship Id="rId274" Type="http://schemas.openxmlformats.org/officeDocument/2006/relationships/hyperlink" Target="https://barttorvik.com/team.php?team=Bowling+Green&amp;year=2014" TargetMode="External"/><Relationship Id="rId481" Type="http://schemas.openxmlformats.org/officeDocument/2006/relationships/hyperlink" Target="https://barttorvik.com/trank.php?&amp;begin=20131101&amp;end=20140317&amp;conlimit=All&amp;year=2014&amp;top=0&amp;venue=H&amp;type=All&amp;mingames=0&amp;quad=5&amp;rpi=" TargetMode="External"/><Relationship Id="rId702" Type="http://schemas.openxmlformats.org/officeDocument/2006/relationships/hyperlink" Target="https://barttorvik.com/trank.php?&amp;begin=20131101&amp;end=20140317&amp;conlimit=All&amp;year=2014&amp;top=0&amp;venue=H&amp;type=All&amp;mingames=0&amp;quad=5&amp;rpi=" TargetMode="External"/><Relationship Id="rId27" Type="http://schemas.openxmlformats.org/officeDocument/2006/relationships/hyperlink" Target="https://barttorvik.com/team.php?team=UCLA&amp;year=2014" TargetMode="External"/><Relationship Id="rId69" Type="http://schemas.openxmlformats.org/officeDocument/2006/relationships/hyperlink" Target="https://barttorvik.com/team.php?team=North+Carolina&amp;year=2014" TargetMode="External"/><Relationship Id="rId134" Type="http://schemas.openxmlformats.org/officeDocument/2006/relationships/hyperlink" Target="https://barttorvik.com/team.php?team=West+Virginia&amp;year=2014" TargetMode="External"/><Relationship Id="rId537" Type="http://schemas.openxmlformats.org/officeDocument/2006/relationships/hyperlink" Target="https://barttorvik.com/team.php?team=Indiana&amp;year=2014" TargetMode="External"/><Relationship Id="rId579" Type="http://schemas.openxmlformats.org/officeDocument/2006/relationships/hyperlink" Target="https://barttorvik.com/team.php?team=Texas+A%26M&amp;year=2014" TargetMode="External"/><Relationship Id="rId744" Type="http://schemas.openxmlformats.org/officeDocument/2006/relationships/hyperlink" Target="https://barttorvik.com/team.php?team=Tennessee+Tech&amp;year=2014" TargetMode="External"/><Relationship Id="rId786" Type="http://schemas.openxmlformats.org/officeDocument/2006/relationships/hyperlink" Target="https://barttorvik.com/team.php?team=Fairleigh+Dickinson&amp;year=2014" TargetMode="External"/><Relationship Id="rId80" Type="http://schemas.openxmlformats.org/officeDocument/2006/relationships/hyperlink" Target="https://barttorvik.com/team.php?team=UTEP&amp;year=2014" TargetMode="External"/><Relationship Id="rId176" Type="http://schemas.openxmlformats.org/officeDocument/2006/relationships/hyperlink" Target="https://barttorvik.com/team.php?team=Akron&amp;year=2014" TargetMode="External"/><Relationship Id="rId341" Type="http://schemas.openxmlformats.org/officeDocument/2006/relationships/hyperlink" Target="https://barttorvik.com/team.php?team=Lehigh&amp;year=2014" TargetMode="External"/><Relationship Id="rId383" Type="http://schemas.openxmlformats.org/officeDocument/2006/relationships/hyperlink" Target="https://barttorvik.com/team.php?team=Florida+A%26M&amp;year=2014" TargetMode="External"/><Relationship Id="rId439" Type="http://schemas.openxmlformats.org/officeDocument/2006/relationships/hyperlink" Target="https://barttorvik.com/team.php?team=Florida&amp;year=2014" TargetMode="External"/><Relationship Id="rId590" Type="http://schemas.openxmlformats.org/officeDocument/2006/relationships/hyperlink" Target="https://barttorvik.com/trank.php?&amp;begin=20131101&amp;end=20140317&amp;conlimit=All&amp;year=2014&amp;top=0&amp;venue=H&amp;type=All&amp;mingames=0&amp;quad=5&amp;rpi=" TargetMode="External"/><Relationship Id="rId604" Type="http://schemas.openxmlformats.org/officeDocument/2006/relationships/hyperlink" Target="https://barttorvik.com/team.php?team=Arkansas+St.&amp;year=2014" TargetMode="External"/><Relationship Id="rId646" Type="http://schemas.openxmlformats.org/officeDocument/2006/relationships/hyperlink" Target="https://barttorvik.com/team.php?team=Siena&amp;year=2014" TargetMode="External"/><Relationship Id="rId811" Type="http://schemas.openxmlformats.org/officeDocument/2006/relationships/hyperlink" Target="https://barttorvik.com/team.php?team=UC+Riverside&amp;year=2014" TargetMode="External"/><Relationship Id="rId201" Type="http://schemas.openxmlformats.org/officeDocument/2006/relationships/hyperlink" Target="https://barttorvik.com/team.php?team=South+Carolina&amp;year=2014" TargetMode="External"/><Relationship Id="rId243" Type="http://schemas.openxmlformats.org/officeDocument/2006/relationships/hyperlink" Target="https://barttorvik.com/team.php?team=Denver&amp;year=2014" TargetMode="External"/><Relationship Id="rId285" Type="http://schemas.openxmlformats.org/officeDocument/2006/relationships/hyperlink" Target="https://barttorvik.com/team.php?team=Siena&amp;year=2014" TargetMode="External"/><Relationship Id="rId450" Type="http://schemas.openxmlformats.org/officeDocument/2006/relationships/hyperlink" Target="https://barttorvik.com/team.php?team=Tennessee&amp;year=2014" TargetMode="External"/><Relationship Id="rId506" Type="http://schemas.openxmlformats.org/officeDocument/2006/relationships/hyperlink" Target="https://barttorvik.com/team.php?team=Oklahoma&amp;year=2014" TargetMode="External"/><Relationship Id="rId688" Type="http://schemas.openxmlformats.org/officeDocument/2006/relationships/hyperlink" Target="https://barttorvik.com/team.php?team=Youngstown+St.&amp;year=2014" TargetMode="External"/><Relationship Id="rId853" Type="http://schemas.openxmlformats.org/officeDocument/2006/relationships/hyperlink" Target="https://barttorvik.com/team.php?team=UMass+Lowell&amp;year=2014" TargetMode="External"/><Relationship Id="rId38" Type="http://schemas.openxmlformats.org/officeDocument/2006/relationships/hyperlink" Target="https://barttorvik.com/team.php?team=Gonzaga&amp;year=2014" TargetMode="External"/><Relationship Id="rId103" Type="http://schemas.openxmlformats.org/officeDocument/2006/relationships/hyperlink" Target="https://barttorvik.com/team.php?team=Kansas+St.&amp;year=2014" TargetMode="External"/><Relationship Id="rId310" Type="http://schemas.openxmlformats.org/officeDocument/2006/relationships/hyperlink" Target="https://barttorvik.com/team.php?team=Lafayette&amp;year=2014" TargetMode="External"/><Relationship Id="rId492" Type="http://schemas.openxmlformats.org/officeDocument/2006/relationships/hyperlink" Target="https://barttorvik.com/team.php?team=Minnesota&amp;year=2014" TargetMode="External"/><Relationship Id="rId548" Type="http://schemas.openxmlformats.org/officeDocument/2006/relationships/hyperlink" Target="https://barttorvik.com/team.php?team=Dayton&amp;year=2014" TargetMode="External"/><Relationship Id="rId713" Type="http://schemas.openxmlformats.org/officeDocument/2006/relationships/hyperlink" Target="https://barttorvik.com/team.php?team=Hampton&amp;year=2014" TargetMode="External"/><Relationship Id="rId755" Type="http://schemas.openxmlformats.org/officeDocument/2006/relationships/hyperlink" Target="https://barttorvik.com/team.php?team=Cal+Poly&amp;year=2014" TargetMode="External"/><Relationship Id="rId797" Type="http://schemas.openxmlformats.org/officeDocument/2006/relationships/hyperlink" Target="https://barttorvik.com/team.php?team=Monmouth&amp;year=2014" TargetMode="External"/><Relationship Id="rId91" Type="http://schemas.openxmlformats.org/officeDocument/2006/relationships/hyperlink" Target="https://barttorvik.com/team.php?team=Marquette&amp;year=2014" TargetMode="External"/><Relationship Id="rId145" Type="http://schemas.openxmlformats.org/officeDocument/2006/relationships/hyperlink" Target="https://barttorvik.com/team.php?team=Butler&amp;year=2014" TargetMode="External"/><Relationship Id="rId187" Type="http://schemas.openxmlformats.org/officeDocument/2006/relationships/hyperlink" Target="https://barttorvik.com/team.php?team=Milwaukee&amp;year=2014" TargetMode="External"/><Relationship Id="rId352" Type="http://schemas.openxmlformats.org/officeDocument/2006/relationships/hyperlink" Target="https://barttorvik.com/team.php?team=Tennessee+St.&amp;year=2014" TargetMode="External"/><Relationship Id="rId394" Type="http://schemas.openxmlformats.org/officeDocument/2006/relationships/hyperlink" Target="https://barttorvik.com/team.php?team=Loyola+MD&amp;year=2014" TargetMode="External"/><Relationship Id="rId408" Type="http://schemas.openxmlformats.org/officeDocument/2006/relationships/hyperlink" Target="https://barttorvik.com/team.php?team=Alabama+St.&amp;year=2014" TargetMode="External"/><Relationship Id="rId615" Type="http://schemas.openxmlformats.org/officeDocument/2006/relationships/hyperlink" Target="https://barttorvik.com/team.php?team=Hawaii&amp;year=2014" TargetMode="External"/><Relationship Id="rId822" Type="http://schemas.openxmlformats.org/officeDocument/2006/relationships/hyperlink" Target="https://barttorvik.com/team.php?team=Florida+A%26M&amp;year=2014" TargetMode="External"/><Relationship Id="rId212" Type="http://schemas.openxmlformats.org/officeDocument/2006/relationships/hyperlink" Target="https://barttorvik.com/team.php?team=Cal+Poly&amp;year=2014" TargetMode="External"/><Relationship Id="rId254" Type="http://schemas.openxmlformats.org/officeDocument/2006/relationships/hyperlink" Target="https://barttorvik.com/team.php?team=Murray+St.&amp;year=2014" TargetMode="External"/><Relationship Id="rId657" Type="http://schemas.openxmlformats.org/officeDocument/2006/relationships/hyperlink" Target="https://barttorvik.com/team.php?team=Charlotte&amp;year=2014" TargetMode="External"/><Relationship Id="rId699" Type="http://schemas.openxmlformats.org/officeDocument/2006/relationships/hyperlink" Target="https://barttorvik.com/team.php?team=Bucknell&amp;year=2014" TargetMode="External"/><Relationship Id="rId864" Type="http://schemas.openxmlformats.org/officeDocument/2006/relationships/hyperlink" Target="https://barttorvik.com/team.php?team=Grambling+St.&amp;year=2014" TargetMode="External"/><Relationship Id="rId49" Type="http://schemas.openxmlformats.org/officeDocument/2006/relationships/hyperlink" Target="https://barttorvik.com/team.php?team=VCU&amp;year=2014" TargetMode="External"/><Relationship Id="rId114" Type="http://schemas.openxmlformats.org/officeDocument/2006/relationships/hyperlink" Target="https://barttorvik.com/team.php?team=Missouri&amp;year=2014" TargetMode="External"/><Relationship Id="rId296" Type="http://schemas.openxmlformats.org/officeDocument/2006/relationships/hyperlink" Target="https://barttorvik.com/team.php?team=Northern+Colorado&amp;year=2014" TargetMode="External"/><Relationship Id="rId461" Type="http://schemas.openxmlformats.org/officeDocument/2006/relationships/hyperlink" Target="https://barttorvik.com/team.php?team=Gonzaga&amp;year=2014" TargetMode="External"/><Relationship Id="rId517" Type="http://schemas.openxmlformats.org/officeDocument/2006/relationships/hyperlink" Target="https://barttorvik.com/team.php?team=Michigan+St.&amp;year=2014" TargetMode="External"/><Relationship Id="rId559" Type="http://schemas.openxmlformats.org/officeDocument/2006/relationships/hyperlink" Target="https://barttorvik.com/team.php?team=Texas+Tech&amp;year=2014" TargetMode="External"/><Relationship Id="rId724" Type="http://schemas.openxmlformats.org/officeDocument/2006/relationships/hyperlink" Target="https://barttorvik.com/team.php?team=Robert+Morris&amp;year=2014" TargetMode="External"/><Relationship Id="rId766" Type="http://schemas.openxmlformats.org/officeDocument/2006/relationships/hyperlink" Target="https://barttorvik.com/team.php?team=Rider&amp;year=2014" TargetMode="External"/><Relationship Id="rId60" Type="http://schemas.openxmlformats.org/officeDocument/2006/relationships/hyperlink" Target="https://barttorvik.com/team.php?team=Saint+Louis&amp;year=2014" TargetMode="External"/><Relationship Id="rId156" Type="http://schemas.openxmlformats.org/officeDocument/2006/relationships/hyperlink" Target="https://barttorvik.com/team.php?team=Nebraska&amp;year=2014" TargetMode="External"/><Relationship Id="rId198" Type="http://schemas.openxmlformats.org/officeDocument/2006/relationships/hyperlink" Target="https://barttorvik.com/team.php?team=Temple&amp;year=2014" TargetMode="External"/><Relationship Id="rId321" Type="http://schemas.openxmlformats.org/officeDocument/2006/relationships/hyperlink" Target="https://barttorvik.com/team.php?team=Hampton&amp;year=2014" TargetMode="External"/><Relationship Id="rId363" Type="http://schemas.openxmlformats.org/officeDocument/2006/relationships/hyperlink" Target="https://barttorvik.com/team.php?team=Incarnate+Word&amp;year=2014" TargetMode="External"/><Relationship Id="rId419" Type="http://schemas.openxmlformats.org/officeDocument/2006/relationships/hyperlink" Target="https://barttorvik.com/team.php?team=Alcorn+St.&amp;year=2014" TargetMode="External"/><Relationship Id="rId570" Type="http://schemas.openxmlformats.org/officeDocument/2006/relationships/hyperlink" Target="https://barttorvik.com/team.php?team=Boise+St.&amp;year=2014" TargetMode="External"/><Relationship Id="rId626" Type="http://schemas.openxmlformats.org/officeDocument/2006/relationships/hyperlink" Target="https://barttorvik.com/team.php?team=Georgia+Tech&amp;year=2014" TargetMode="External"/><Relationship Id="rId223" Type="http://schemas.openxmlformats.org/officeDocument/2006/relationships/hyperlink" Target="https://barttorvik.com/team.php?team=Long+Beach+St.&amp;year=2014" TargetMode="External"/><Relationship Id="rId430" Type="http://schemas.openxmlformats.org/officeDocument/2006/relationships/hyperlink" Target="https://barttorvik.com/team.php?team=Presbyterian&amp;year=2014" TargetMode="External"/><Relationship Id="rId668" Type="http://schemas.openxmlformats.org/officeDocument/2006/relationships/hyperlink" Target="https://barttorvik.com/team.php?team=Weber+St.&amp;year=2014" TargetMode="External"/><Relationship Id="rId833" Type="http://schemas.openxmlformats.org/officeDocument/2006/relationships/hyperlink" Target="https://barttorvik.com/team.php?team=Coppin+St.&amp;year=2014" TargetMode="External"/><Relationship Id="rId18" Type="http://schemas.openxmlformats.org/officeDocument/2006/relationships/hyperlink" Target="https://barttorvik.com/team.php?team=Wichita+St.&amp;year=2014" TargetMode="External"/><Relationship Id="rId265" Type="http://schemas.openxmlformats.org/officeDocument/2006/relationships/hyperlink" Target="https://barttorvik.com/team.php?team=Houston&amp;year=2014" TargetMode="External"/><Relationship Id="rId472" Type="http://schemas.openxmlformats.org/officeDocument/2006/relationships/hyperlink" Target="https://barttorvik.com/team.php?team=Wisconsin&amp;year=2014" TargetMode="External"/><Relationship Id="rId528" Type="http://schemas.openxmlformats.org/officeDocument/2006/relationships/hyperlink" Target="https://barttorvik.com/team.php?team=Colorado&amp;year=2014" TargetMode="External"/><Relationship Id="rId735" Type="http://schemas.openxmlformats.org/officeDocument/2006/relationships/hyperlink" Target="https://barttorvik.com/team.php?team=Northwestern+St.&amp;year=2014" TargetMode="External"/><Relationship Id="rId125" Type="http://schemas.openxmlformats.org/officeDocument/2006/relationships/hyperlink" Target="https://barttorvik.com/team.php?team=Clemson&amp;year=2014" TargetMode="External"/><Relationship Id="rId167" Type="http://schemas.openxmlformats.org/officeDocument/2006/relationships/hyperlink" Target="https://barttorvik.com/team.php?team=American&amp;year=2014" TargetMode="External"/><Relationship Id="rId332" Type="http://schemas.openxmlformats.org/officeDocument/2006/relationships/hyperlink" Target="https://barttorvik.com/team.php?team=Hartford&amp;year=2014" TargetMode="External"/><Relationship Id="rId374" Type="http://schemas.openxmlformats.org/officeDocument/2006/relationships/hyperlink" Target="https://barttorvik.com/team.php?team=San+Jose+St.&amp;year=2014" TargetMode="External"/><Relationship Id="rId581" Type="http://schemas.openxmlformats.org/officeDocument/2006/relationships/hyperlink" Target="https://barttorvik.com/team.php?team=Purdue&amp;year=2014" TargetMode="External"/><Relationship Id="rId777" Type="http://schemas.openxmlformats.org/officeDocument/2006/relationships/hyperlink" Target="https://barttorvik.com/team.php?team=North+Texas&amp;year=2014" TargetMode="External"/><Relationship Id="rId71" Type="http://schemas.openxmlformats.org/officeDocument/2006/relationships/hyperlink" Target="https://barttorvik.com/team.php?team=Saint+Joseph%27s&amp;year=2014" TargetMode="External"/><Relationship Id="rId234" Type="http://schemas.openxmlformats.org/officeDocument/2006/relationships/hyperlink" Target="https://barttorvik.com/team.php?team=Yale&amp;year=2014" TargetMode="External"/><Relationship Id="rId637" Type="http://schemas.openxmlformats.org/officeDocument/2006/relationships/hyperlink" Target="https://barttorvik.com/team.php?team=Akron&amp;year=2014" TargetMode="External"/><Relationship Id="rId679" Type="http://schemas.openxmlformats.org/officeDocument/2006/relationships/hyperlink" Target="https://barttorvik.com/team.php?team=Temple&amp;year=2014" TargetMode="External"/><Relationship Id="rId802" Type="http://schemas.openxmlformats.org/officeDocument/2006/relationships/hyperlink" Target="https://barttorvik.com/team.php?team=UC+Davis&amp;year=2014" TargetMode="External"/><Relationship Id="rId844" Type="http://schemas.openxmlformats.org/officeDocument/2006/relationships/hyperlink" Target="https://barttorvik.com/team.php?team=Campbell&amp;year=2014" TargetMode="External"/><Relationship Id="rId2" Type="http://schemas.openxmlformats.org/officeDocument/2006/relationships/hyperlink" Target="https://barttorvik.com/team.php?team=Louisville&amp;year=2014" TargetMode="External"/><Relationship Id="rId29" Type="http://schemas.openxmlformats.org/officeDocument/2006/relationships/hyperlink" Target="https://barttorvik.com/team.php?team=Kansas&amp;year=2014" TargetMode="External"/><Relationship Id="rId276" Type="http://schemas.openxmlformats.org/officeDocument/2006/relationships/hyperlink" Target="https://barttorvik.com/team.php?team=Eastern+Washington&amp;year=2014" TargetMode="External"/><Relationship Id="rId441" Type="http://schemas.openxmlformats.org/officeDocument/2006/relationships/hyperlink" Target="https://barttorvik.com/team.php?team=Virginia&amp;year=2014" TargetMode="External"/><Relationship Id="rId483" Type="http://schemas.openxmlformats.org/officeDocument/2006/relationships/hyperlink" Target="https://barttorvik.com/team.php?team=Cincinnati&amp;year=2014" TargetMode="External"/><Relationship Id="rId539" Type="http://schemas.openxmlformats.org/officeDocument/2006/relationships/hyperlink" Target="https://barttorvik.com/team.php?team=Northern+Iowa&amp;year=2014" TargetMode="External"/><Relationship Id="rId690" Type="http://schemas.openxmlformats.org/officeDocument/2006/relationships/hyperlink" Target="https://barttorvik.com/team.php?team=Charleston+Southern&amp;year=2014" TargetMode="External"/><Relationship Id="rId704" Type="http://schemas.openxmlformats.org/officeDocument/2006/relationships/hyperlink" Target="https://barttorvik.com/team.php?team=Eastern+Kentucky&amp;year=2014" TargetMode="External"/><Relationship Id="rId746" Type="http://schemas.openxmlformats.org/officeDocument/2006/relationships/hyperlink" Target="https://barttorvik.com/team.php?team=Milwaukee&amp;year=2014" TargetMode="External"/><Relationship Id="rId40" Type="http://schemas.openxmlformats.org/officeDocument/2006/relationships/hyperlink" Target="https://barttorvik.com/team.php?team=Kentucky&amp;year=2014" TargetMode="External"/><Relationship Id="rId136" Type="http://schemas.openxmlformats.org/officeDocument/2006/relationships/hyperlink" Target="https://barttorvik.com/team.php?team=North+Carolina+Central&amp;year=2014" TargetMode="External"/><Relationship Id="rId178" Type="http://schemas.openxmlformats.org/officeDocument/2006/relationships/hyperlink" Target="https://barttorvik.com/team.php?team=Holy+Cross&amp;year=2014" TargetMode="External"/><Relationship Id="rId301" Type="http://schemas.openxmlformats.org/officeDocument/2006/relationships/hyperlink" Target="https://barttorvik.com/team.php?team=Norfolk+St.&amp;year=2014" TargetMode="External"/><Relationship Id="rId343" Type="http://schemas.openxmlformats.org/officeDocument/2006/relationships/hyperlink" Target="https://barttorvik.com/team.php?team=FIU&amp;year=2014" TargetMode="External"/><Relationship Id="rId550" Type="http://schemas.openxmlformats.org/officeDocument/2006/relationships/hyperlink" Target="https://barttorvik.com/team.php?team=North+Dakota+St.&amp;year=2014" TargetMode="External"/><Relationship Id="rId788" Type="http://schemas.openxmlformats.org/officeDocument/2006/relationships/hyperlink" Target="https://barttorvik.com/team.php?team=Chicago+St.&amp;year=2014" TargetMode="External"/><Relationship Id="rId82" Type="http://schemas.openxmlformats.org/officeDocument/2006/relationships/hyperlink" Target="https://barttorvik.com/team.php?team=Texas&amp;year=2014" TargetMode="External"/><Relationship Id="rId203" Type="http://schemas.openxmlformats.org/officeDocument/2006/relationships/hyperlink" Target="https://barttorvik.com/team.php?team=College+of+Charleston&amp;year=2014" TargetMode="External"/><Relationship Id="rId385" Type="http://schemas.openxmlformats.org/officeDocument/2006/relationships/hyperlink" Target="https://barttorvik.com/team.php?team=Tulane&amp;year=2014" TargetMode="External"/><Relationship Id="rId592" Type="http://schemas.openxmlformats.org/officeDocument/2006/relationships/hyperlink" Target="https://barttorvik.com/team.php?team=Illinois+St.&amp;year=2014" TargetMode="External"/><Relationship Id="rId606" Type="http://schemas.openxmlformats.org/officeDocument/2006/relationships/hyperlink" Target="https://barttorvik.com/team.php?team=South+Dakota+St.&amp;year=2014" TargetMode="External"/><Relationship Id="rId648" Type="http://schemas.openxmlformats.org/officeDocument/2006/relationships/hyperlink" Target="https://barttorvik.com/trank.php?&amp;begin=20131101&amp;end=20140317&amp;conlimit=All&amp;year=2014&amp;top=0&amp;venue=H&amp;type=All&amp;mingames=0&amp;quad=5&amp;rpi=" TargetMode="External"/><Relationship Id="rId813" Type="http://schemas.openxmlformats.org/officeDocument/2006/relationships/hyperlink" Target="https://barttorvik.com/trank.php?&amp;begin=20131101&amp;end=20140317&amp;conlimit=All&amp;year=2014&amp;top=0&amp;venue=H&amp;type=All&amp;mingames=0&amp;quad=5&amp;rpi=" TargetMode="External"/><Relationship Id="rId855" Type="http://schemas.openxmlformats.org/officeDocument/2006/relationships/hyperlink" Target="https://barttorvik.com/team.php?team=Lamar&amp;year=2014" TargetMode="External"/><Relationship Id="rId245" Type="http://schemas.openxmlformats.org/officeDocument/2006/relationships/hyperlink" Target="https://barttorvik.com/trank.php?&amp;begin=20131101&amp;end=20140317&amp;conlimit=All&amp;year=2014&amp;top=0&amp;venue=A-N&amp;type=All&amp;mingames=0&amp;quad=5&amp;rpi=" TargetMode="External"/><Relationship Id="rId287" Type="http://schemas.openxmlformats.org/officeDocument/2006/relationships/hyperlink" Target="https://barttorvik.com/team.php?team=Washington+St.&amp;year=2014" TargetMode="External"/><Relationship Id="rId410" Type="http://schemas.openxmlformats.org/officeDocument/2006/relationships/hyperlink" Target="https://barttorvik.com/team.php?team=Maine&amp;year=2014" TargetMode="External"/><Relationship Id="rId452" Type="http://schemas.openxmlformats.org/officeDocument/2006/relationships/hyperlink" Target="https://barttorvik.com/team.php?team=Ohio+St.&amp;year=2014" TargetMode="External"/><Relationship Id="rId494" Type="http://schemas.openxmlformats.org/officeDocument/2006/relationships/hyperlink" Target="https://barttorvik.com/team.php?team=Nebraska&amp;year=2014" TargetMode="External"/><Relationship Id="rId508" Type="http://schemas.openxmlformats.org/officeDocument/2006/relationships/hyperlink" Target="https://barttorvik.com/team.php?team=Providence&amp;year=2014" TargetMode="External"/><Relationship Id="rId715" Type="http://schemas.openxmlformats.org/officeDocument/2006/relationships/hyperlink" Target="https://barttorvik.com/team.php?team=Cal+St.+Northridge&amp;year=2014" TargetMode="External"/><Relationship Id="rId105" Type="http://schemas.openxmlformats.org/officeDocument/2006/relationships/hyperlink" Target="https://barttorvik.com/team.php?team=Xavier&amp;year=2014" TargetMode="External"/><Relationship Id="rId147" Type="http://schemas.openxmlformats.org/officeDocument/2006/relationships/hyperlink" Target="https://barttorvik.com/team.php?team=Boston+University&amp;year=2014" TargetMode="External"/><Relationship Id="rId312" Type="http://schemas.openxmlformats.org/officeDocument/2006/relationships/hyperlink" Target="https://barttorvik.com/team.php?team=Fordham&amp;year=2014" TargetMode="External"/><Relationship Id="rId354" Type="http://schemas.openxmlformats.org/officeDocument/2006/relationships/hyperlink" Target="https://barttorvik.com/trank.php?&amp;begin=20131101&amp;end=20140317&amp;conlimit=All&amp;year=2014&amp;top=0&amp;venue=A-N&amp;type=All&amp;mingames=0&amp;quad=5&amp;rpi=" TargetMode="External"/><Relationship Id="rId757" Type="http://schemas.openxmlformats.org/officeDocument/2006/relationships/hyperlink" Target="https://barttorvik.com/team.php?team=Troy&amp;year=2014" TargetMode="External"/><Relationship Id="rId799" Type="http://schemas.openxmlformats.org/officeDocument/2006/relationships/hyperlink" Target="https://barttorvik.com/team.php?team=Savannah+St.&amp;year=2014" TargetMode="External"/><Relationship Id="rId51" Type="http://schemas.openxmlformats.org/officeDocument/2006/relationships/hyperlink" Target="https://barttorvik.com/trank.php?&amp;begin=20131101&amp;end=20140317&amp;conlimit=All&amp;year=2014&amp;top=0&amp;venue=A-N&amp;type=All&amp;mingames=0&amp;quad=5&amp;rpi=" TargetMode="External"/><Relationship Id="rId93" Type="http://schemas.openxmlformats.org/officeDocument/2006/relationships/hyperlink" Target="https://barttorvik.com/team.php?team=Dayton&amp;year=2014" TargetMode="External"/><Relationship Id="rId189" Type="http://schemas.openxmlformats.org/officeDocument/2006/relationships/hyperlink" Target="https://barttorvik.com/trank.php?&amp;begin=20131101&amp;end=20140317&amp;conlimit=All&amp;year=2014&amp;top=0&amp;venue=A-N&amp;type=All&amp;mingames=0&amp;quad=5&amp;rpi=" TargetMode="External"/><Relationship Id="rId396" Type="http://schemas.openxmlformats.org/officeDocument/2006/relationships/hyperlink" Target="https://barttorvik.com/team.php?team=New+Orleans&amp;year=2014" TargetMode="External"/><Relationship Id="rId561" Type="http://schemas.openxmlformats.org/officeDocument/2006/relationships/hyperlink" Target="https://barttorvik.com/trank.php?&amp;begin=20131101&amp;end=20140317&amp;conlimit=All&amp;year=2014&amp;top=0&amp;venue=H&amp;type=All&amp;mingames=0&amp;quad=5&amp;rpi=" TargetMode="External"/><Relationship Id="rId617" Type="http://schemas.openxmlformats.org/officeDocument/2006/relationships/hyperlink" Target="https://barttorvik.com/team.php?team=North+Carolina+Central&amp;year=2014" TargetMode="External"/><Relationship Id="rId659" Type="http://schemas.openxmlformats.org/officeDocument/2006/relationships/hyperlink" Target="https://barttorvik.com/team.php?team=Old+Dominion&amp;year=2014" TargetMode="External"/><Relationship Id="rId824" Type="http://schemas.openxmlformats.org/officeDocument/2006/relationships/hyperlink" Target="https://barttorvik.com/team.php?team=UNC+Greensboro&amp;year=2014" TargetMode="External"/><Relationship Id="rId866" Type="http://schemas.openxmlformats.org/officeDocument/2006/relationships/hyperlink" Target="https://barttorvik.com/trank.php?&amp;begin=20131101&amp;end=20140317&amp;conlimit=All&amp;year=2014&amp;top=0&amp;venue=H&amp;type=All&amp;mingames=0&amp;quad=5&amp;rpi=" TargetMode="External"/><Relationship Id="rId214" Type="http://schemas.openxmlformats.org/officeDocument/2006/relationships/hyperlink" Target="https://barttorvik.com/team.php?team=Pacific&amp;year=2014" TargetMode="External"/><Relationship Id="rId256" Type="http://schemas.openxmlformats.org/officeDocument/2006/relationships/hyperlink" Target="https://barttorvik.com/team.php?team=South+Dakota+St.&amp;year=2014" TargetMode="External"/><Relationship Id="rId298" Type="http://schemas.openxmlformats.org/officeDocument/2006/relationships/hyperlink" Target="https://barttorvik.com/team.php?team=Mount+St.+Mary%27s&amp;year=2014" TargetMode="External"/><Relationship Id="rId421" Type="http://schemas.openxmlformats.org/officeDocument/2006/relationships/hyperlink" Target="https://barttorvik.com/team.php?team=Abilene+Christian&amp;year=2014" TargetMode="External"/><Relationship Id="rId463" Type="http://schemas.openxmlformats.org/officeDocument/2006/relationships/hyperlink" Target="https://barttorvik.com/team.php?team=Arkansas&amp;year=2014" TargetMode="External"/><Relationship Id="rId519" Type="http://schemas.openxmlformats.org/officeDocument/2006/relationships/hyperlink" Target="https://barttorvik.com/team.php?team=Saint+Louis&amp;year=2014" TargetMode="External"/><Relationship Id="rId670" Type="http://schemas.openxmlformats.org/officeDocument/2006/relationships/hyperlink" Target="https://barttorvik.com/team.php?team=Sacramento+St.&amp;year=2014" TargetMode="External"/><Relationship Id="rId116" Type="http://schemas.openxmlformats.org/officeDocument/2006/relationships/hyperlink" Target="https://barttorvik.com/team.php?team=BYU&amp;year=2014" TargetMode="External"/><Relationship Id="rId158" Type="http://schemas.openxmlformats.org/officeDocument/2006/relationships/hyperlink" Target="https://barttorvik.com/team.php?team=Washington&amp;year=2014" TargetMode="External"/><Relationship Id="rId323" Type="http://schemas.openxmlformats.org/officeDocument/2006/relationships/hyperlink" Target="https://barttorvik.com/team.php?team=UNC+Asheville&amp;year=2014" TargetMode="External"/><Relationship Id="rId530" Type="http://schemas.openxmlformats.org/officeDocument/2006/relationships/hyperlink" Target="https://barttorvik.com/team.php?team=Louisiana+Tech&amp;year=2014" TargetMode="External"/><Relationship Id="rId726" Type="http://schemas.openxmlformats.org/officeDocument/2006/relationships/hyperlink" Target="https://barttorvik.com/team.php?team=Radford&amp;year=2014" TargetMode="External"/><Relationship Id="rId768" Type="http://schemas.openxmlformats.org/officeDocument/2006/relationships/hyperlink" Target="https://barttorvik.com/team.php?team=Northeastern&amp;year=2014" TargetMode="External"/><Relationship Id="rId20" Type="http://schemas.openxmlformats.org/officeDocument/2006/relationships/hyperlink" Target="https://barttorvik.com/team.php?team=Virginia&amp;year=2014" TargetMode="External"/><Relationship Id="rId62" Type="http://schemas.openxmlformats.org/officeDocument/2006/relationships/hyperlink" Target="https://barttorvik.com/team.php?team=Florida+St.&amp;year=2014" TargetMode="External"/><Relationship Id="rId365" Type="http://schemas.openxmlformats.org/officeDocument/2006/relationships/hyperlink" Target="https://barttorvik.com/team.php?team=New+Hampshire&amp;year=2014" TargetMode="External"/><Relationship Id="rId572" Type="http://schemas.openxmlformats.org/officeDocument/2006/relationships/hyperlink" Target="https://barttorvik.com/team.php?team=Illinois&amp;year=2014" TargetMode="External"/><Relationship Id="rId628" Type="http://schemas.openxmlformats.org/officeDocument/2006/relationships/hyperlink" Target="https://barttorvik.com/team.php?team=Towson&amp;year=2014" TargetMode="External"/><Relationship Id="rId835" Type="http://schemas.openxmlformats.org/officeDocument/2006/relationships/hyperlink" Target="https://barttorvik.com/team.php?team=NJIT&amp;year=2014" TargetMode="External"/><Relationship Id="rId225" Type="http://schemas.openxmlformats.org/officeDocument/2006/relationships/hyperlink" Target="https://barttorvik.com/team.php?team=DePaul&amp;year=2014" TargetMode="External"/><Relationship Id="rId267" Type="http://schemas.openxmlformats.org/officeDocument/2006/relationships/hyperlink" Target="https://barttorvik.com/team.php?team=Seattle&amp;year=2014" TargetMode="External"/><Relationship Id="rId432" Type="http://schemas.openxmlformats.org/officeDocument/2006/relationships/hyperlink" Target="https://barttorvik.com/team.php?team=Grambling+St.&amp;year=2014" TargetMode="External"/><Relationship Id="rId474" Type="http://schemas.openxmlformats.org/officeDocument/2006/relationships/hyperlink" Target="https://barttorvik.com/team.php?team=VCU&amp;year=2014" TargetMode="External"/><Relationship Id="rId127" Type="http://schemas.openxmlformats.org/officeDocument/2006/relationships/hyperlink" Target="https://barttorvik.com/trank.php?&amp;begin=20131101&amp;end=20140317&amp;conlimit=All&amp;year=2014&amp;top=0&amp;venue=A-N&amp;type=All&amp;mingames=0&amp;quad=5&amp;rpi=" TargetMode="External"/><Relationship Id="rId681" Type="http://schemas.openxmlformats.org/officeDocument/2006/relationships/hyperlink" Target="https://barttorvik.com/team.php?team=Detroit&amp;year=2014" TargetMode="External"/><Relationship Id="rId737" Type="http://schemas.openxmlformats.org/officeDocument/2006/relationships/hyperlink" Target="https://barttorvik.com/team.php?team=Wofford&amp;year=2014" TargetMode="External"/><Relationship Id="rId779" Type="http://schemas.openxmlformats.org/officeDocument/2006/relationships/hyperlink" Target="https://barttorvik.com/team.php?team=Fairfield&amp;year=2014" TargetMode="External"/><Relationship Id="rId31" Type="http://schemas.openxmlformats.org/officeDocument/2006/relationships/hyperlink" Target="https://barttorvik.com/team.php?team=Tennessee&amp;year=2014" TargetMode="External"/><Relationship Id="rId73" Type="http://schemas.openxmlformats.org/officeDocument/2006/relationships/hyperlink" Target="https://barttorvik.com/team.php?team=Memphis&amp;year=2014" TargetMode="External"/><Relationship Id="rId169" Type="http://schemas.openxmlformats.org/officeDocument/2006/relationships/hyperlink" Target="https://barttorvik.com/team.php?team=La+Salle&amp;year=2014" TargetMode="External"/><Relationship Id="rId334" Type="http://schemas.openxmlformats.org/officeDocument/2006/relationships/hyperlink" Target="https://barttorvik.com/team.php?team=Idaho+St.&amp;year=2014" TargetMode="External"/><Relationship Id="rId376" Type="http://schemas.openxmlformats.org/officeDocument/2006/relationships/hyperlink" Target="https://barttorvik.com/team.php?team=Ball+St.&amp;year=2014" TargetMode="External"/><Relationship Id="rId541" Type="http://schemas.openxmlformats.org/officeDocument/2006/relationships/hyperlink" Target="https://barttorvik.com/team.php?team=Baylor&amp;year=2014" TargetMode="External"/><Relationship Id="rId583" Type="http://schemas.openxmlformats.org/officeDocument/2006/relationships/hyperlink" Target="https://barttorvik.com/team.php?team=Oregon+St.&amp;year=2014" TargetMode="External"/><Relationship Id="rId639" Type="http://schemas.openxmlformats.org/officeDocument/2006/relationships/hyperlink" Target="https://barttorvik.com/team.php?team=Delaware&amp;year=2014" TargetMode="External"/><Relationship Id="rId790" Type="http://schemas.openxmlformats.org/officeDocument/2006/relationships/hyperlink" Target="https://barttorvik.com/team.php?team=Howard&amp;year=2014" TargetMode="External"/><Relationship Id="rId804" Type="http://schemas.openxmlformats.org/officeDocument/2006/relationships/hyperlink" Target="https://barttorvik.com/team.php?team=SIU+Edwardsville&amp;year=2014" TargetMode="External"/><Relationship Id="rId4" Type="http://schemas.openxmlformats.org/officeDocument/2006/relationships/hyperlink" Target="https://barttorvik.com/team.php?team=Michigan+St.&amp;year=2014" TargetMode="External"/><Relationship Id="rId180" Type="http://schemas.openxmlformats.org/officeDocument/2006/relationships/hyperlink" Target="https://barttorvik.com/team.php?team=Mercer&amp;year=2014" TargetMode="External"/><Relationship Id="rId236" Type="http://schemas.openxmlformats.org/officeDocument/2006/relationships/hyperlink" Target="https://barttorvik.com/team.php?team=Drake&amp;year=2014" TargetMode="External"/><Relationship Id="rId278" Type="http://schemas.openxmlformats.org/officeDocument/2006/relationships/hyperlink" Target="https://barttorvik.com/team.php?team=Rider&amp;year=2014" TargetMode="External"/><Relationship Id="rId401" Type="http://schemas.openxmlformats.org/officeDocument/2006/relationships/hyperlink" Target="https://barttorvik.com/team.php?team=Nicholls+St.&amp;year=2014" TargetMode="External"/><Relationship Id="rId443" Type="http://schemas.openxmlformats.org/officeDocument/2006/relationships/hyperlink" Target="https://barttorvik.com/team.php?team=Kansas&amp;year=2014" TargetMode="External"/><Relationship Id="rId650" Type="http://schemas.openxmlformats.org/officeDocument/2006/relationships/hyperlink" Target="https://barttorvik.com/team.php?team=Canisius&amp;year=2014" TargetMode="External"/><Relationship Id="rId846" Type="http://schemas.openxmlformats.org/officeDocument/2006/relationships/hyperlink" Target="https://barttorvik.com/team.php?team=Tennessee+St.&amp;year=2014" TargetMode="External"/><Relationship Id="rId303" Type="http://schemas.openxmlformats.org/officeDocument/2006/relationships/hyperlink" Target="https://barttorvik.com/team.php?team=Montana&amp;year=2014" TargetMode="External"/><Relationship Id="rId485" Type="http://schemas.openxmlformats.org/officeDocument/2006/relationships/hyperlink" Target="https://barttorvik.com/team.php?team=North+Carolina&amp;year=2014" TargetMode="External"/><Relationship Id="rId692" Type="http://schemas.openxmlformats.org/officeDocument/2006/relationships/hyperlink" Target="https://barttorvik.com/team.php?team=Western+Kentucky&amp;year=2014" TargetMode="External"/><Relationship Id="rId706" Type="http://schemas.openxmlformats.org/officeDocument/2006/relationships/hyperlink" Target="https://barttorvik.com/team.php?team=FIU&amp;year=2014" TargetMode="External"/><Relationship Id="rId748" Type="http://schemas.openxmlformats.org/officeDocument/2006/relationships/hyperlink" Target="https://barttorvik.com/team.php?team=Army&amp;year=2014" TargetMode="External"/><Relationship Id="rId42" Type="http://schemas.openxmlformats.org/officeDocument/2006/relationships/hyperlink" Target="https://barttorvik.com/team.php?team=Oklahoma&amp;year=2014" TargetMode="External"/><Relationship Id="rId84" Type="http://schemas.openxmlformats.org/officeDocument/2006/relationships/hyperlink" Target="https://barttorvik.com/team.php?team=Indiana&amp;year=2014" TargetMode="External"/><Relationship Id="rId138" Type="http://schemas.openxmlformats.org/officeDocument/2006/relationships/hyperlink" Target="https://barttorvik.com/team.php?team=Iona&amp;year=2014" TargetMode="External"/><Relationship Id="rId345" Type="http://schemas.openxmlformats.org/officeDocument/2006/relationships/hyperlink" Target="https://barttorvik.com/team.php?team=Loyola+Chicago&amp;year=2014" TargetMode="External"/><Relationship Id="rId387" Type="http://schemas.openxmlformats.org/officeDocument/2006/relationships/hyperlink" Target="https://barttorvik.com/team.php?team=St.+Francis+PA&amp;year=2014" TargetMode="External"/><Relationship Id="rId510" Type="http://schemas.openxmlformats.org/officeDocument/2006/relationships/hyperlink" Target="https://barttorvik.com/team.php?team=San+Diego+St.&amp;year=2014" TargetMode="External"/><Relationship Id="rId552" Type="http://schemas.openxmlformats.org/officeDocument/2006/relationships/hyperlink" Target="https://barttorvik.com/team.php?team=Marquette&amp;year=2014" TargetMode="External"/><Relationship Id="rId594" Type="http://schemas.openxmlformats.org/officeDocument/2006/relationships/hyperlink" Target="https://barttorvik.com/team.php?team=Manhattan&amp;year=2014" TargetMode="External"/><Relationship Id="rId608" Type="http://schemas.openxmlformats.org/officeDocument/2006/relationships/hyperlink" Target="https://barttorvik.com/team.php?team=Seton+Hall&amp;year=2014" TargetMode="External"/><Relationship Id="rId815" Type="http://schemas.openxmlformats.org/officeDocument/2006/relationships/hyperlink" Target="https://barttorvik.com/team.php?team=Alabama+St.&amp;year=2014" TargetMode="External"/><Relationship Id="rId191" Type="http://schemas.openxmlformats.org/officeDocument/2006/relationships/hyperlink" Target="https://barttorvik.com/team.php?team=Louisiana+Lafayette&amp;year=2014" TargetMode="External"/><Relationship Id="rId205" Type="http://schemas.openxmlformats.org/officeDocument/2006/relationships/hyperlink" Target="https://barttorvik.com/team.php?team=Nebraska+Omaha&amp;year=2014" TargetMode="External"/><Relationship Id="rId247" Type="http://schemas.openxmlformats.org/officeDocument/2006/relationships/hyperlink" Target="https://barttorvik.com/team.php?team=Towson&amp;year=2014" TargetMode="External"/><Relationship Id="rId412" Type="http://schemas.openxmlformats.org/officeDocument/2006/relationships/hyperlink" Target="https://barttorvik.com/team.php?team=Houston+Christian&amp;year=2014" TargetMode="External"/><Relationship Id="rId857" Type="http://schemas.openxmlformats.org/officeDocument/2006/relationships/hyperlink" Target="https://barttorvik.com/team.php?team=Presbyterian&amp;year=2014" TargetMode="External"/><Relationship Id="rId107" Type="http://schemas.openxmlformats.org/officeDocument/2006/relationships/hyperlink" Target="https://barttorvik.com/team.php?team=George+Washington&amp;year=2014" TargetMode="External"/><Relationship Id="rId289" Type="http://schemas.openxmlformats.org/officeDocument/2006/relationships/hyperlink" Target="https://barttorvik.com/team.php?team=Charleston+Southern&amp;year=2014" TargetMode="External"/><Relationship Id="rId454" Type="http://schemas.openxmlformats.org/officeDocument/2006/relationships/hyperlink" Target="https://barttorvik.com/team.php?team=Michigan&amp;year=2014" TargetMode="External"/><Relationship Id="rId496" Type="http://schemas.openxmlformats.org/officeDocument/2006/relationships/hyperlink" Target="https://barttorvik.com/team.php?team=George+Washington&amp;year=2014" TargetMode="External"/><Relationship Id="rId661" Type="http://schemas.openxmlformats.org/officeDocument/2006/relationships/hyperlink" Target="https://barttorvik.com/team.php?team=Washington+St.&amp;year=2014" TargetMode="External"/><Relationship Id="rId717" Type="http://schemas.openxmlformats.org/officeDocument/2006/relationships/hyperlink" Target="https://barttorvik.com/team.php?team=Northern+Colorado&amp;year=2014" TargetMode="External"/><Relationship Id="rId759" Type="http://schemas.openxmlformats.org/officeDocument/2006/relationships/hyperlink" Target="https://barttorvik.com/team.php?team=Penn&amp;year=2014" TargetMode="External"/><Relationship Id="rId11" Type="http://schemas.openxmlformats.org/officeDocument/2006/relationships/hyperlink" Target="https://barttorvik.com/team.php?team=Duke&amp;year=2014" TargetMode="External"/><Relationship Id="rId53" Type="http://schemas.openxmlformats.org/officeDocument/2006/relationships/hyperlink" Target="https://barttorvik.com/team.php?team=New+Mexico&amp;year=2014" TargetMode="External"/><Relationship Id="rId149" Type="http://schemas.openxmlformats.org/officeDocument/2006/relationships/hyperlink" Target="https://barttorvik.com/team.php?team=Eastern+Kentucky&amp;year=2014" TargetMode="External"/><Relationship Id="rId314" Type="http://schemas.openxmlformats.org/officeDocument/2006/relationships/hyperlink" Target="https://barttorvik.com/team.php?team=VMI&amp;year=2014" TargetMode="External"/><Relationship Id="rId356" Type="http://schemas.openxmlformats.org/officeDocument/2006/relationships/hyperlink" Target="https://barttorvik.com/team.php?team=LIU+Brooklyn&amp;year=2014" TargetMode="External"/><Relationship Id="rId398" Type="http://schemas.openxmlformats.org/officeDocument/2006/relationships/hyperlink" Target="https://barttorvik.com/team.php?team=UNC+Greensboro&amp;year=2014" TargetMode="External"/><Relationship Id="rId521" Type="http://schemas.openxmlformats.org/officeDocument/2006/relationships/hyperlink" Target="https://barttorvik.com/team.php?team=Xavier&amp;year=2014" TargetMode="External"/><Relationship Id="rId563" Type="http://schemas.openxmlformats.org/officeDocument/2006/relationships/hyperlink" Target="https://barttorvik.com/team.php?team=Georgia+St.&amp;year=2014" TargetMode="External"/><Relationship Id="rId619" Type="http://schemas.openxmlformats.org/officeDocument/2006/relationships/hyperlink" Target="https://barttorvik.com/trank.php?&amp;begin=20131101&amp;end=20140317&amp;conlimit=All&amp;year=2014&amp;top=0&amp;venue=H&amp;type=All&amp;mingames=0&amp;quad=5&amp;rpi=" TargetMode="External"/><Relationship Id="rId770" Type="http://schemas.openxmlformats.org/officeDocument/2006/relationships/hyperlink" Target="https://barttorvik.com/team.php?team=Grand+Canyon&amp;year=2014" TargetMode="External"/><Relationship Id="rId95" Type="http://schemas.openxmlformats.org/officeDocument/2006/relationships/hyperlink" Target="https://barttorvik.com/team.php?team=St.+John%27s&amp;year=2014" TargetMode="External"/><Relationship Id="rId160" Type="http://schemas.openxmlformats.org/officeDocument/2006/relationships/hyperlink" Target="https://barttorvik.com/team.php?team=Richmond&amp;year=2014" TargetMode="External"/><Relationship Id="rId216" Type="http://schemas.openxmlformats.org/officeDocument/2006/relationships/hyperlink" Target="https://barttorvik.com/team.php?team=Kent+St.&amp;year=2014" TargetMode="External"/><Relationship Id="rId423" Type="http://schemas.openxmlformats.org/officeDocument/2006/relationships/hyperlink" Target="https://barttorvik.com/team.php?team=North+Carolina+A%26T&amp;year=2014" TargetMode="External"/><Relationship Id="rId826" Type="http://schemas.openxmlformats.org/officeDocument/2006/relationships/hyperlink" Target="https://barttorvik.com/team.php?team=Maryland+Eastern+Shore&amp;year=2014" TargetMode="External"/><Relationship Id="rId258" Type="http://schemas.openxmlformats.org/officeDocument/2006/relationships/hyperlink" Target="https://barttorvik.com/team.php?team=Wofford&amp;year=2014" TargetMode="External"/><Relationship Id="rId465" Type="http://schemas.openxmlformats.org/officeDocument/2006/relationships/hyperlink" Target="https://barttorvik.com/team.php?team=Connecticut&amp;year=2014" TargetMode="External"/><Relationship Id="rId630" Type="http://schemas.openxmlformats.org/officeDocument/2006/relationships/hyperlink" Target="https://barttorvik.com/team.php?team=UAB&amp;year=2014" TargetMode="External"/><Relationship Id="rId672" Type="http://schemas.openxmlformats.org/officeDocument/2006/relationships/hyperlink" Target="https://barttorvik.com/team.php?team=Nevada&amp;year=2014" TargetMode="External"/><Relationship Id="rId728" Type="http://schemas.openxmlformats.org/officeDocument/2006/relationships/hyperlink" Target="https://barttorvik.com/team.php?team=Coastal+Carolina&amp;year=2014" TargetMode="External"/><Relationship Id="rId22" Type="http://schemas.openxmlformats.org/officeDocument/2006/relationships/hyperlink" Target="https://barttorvik.com/team.php?team=Iowa&amp;year=2014" TargetMode="External"/><Relationship Id="rId64" Type="http://schemas.openxmlformats.org/officeDocument/2006/relationships/hyperlink" Target="https://barttorvik.com/team.php?team=Iowa+St.&amp;year=2014" TargetMode="External"/><Relationship Id="rId118" Type="http://schemas.openxmlformats.org/officeDocument/2006/relationships/hyperlink" Target="https://barttorvik.com/team.php?team=Colorado&amp;year=2014" TargetMode="External"/><Relationship Id="rId325" Type="http://schemas.openxmlformats.org/officeDocument/2006/relationships/hyperlink" Target="https://barttorvik.com/team.php?team=High+Point&amp;year=2014" TargetMode="External"/><Relationship Id="rId367" Type="http://schemas.openxmlformats.org/officeDocument/2006/relationships/hyperlink" Target="https://barttorvik.com/team.php?team=Central+Connecticut&amp;year=2014" TargetMode="External"/><Relationship Id="rId532" Type="http://schemas.openxmlformats.org/officeDocument/2006/relationships/hyperlink" Target="https://barttorvik.com/team.php?team=Oregon&amp;year=2014" TargetMode="External"/><Relationship Id="rId574" Type="http://schemas.openxmlformats.org/officeDocument/2006/relationships/hyperlink" Target="https://barttorvik.com/team.php?team=Tulsa&amp;year=2014" TargetMode="External"/><Relationship Id="rId171" Type="http://schemas.openxmlformats.org/officeDocument/2006/relationships/hyperlink" Target="https://barttorvik.com/team.php?team=Northern+Iowa&amp;year=2014" TargetMode="External"/><Relationship Id="rId227" Type="http://schemas.openxmlformats.org/officeDocument/2006/relationships/hyperlink" Target="https://barttorvik.com/team.php?team=UCF&amp;year=2014" TargetMode="External"/><Relationship Id="rId781" Type="http://schemas.openxmlformats.org/officeDocument/2006/relationships/hyperlink" Target="https://barttorvik.com/team.php?team=Tulane&amp;year=2014" TargetMode="External"/><Relationship Id="rId837" Type="http://schemas.openxmlformats.org/officeDocument/2006/relationships/hyperlink" Target="https://barttorvik.com/team.php?team=UMBC&amp;year=2014" TargetMode="External"/><Relationship Id="rId269" Type="http://schemas.openxmlformats.org/officeDocument/2006/relationships/hyperlink" Target="https://barttorvik.com/team.php?team=Gardner+Webb&amp;year=2014" TargetMode="External"/><Relationship Id="rId434" Type="http://schemas.openxmlformats.org/officeDocument/2006/relationships/hyperlink" Target="https://barttorvik.com/team.php?team=Arizona&amp;year=2014" TargetMode="External"/><Relationship Id="rId476" Type="http://schemas.openxmlformats.org/officeDocument/2006/relationships/hyperlink" Target="https://barttorvik.com/team.php?team=UCLA&amp;year=2014" TargetMode="External"/><Relationship Id="rId641" Type="http://schemas.openxmlformats.org/officeDocument/2006/relationships/hyperlink" Target="https://barttorvik.com/team.php?team=IPFW&amp;year=2014" TargetMode="External"/><Relationship Id="rId683" Type="http://schemas.openxmlformats.org/officeDocument/2006/relationships/hyperlink" Target="https://barttorvik.com/team.php?team=DePaul&amp;year=2014" TargetMode="External"/><Relationship Id="rId739" Type="http://schemas.openxmlformats.org/officeDocument/2006/relationships/hyperlink" Target="https://barttorvik.com/team.php?team=North+Dakota&amp;year=2014" TargetMode="External"/><Relationship Id="rId33" Type="http://schemas.openxmlformats.org/officeDocument/2006/relationships/hyperlink" Target="https://barttorvik.com/team.php?team=San+Diego+St.&amp;year=2014" TargetMode="External"/><Relationship Id="rId129" Type="http://schemas.openxmlformats.org/officeDocument/2006/relationships/hyperlink" Target="https://barttorvik.com/team.php?team=Arizona+St.&amp;year=2014" TargetMode="External"/><Relationship Id="rId280" Type="http://schemas.openxmlformats.org/officeDocument/2006/relationships/hyperlink" Target="https://barttorvik.com/team.php?team=East+Carolina&amp;year=2014" TargetMode="External"/><Relationship Id="rId336" Type="http://schemas.openxmlformats.org/officeDocument/2006/relationships/hyperlink" Target="https://barttorvik.com/team.php?team=Northern+Arizona&amp;year=2014" TargetMode="External"/><Relationship Id="rId501" Type="http://schemas.openxmlformats.org/officeDocument/2006/relationships/hyperlink" Target="https://barttorvik.com/team.php?team=Texas&amp;year=2014" TargetMode="External"/><Relationship Id="rId543" Type="http://schemas.openxmlformats.org/officeDocument/2006/relationships/hyperlink" Target="https://barttorvik.com/team.php?team=Southern+Miss&amp;year=2014" TargetMode="External"/><Relationship Id="rId75" Type="http://schemas.openxmlformats.org/officeDocument/2006/relationships/hyperlink" Target="https://barttorvik.com/team.php?team=North+Carolina+St.&amp;year=2014" TargetMode="External"/><Relationship Id="rId140" Type="http://schemas.openxmlformats.org/officeDocument/2006/relationships/hyperlink" Target="https://barttorvik.com/team.php?team=California&amp;year=2014" TargetMode="External"/><Relationship Id="rId182" Type="http://schemas.openxmlformats.org/officeDocument/2006/relationships/hyperlink" Target="https://barttorvik.com/team.php?team=George+Mason&amp;year=2014" TargetMode="External"/><Relationship Id="rId378" Type="http://schemas.openxmlformats.org/officeDocument/2006/relationships/hyperlink" Target="https://barttorvik.com/team.php?team=Tennessee+Martin&amp;year=2014" TargetMode="External"/><Relationship Id="rId403" Type="http://schemas.openxmlformats.org/officeDocument/2006/relationships/hyperlink" Target="https://barttorvik.com/team.php?team=Delaware+St.&amp;year=2014" TargetMode="External"/><Relationship Id="rId585" Type="http://schemas.openxmlformats.org/officeDocument/2006/relationships/hyperlink" Target="https://barttorvik.com/team.php?team=North+Carolina+St.&amp;year=2014" TargetMode="External"/><Relationship Id="rId750" Type="http://schemas.openxmlformats.org/officeDocument/2006/relationships/hyperlink" Target="https://barttorvik.com/team.php?team=St.+Francis+NY&amp;year=2014" TargetMode="External"/><Relationship Id="rId792" Type="http://schemas.openxmlformats.org/officeDocument/2006/relationships/hyperlink" Target="https://barttorvik.com/team.php?team=Gardner+Webb&amp;year=2014" TargetMode="External"/><Relationship Id="rId806" Type="http://schemas.openxmlformats.org/officeDocument/2006/relationships/hyperlink" Target="https://barttorvik.com/team.php?team=Austin+Peay&amp;year=2014" TargetMode="External"/><Relationship Id="rId848" Type="http://schemas.openxmlformats.org/officeDocument/2006/relationships/hyperlink" Target="https://barttorvik.com/team.php?team=Sacred+Heart&amp;year=2014" TargetMode="External"/><Relationship Id="rId6" Type="http://schemas.openxmlformats.org/officeDocument/2006/relationships/hyperlink" Target="https://barttorvik.com/team.php?team=Arizona&amp;year=2014" TargetMode="External"/><Relationship Id="rId238" Type="http://schemas.openxmlformats.org/officeDocument/2006/relationships/hyperlink" Target="https://barttorvik.com/team.php?team=Albany&amp;year=2014" TargetMode="External"/><Relationship Id="rId445" Type="http://schemas.openxmlformats.org/officeDocument/2006/relationships/hyperlink" Target="https://barttorvik.com/team.php?team=Duke&amp;year=2014" TargetMode="External"/><Relationship Id="rId487" Type="http://schemas.openxmlformats.org/officeDocument/2006/relationships/hyperlink" Target="https://barttorvik.com/team.php?team=Pittsburgh&amp;year=2014" TargetMode="External"/><Relationship Id="rId610" Type="http://schemas.openxmlformats.org/officeDocument/2006/relationships/hyperlink" Target="https://barttorvik.com/team.php?team=Rhode+Island&amp;year=2014" TargetMode="External"/><Relationship Id="rId652" Type="http://schemas.openxmlformats.org/officeDocument/2006/relationships/hyperlink" Target="https://barttorvik.com/team.php?team=USC&amp;year=2014" TargetMode="External"/><Relationship Id="rId694" Type="http://schemas.openxmlformats.org/officeDocument/2006/relationships/hyperlink" Target="https://barttorvik.com/team.php?team=Elon&amp;year=2014" TargetMode="External"/><Relationship Id="rId708" Type="http://schemas.openxmlformats.org/officeDocument/2006/relationships/hyperlink" Target="https://barttorvik.com/team.php?team=Bryant&amp;year=2014" TargetMode="External"/><Relationship Id="rId291" Type="http://schemas.openxmlformats.org/officeDocument/2006/relationships/hyperlink" Target="https://barttorvik.com/team.php?team=Morgan+St.&amp;year=2014" TargetMode="External"/><Relationship Id="rId305" Type="http://schemas.openxmlformats.org/officeDocument/2006/relationships/hyperlink" Target="https://barttorvik.com/team.php?team=Winthrop&amp;year=2014" TargetMode="External"/><Relationship Id="rId347" Type="http://schemas.openxmlformats.org/officeDocument/2006/relationships/hyperlink" Target="https://barttorvik.com/team.php?team=UT+Rio+Grande+Valley&amp;year=2014" TargetMode="External"/><Relationship Id="rId512" Type="http://schemas.openxmlformats.org/officeDocument/2006/relationships/hyperlink" Target="https://barttorvik.com/team.php?team=Harvard&amp;year=2014" TargetMode="External"/><Relationship Id="rId44" Type="http://schemas.openxmlformats.org/officeDocument/2006/relationships/hyperlink" Target="https://barttorvik.com/team.php?team=Oklahoma+St.&amp;year=2014" TargetMode="External"/><Relationship Id="rId86" Type="http://schemas.openxmlformats.org/officeDocument/2006/relationships/hyperlink" Target="https://barttorvik.com/team.php?team=Minnesota&amp;year=2014" TargetMode="External"/><Relationship Id="rId151" Type="http://schemas.openxmlformats.org/officeDocument/2006/relationships/hyperlink" Target="https://barttorvik.com/team.php?team=UC+Santa+Barbara&amp;year=2014" TargetMode="External"/><Relationship Id="rId389" Type="http://schemas.openxmlformats.org/officeDocument/2006/relationships/hyperlink" Target="https://barttorvik.com/team.php?team=Cornell&amp;year=2014" TargetMode="External"/><Relationship Id="rId554" Type="http://schemas.openxmlformats.org/officeDocument/2006/relationships/hyperlink" Target="https://barttorvik.com/team.php?team=New+Mexico+St.&amp;year=2014" TargetMode="External"/><Relationship Id="rId596" Type="http://schemas.openxmlformats.org/officeDocument/2006/relationships/hyperlink" Target="https://barttorvik.com/team.php?team=South+Carolina&amp;year=2014" TargetMode="External"/><Relationship Id="rId761" Type="http://schemas.openxmlformats.org/officeDocument/2006/relationships/hyperlink" Target="https://barttorvik.com/trank.php?&amp;begin=20131101&amp;end=20140317&amp;conlimit=All&amp;year=2014&amp;top=0&amp;venue=H&amp;type=All&amp;mingames=0&amp;quad=5&amp;rpi=" TargetMode="External"/><Relationship Id="rId817" Type="http://schemas.openxmlformats.org/officeDocument/2006/relationships/hyperlink" Target="https://barttorvik.com/team.php?team=Georgia+Southern&amp;year=2014" TargetMode="External"/><Relationship Id="rId859" Type="http://schemas.openxmlformats.org/officeDocument/2006/relationships/hyperlink" Target="https://barttorvik.com/team.php?team=Abilene+Christian&amp;year=2014" TargetMode="External"/><Relationship Id="rId193" Type="http://schemas.openxmlformats.org/officeDocument/2006/relationships/hyperlink" Target="https://barttorvik.com/team.php?team=Bucknell&amp;year=2014" TargetMode="External"/><Relationship Id="rId207" Type="http://schemas.openxmlformats.org/officeDocument/2006/relationships/hyperlink" Target="https://barttorvik.com/team.php?team=Buffalo&amp;year=2014" TargetMode="External"/><Relationship Id="rId249" Type="http://schemas.openxmlformats.org/officeDocument/2006/relationships/hyperlink" Target="https://barttorvik.com/team.php?team=Robert+Morris&amp;year=2014" TargetMode="External"/><Relationship Id="rId414" Type="http://schemas.openxmlformats.org/officeDocument/2006/relationships/hyperlink" Target="https://barttorvik.com/team.php?team=Central+Arkansas&amp;year=2014" TargetMode="External"/><Relationship Id="rId456" Type="http://schemas.openxmlformats.org/officeDocument/2006/relationships/hyperlink" Target="https://barttorvik.com/team.php?team=SMU&amp;year=2014" TargetMode="External"/><Relationship Id="rId498" Type="http://schemas.openxmlformats.org/officeDocument/2006/relationships/hyperlink" Target="https://barttorvik.com/team.php?team=Syracuse&amp;year=2014" TargetMode="External"/><Relationship Id="rId621" Type="http://schemas.openxmlformats.org/officeDocument/2006/relationships/hyperlink" Target="https://barttorvik.com/team.php?team=American&amp;year=2014" TargetMode="External"/><Relationship Id="rId663" Type="http://schemas.openxmlformats.org/officeDocument/2006/relationships/hyperlink" Target="https://barttorvik.com/team.php?team=Sam+Houston+St.&amp;year=2014" TargetMode="External"/><Relationship Id="rId13" Type="http://schemas.openxmlformats.org/officeDocument/2006/relationships/hyperlink" Target="https://barttorvik.com/team.php?team=Syracuse&amp;year=2014" TargetMode="External"/><Relationship Id="rId109" Type="http://schemas.openxmlformats.org/officeDocument/2006/relationships/hyperlink" Target="https://barttorvik.com/team.php?team=Manhattan&amp;year=2014" TargetMode="External"/><Relationship Id="rId260" Type="http://schemas.openxmlformats.org/officeDocument/2006/relationships/hyperlink" Target="https://barttorvik.com/team.php?team=Bryant&amp;year=2014" TargetMode="External"/><Relationship Id="rId316" Type="http://schemas.openxmlformats.org/officeDocument/2006/relationships/hyperlink" Target="https://barttorvik.com/team.php?team=Grand+Canyon&amp;year=2014" TargetMode="External"/><Relationship Id="rId523" Type="http://schemas.openxmlformats.org/officeDocument/2006/relationships/hyperlink" Target="https://barttorvik.com/team.php?team=New+Mexico&amp;year=2014" TargetMode="External"/><Relationship Id="rId719" Type="http://schemas.openxmlformats.org/officeDocument/2006/relationships/hyperlink" Target="https://barttorvik.com/team.php?team=College+of+Charleston&amp;year=2014" TargetMode="External"/><Relationship Id="rId55" Type="http://schemas.openxmlformats.org/officeDocument/2006/relationships/hyperlink" Target="https://barttorvik.com/team.php?team=Connecticut&amp;year=2014" TargetMode="External"/><Relationship Id="rId97" Type="http://schemas.openxmlformats.org/officeDocument/2006/relationships/hyperlink" Target="https://barttorvik.com/team.php?team=Boise+St.&amp;year=2014" TargetMode="External"/><Relationship Id="rId120" Type="http://schemas.openxmlformats.org/officeDocument/2006/relationships/hyperlink" Target="https://barttorvik.com/team.php?team=Utah&amp;year=2014" TargetMode="External"/><Relationship Id="rId358" Type="http://schemas.openxmlformats.org/officeDocument/2006/relationships/hyperlink" Target="https://barttorvik.com/team.php?team=Niagara&amp;year=2014" TargetMode="External"/><Relationship Id="rId565" Type="http://schemas.openxmlformats.org/officeDocument/2006/relationships/hyperlink" Target="https://barttorvik.com/team.php?team=St.+Bonaventure&amp;year=2014" TargetMode="External"/><Relationship Id="rId730" Type="http://schemas.openxmlformats.org/officeDocument/2006/relationships/hyperlink" Target="https://barttorvik.com/team.php?team=Chattanooga&amp;year=2014" TargetMode="External"/><Relationship Id="rId772" Type="http://schemas.openxmlformats.org/officeDocument/2006/relationships/hyperlink" Target="https://barttorvik.com/team.php?team=Incarnate+Word&amp;year=2014" TargetMode="External"/><Relationship Id="rId828" Type="http://schemas.openxmlformats.org/officeDocument/2006/relationships/hyperlink" Target="https://barttorvik.com/team.php?team=Central+Arkansas&amp;year=2014" TargetMode="External"/><Relationship Id="rId162" Type="http://schemas.openxmlformats.org/officeDocument/2006/relationships/hyperlink" Target="https://barttorvik.com/team.php?team=Delaware&amp;year=2014" TargetMode="External"/><Relationship Id="rId218" Type="http://schemas.openxmlformats.org/officeDocument/2006/relationships/hyperlink" Target="https://barttorvik.com/trank.php?&amp;begin=20131101&amp;end=20140317&amp;conlimit=All&amp;year=2014&amp;top=0&amp;venue=A-N&amp;type=All&amp;mingames=0&amp;quad=5&amp;rpi=" TargetMode="External"/><Relationship Id="rId425" Type="http://schemas.openxmlformats.org/officeDocument/2006/relationships/hyperlink" Target="https://barttorvik.com/team.php?team=Bethune+Cookman&amp;year=2014" TargetMode="External"/><Relationship Id="rId467" Type="http://schemas.openxmlformats.org/officeDocument/2006/relationships/hyperlink" Target="https://barttorvik.com/team.php?team=Iowa&amp;year=2014" TargetMode="External"/><Relationship Id="rId632" Type="http://schemas.openxmlformats.org/officeDocument/2006/relationships/hyperlink" Target="https://barttorvik.com/team.php?team=Valparaiso&amp;year=2014" TargetMode="External"/><Relationship Id="rId271" Type="http://schemas.openxmlformats.org/officeDocument/2006/relationships/hyperlink" Target="https://barttorvik.com/team.php?team=Colorado+St.&amp;year=2014" TargetMode="External"/><Relationship Id="rId674" Type="http://schemas.openxmlformats.org/officeDocument/2006/relationships/hyperlink" Target="https://barttorvik.com/team.php?team=Drake&amp;year=2014" TargetMode="External"/><Relationship Id="rId24" Type="http://schemas.openxmlformats.org/officeDocument/2006/relationships/hyperlink" Target="https://barttorvik.com/team.php?team=Villanova&amp;year=2014" TargetMode="External"/><Relationship Id="rId66" Type="http://schemas.openxmlformats.org/officeDocument/2006/relationships/hyperlink" Target="https://barttorvik.com/team.php?team=Cincinnati&amp;year=2014" TargetMode="External"/><Relationship Id="rId131" Type="http://schemas.openxmlformats.org/officeDocument/2006/relationships/hyperlink" Target="https://barttorvik.com/team.php?team=New+Mexico+St.&amp;year=2014" TargetMode="External"/><Relationship Id="rId327" Type="http://schemas.openxmlformats.org/officeDocument/2006/relationships/hyperlink" Target="https://barttorvik.com/team.php?team=Hofstra&amp;year=2014" TargetMode="External"/><Relationship Id="rId369" Type="http://schemas.openxmlformats.org/officeDocument/2006/relationships/hyperlink" Target="https://barttorvik.com/team.php?team=Central+Michigan&amp;year=2014" TargetMode="External"/><Relationship Id="rId534" Type="http://schemas.openxmlformats.org/officeDocument/2006/relationships/hyperlink" Target="https://barttorvik.com/team.php?team=LSU&amp;year=2014" TargetMode="External"/><Relationship Id="rId576" Type="http://schemas.openxmlformats.org/officeDocument/2006/relationships/hyperlink" Target="https://barttorvik.com/team.php?team=La+Salle&amp;year=2014" TargetMode="External"/><Relationship Id="rId741" Type="http://schemas.openxmlformats.org/officeDocument/2006/relationships/hyperlink" Target="https://barttorvik.com/team.php?team=Niagara&amp;year=2014" TargetMode="External"/><Relationship Id="rId783" Type="http://schemas.openxmlformats.org/officeDocument/2006/relationships/hyperlink" Target="https://barttorvik.com/team.php?team=Saint+Peter%27s&amp;year=2014" TargetMode="External"/><Relationship Id="rId839" Type="http://schemas.openxmlformats.org/officeDocument/2006/relationships/hyperlink" Target="https://barttorvik.com/trank.php?&amp;begin=20131101&amp;end=20140317&amp;conlimit=All&amp;year=2014&amp;top=0&amp;venue=H&amp;type=All&amp;mingames=0&amp;quad=5&amp;rpi=" TargetMode="External"/><Relationship Id="rId173" Type="http://schemas.openxmlformats.org/officeDocument/2006/relationships/hyperlink" Target="https://barttorvik.com/team.php?team=Texas+Tech&amp;year=2014" TargetMode="External"/><Relationship Id="rId229" Type="http://schemas.openxmlformats.org/officeDocument/2006/relationships/hyperlink" Target="https://barttorvik.com/team.php?team=Youngstown+St.&amp;year=2014" TargetMode="External"/><Relationship Id="rId380" Type="http://schemas.openxmlformats.org/officeDocument/2006/relationships/hyperlink" Target="https://barttorvik.com/trank.php?&amp;begin=20131101&amp;end=20140317&amp;conlimit=All&amp;year=2014&amp;top=0&amp;venue=A-N&amp;type=All&amp;mingames=0&amp;quad=5&amp;rpi=" TargetMode="External"/><Relationship Id="rId436" Type="http://schemas.openxmlformats.org/officeDocument/2006/relationships/hyperlink" Target="https://barttorvik.com/team.php?team=Louisville&amp;year=2014" TargetMode="External"/><Relationship Id="rId601" Type="http://schemas.openxmlformats.org/officeDocument/2006/relationships/hyperlink" Target="https://barttorvik.com/team.php?team=Stephen+F.+Austin&amp;year=2014" TargetMode="External"/><Relationship Id="rId643" Type="http://schemas.openxmlformats.org/officeDocument/2006/relationships/hyperlink" Target="https://barttorvik.com/team.php?team=UNC+Asheville&amp;year=2014" TargetMode="External"/><Relationship Id="rId240" Type="http://schemas.openxmlformats.org/officeDocument/2006/relationships/hyperlink" Target="https://barttorvik.com/team.php?team=UAB&amp;year=2014" TargetMode="External"/><Relationship Id="rId478" Type="http://schemas.openxmlformats.org/officeDocument/2006/relationships/hyperlink" Target="https://barttorvik.com/team.php?team=Arizona+St.&amp;year=2014" TargetMode="External"/><Relationship Id="rId685" Type="http://schemas.openxmlformats.org/officeDocument/2006/relationships/hyperlink" Target="https://barttorvik.com/team.php?team=Oral+Roberts&amp;year=2014" TargetMode="External"/><Relationship Id="rId850" Type="http://schemas.openxmlformats.org/officeDocument/2006/relationships/hyperlink" Target="https://barttorvik.com/team.php?team=New+Orleans&amp;year=2014" TargetMode="External"/><Relationship Id="rId35" Type="http://schemas.openxmlformats.org/officeDocument/2006/relationships/hyperlink" Target="https://barttorvik.com/team.php?team=Michigan&amp;year=2014" TargetMode="External"/><Relationship Id="rId77" Type="http://schemas.openxmlformats.org/officeDocument/2006/relationships/hyperlink" Target="https://barttorvik.com/team.php?team=UNLV&amp;year=2014" TargetMode="External"/><Relationship Id="rId100" Type="http://schemas.openxmlformats.org/officeDocument/2006/relationships/hyperlink" Target="https://barttorvik.com/team.php?team=Georgia+Tech&amp;year=2014" TargetMode="External"/><Relationship Id="rId282" Type="http://schemas.openxmlformats.org/officeDocument/2006/relationships/hyperlink" Target="https://barttorvik.com/team.php?team=Little+Rock&amp;year=2014" TargetMode="External"/><Relationship Id="rId338" Type="http://schemas.openxmlformats.org/officeDocument/2006/relationships/hyperlink" Target="https://barttorvik.com/team.php?team=Florida+Atlantic&amp;year=2014" TargetMode="External"/><Relationship Id="rId503" Type="http://schemas.openxmlformats.org/officeDocument/2006/relationships/hyperlink" Target="https://barttorvik.com/team.php?team=Alabama&amp;year=2014" TargetMode="External"/><Relationship Id="rId545" Type="http://schemas.openxmlformats.org/officeDocument/2006/relationships/hyperlink" Target="https://barttorvik.com/team.php?team=Massachusetts&amp;year=2014" TargetMode="External"/><Relationship Id="rId587" Type="http://schemas.openxmlformats.org/officeDocument/2006/relationships/hyperlink" Target="https://barttorvik.com/team.php?team=Indiana+St.&amp;year=2014" TargetMode="External"/><Relationship Id="rId710" Type="http://schemas.openxmlformats.org/officeDocument/2006/relationships/hyperlink" Target="https://barttorvik.com/team.php?team=Albany&amp;year=2014" TargetMode="External"/><Relationship Id="rId752" Type="http://schemas.openxmlformats.org/officeDocument/2006/relationships/hyperlink" Target="https://barttorvik.com/team.php?team=Texas+A%26M+Corpus+Chris&amp;year=2014" TargetMode="External"/><Relationship Id="rId808" Type="http://schemas.openxmlformats.org/officeDocument/2006/relationships/hyperlink" Target="https://barttorvik.com/team.php?team=Stetson&amp;year=2014" TargetMode="External"/><Relationship Id="rId8" Type="http://schemas.openxmlformats.org/officeDocument/2006/relationships/hyperlink" Target="https://barttorvik.com/team.php?team=Wisconsin&amp;year=2014" TargetMode="External"/><Relationship Id="rId142" Type="http://schemas.openxmlformats.org/officeDocument/2006/relationships/hyperlink" Target="https://barttorvik.com/team.php?team=North+Dakota+St.&amp;year=2014" TargetMode="External"/><Relationship Id="rId184" Type="http://schemas.openxmlformats.org/officeDocument/2006/relationships/hyperlink" Target="https://barttorvik.com/team.php?team=Vermont&amp;year=2014" TargetMode="External"/><Relationship Id="rId391" Type="http://schemas.openxmlformats.org/officeDocument/2006/relationships/hyperlink" Target="https://barttorvik.com/team.php?team=Arkansas+Pine+Bluff&amp;year=2014" TargetMode="External"/><Relationship Id="rId405" Type="http://schemas.openxmlformats.org/officeDocument/2006/relationships/hyperlink" Target="https://barttorvik.com/team.php?team=Southeastern+Louisiana&amp;year=2014" TargetMode="External"/><Relationship Id="rId447" Type="http://schemas.openxmlformats.org/officeDocument/2006/relationships/hyperlink" Target="https://barttorvik.com/team.php?team=Creighton&amp;year=2014" TargetMode="External"/><Relationship Id="rId612" Type="http://schemas.openxmlformats.org/officeDocument/2006/relationships/hyperlink" Target="https://barttorvik.com/team.php?team=UNLV&amp;year=2014" TargetMode="External"/><Relationship Id="rId794" Type="http://schemas.openxmlformats.org/officeDocument/2006/relationships/hyperlink" Target="https://barttorvik.com/team.php?team=Dartmouth&amp;year=2014" TargetMode="External"/><Relationship Id="rId251" Type="http://schemas.openxmlformats.org/officeDocument/2006/relationships/hyperlink" Target="https://barttorvik.com/team.php?team=Elon&amp;year=2014" TargetMode="External"/><Relationship Id="rId489" Type="http://schemas.openxmlformats.org/officeDocument/2006/relationships/hyperlink" Target="https://barttorvik.com/team.php?team=Wichita+St.&amp;year=2014" TargetMode="External"/><Relationship Id="rId654" Type="http://schemas.openxmlformats.org/officeDocument/2006/relationships/hyperlink" Target="https://barttorvik.com/team.php?team=William+%26+Mary&amp;year=2014" TargetMode="External"/><Relationship Id="rId696" Type="http://schemas.openxmlformats.org/officeDocument/2006/relationships/hyperlink" Target="https://barttorvik.com/team.php?team=Montana&amp;year=2014" TargetMode="External"/><Relationship Id="rId861" Type="http://schemas.openxmlformats.org/officeDocument/2006/relationships/hyperlink" Target="https://barttorvik.com/team.php?team=Maine&amp;year=2014" TargetMode="External"/><Relationship Id="rId46" Type="http://schemas.openxmlformats.org/officeDocument/2006/relationships/hyperlink" Target="https://barttorvik.com/team.php?team=Baylor&amp;year=2014" TargetMode="External"/><Relationship Id="rId293" Type="http://schemas.openxmlformats.org/officeDocument/2006/relationships/hyperlink" Target="https://barttorvik.com/team.php?team=Mississippi+St.&amp;year=2014" TargetMode="External"/><Relationship Id="rId307" Type="http://schemas.openxmlformats.org/officeDocument/2006/relationships/hyperlink" Target="https://barttorvik.com/team.php?team=Liberty&amp;year=2014" TargetMode="External"/><Relationship Id="rId349" Type="http://schemas.openxmlformats.org/officeDocument/2006/relationships/hyperlink" Target="https://barttorvik.com/team.php?team=Cal+St.+Fullerton&amp;year=2014" TargetMode="External"/><Relationship Id="rId514" Type="http://schemas.openxmlformats.org/officeDocument/2006/relationships/hyperlink" Target="https://barttorvik.com/team.php?team=Memphis&amp;year=2014" TargetMode="External"/><Relationship Id="rId556" Type="http://schemas.openxmlformats.org/officeDocument/2006/relationships/hyperlink" Target="https://barttorvik.com/team.php?team=Mercer&amp;year=2014" TargetMode="External"/><Relationship Id="rId721" Type="http://schemas.openxmlformats.org/officeDocument/2006/relationships/hyperlink" Target="https://barttorvik.com/team.php?team=Texas+Southern&amp;year=2014" TargetMode="External"/><Relationship Id="rId763" Type="http://schemas.openxmlformats.org/officeDocument/2006/relationships/hyperlink" Target="https://barttorvik.com/team.php?team=Texas+St.&amp;year=2014" TargetMode="External"/><Relationship Id="rId88" Type="http://schemas.openxmlformats.org/officeDocument/2006/relationships/hyperlink" Target="https://barttorvik.com/team.php?team=Stephen+F.+Austin&amp;year=2014" TargetMode="External"/><Relationship Id="rId111" Type="http://schemas.openxmlformats.org/officeDocument/2006/relationships/hyperlink" Target="https://barttorvik.com/team.php?team=Providence&amp;year=2014" TargetMode="External"/><Relationship Id="rId153" Type="http://schemas.openxmlformats.org/officeDocument/2006/relationships/hyperlink" Target="https://barttorvik.com/team.php?team=Belmont&amp;year=2014" TargetMode="External"/><Relationship Id="rId195" Type="http://schemas.openxmlformats.org/officeDocument/2006/relationships/hyperlink" Target="https://barttorvik.com/team.php?team=Vanderbilt&amp;year=2014" TargetMode="External"/><Relationship Id="rId209" Type="http://schemas.openxmlformats.org/officeDocument/2006/relationships/hyperlink" Target="https://barttorvik.com/team.php?team=Western+Kentucky&amp;year=2014" TargetMode="External"/><Relationship Id="rId360" Type="http://schemas.openxmlformats.org/officeDocument/2006/relationships/hyperlink" Target="https://barttorvik.com/team.php?team=Sacred+Heart&amp;year=2014" TargetMode="External"/><Relationship Id="rId416" Type="http://schemas.openxmlformats.org/officeDocument/2006/relationships/hyperlink" Target="https://barttorvik.com/team.php?team=Kennesaw+St.&amp;year=2014" TargetMode="External"/><Relationship Id="rId598" Type="http://schemas.openxmlformats.org/officeDocument/2006/relationships/hyperlink" Target="https://barttorvik.com/team.php?team=Houston&amp;year=2014" TargetMode="External"/><Relationship Id="rId819" Type="http://schemas.openxmlformats.org/officeDocument/2006/relationships/hyperlink" Target="https://barttorvik.com/team.php?team=Liberty&amp;year=2014" TargetMode="External"/><Relationship Id="rId220" Type="http://schemas.openxmlformats.org/officeDocument/2006/relationships/hyperlink" Target="https://barttorvik.com/team.php?team=Colgate&amp;year=2014" TargetMode="External"/><Relationship Id="rId458" Type="http://schemas.openxmlformats.org/officeDocument/2006/relationships/hyperlink" Target="https://barttorvik.com/team.php?team=Villanova&amp;year=2014" TargetMode="External"/><Relationship Id="rId623" Type="http://schemas.openxmlformats.org/officeDocument/2006/relationships/hyperlink" Target="https://barttorvik.com/team.php?team=Toledo&amp;year=2014" TargetMode="External"/><Relationship Id="rId665" Type="http://schemas.openxmlformats.org/officeDocument/2006/relationships/hyperlink" Target="https://barttorvik.com/team.php?team=Stony+Brook&amp;year=2014" TargetMode="External"/><Relationship Id="rId830" Type="http://schemas.openxmlformats.org/officeDocument/2006/relationships/hyperlink" Target="https://barttorvik.com/team.php?team=Jacksonville+St.&amp;year=2014" TargetMode="External"/><Relationship Id="rId15" Type="http://schemas.openxmlformats.org/officeDocument/2006/relationships/hyperlink" Target="https://barttorvik.com/team.php?team=Pittsburgh&amp;year=2014" TargetMode="External"/><Relationship Id="rId57" Type="http://schemas.openxmlformats.org/officeDocument/2006/relationships/hyperlink" Target="https://barttorvik.com/team.php?team=Oregon&amp;year=2014" TargetMode="External"/><Relationship Id="rId262" Type="http://schemas.openxmlformats.org/officeDocument/2006/relationships/hyperlink" Target="https://barttorvik.com/team.php?team=Weber+St.&amp;year=2014" TargetMode="External"/><Relationship Id="rId318" Type="http://schemas.openxmlformats.org/officeDocument/2006/relationships/hyperlink" Target="https://barttorvik.com/team.php?team=Texas+Southern&amp;year=2014" TargetMode="External"/><Relationship Id="rId525" Type="http://schemas.openxmlformats.org/officeDocument/2006/relationships/hyperlink" Target="https://barttorvik.com/team.php?team=Saint+Mary%27s&amp;year=2014" TargetMode="External"/><Relationship Id="rId567" Type="http://schemas.openxmlformats.org/officeDocument/2006/relationships/hyperlink" Target="https://barttorvik.com/team.php?team=Louisiana+Lafayette&amp;year=2014" TargetMode="External"/><Relationship Id="rId732" Type="http://schemas.openxmlformats.org/officeDocument/2006/relationships/hyperlink" Target="https://barttorvik.com/trank.php?&amp;begin=20131101&amp;end=20140317&amp;conlimit=All&amp;year=2014&amp;top=0&amp;venue=H&amp;type=All&amp;mingames=0&amp;quad=5&amp;rpi=" TargetMode="External"/><Relationship Id="rId99" Type="http://schemas.openxmlformats.org/officeDocument/2006/relationships/hyperlink" Target="https://barttorvik.com/team.php?team=Seton+Hall&amp;year=2014" TargetMode="External"/><Relationship Id="rId122" Type="http://schemas.openxmlformats.org/officeDocument/2006/relationships/hyperlink" Target="https://barttorvik.com/team.php?team=Tulsa&amp;year=2014" TargetMode="External"/><Relationship Id="rId164" Type="http://schemas.openxmlformats.org/officeDocument/2006/relationships/hyperlink" Target="https://barttorvik.com/team.php?team=Canisius&amp;year=2014" TargetMode="External"/><Relationship Id="rId371" Type="http://schemas.openxmlformats.org/officeDocument/2006/relationships/hyperlink" Target="https://barttorvik.com/team.php?team=Chattanooga&amp;year=2014" TargetMode="External"/><Relationship Id="rId774" Type="http://schemas.openxmlformats.org/officeDocument/2006/relationships/hyperlink" Target="https://barttorvik.com/team.php?team=Navy&amp;year=2014" TargetMode="External"/><Relationship Id="rId427" Type="http://schemas.openxmlformats.org/officeDocument/2006/relationships/hyperlink" Target="https://barttorvik.com/team.php?team=Mississippi+Valley+St.&amp;year=2014" TargetMode="External"/><Relationship Id="rId469" Type="http://schemas.openxmlformats.org/officeDocument/2006/relationships/hyperlink" Target="https://barttorvik.com/team.php?team=Kentucky&amp;year=2014" TargetMode="External"/><Relationship Id="rId634" Type="http://schemas.openxmlformats.org/officeDocument/2006/relationships/hyperlink" Target="https://barttorvik.com/team.php?team=Western+Michigan&amp;year=2014" TargetMode="External"/><Relationship Id="rId676" Type="http://schemas.openxmlformats.org/officeDocument/2006/relationships/hyperlink" Target="https://barttorvik.com/team.php?team=Oakland&amp;year=2014" TargetMode="External"/><Relationship Id="rId841" Type="http://schemas.openxmlformats.org/officeDocument/2006/relationships/hyperlink" Target="https://barttorvik.com/team.php?team=IUPUI&amp;year=2014" TargetMode="External"/><Relationship Id="rId26" Type="http://schemas.openxmlformats.org/officeDocument/2006/relationships/hyperlink" Target="https://barttorvik.com/team.php?team=Creighton&amp;year=2014" TargetMode="External"/><Relationship Id="rId231" Type="http://schemas.openxmlformats.org/officeDocument/2006/relationships/hyperlink" Target="https://barttorvik.com/team.php?team=Southern+Illinois&amp;year=2014" TargetMode="External"/><Relationship Id="rId273" Type="http://schemas.openxmlformats.org/officeDocument/2006/relationships/hyperlink" Target="https://barttorvik.com/trank.php?&amp;begin=20131101&amp;end=20140317&amp;conlimit=All&amp;year=2014&amp;top=0&amp;venue=A-N&amp;type=All&amp;mingames=0&amp;quad=5&amp;rpi=" TargetMode="External"/><Relationship Id="rId329" Type="http://schemas.openxmlformats.org/officeDocument/2006/relationships/hyperlink" Target="https://barttorvik.com/team.php?team=Penn&amp;year=2014" TargetMode="External"/><Relationship Id="rId480" Type="http://schemas.openxmlformats.org/officeDocument/2006/relationships/hyperlink" Target="https://barttorvik.com/team.php?team=Kansas+St.&amp;year=2014" TargetMode="External"/><Relationship Id="rId536" Type="http://schemas.openxmlformats.org/officeDocument/2006/relationships/hyperlink" Target="https://barttorvik.com/team.php?team=Saint+Joseph%27s&amp;year=2014" TargetMode="External"/><Relationship Id="rId701" Type="http://schemas.openxmlformats.org/officeDocument/2006/relationships/hyperlink" Target="https://barttorvik.com/team.php?team=Pepperdine&amp;year=2014" TargetMode="External"/><Relationship Id="rId68" Type="http://schemas.openxmlformats.org/officeDocument/2006/relationships/hyperlink" Target="https://barttorvik.com/team.php?team=North+Carolina&amp;year=2014" TargetMode="External"/><Relationship Id="rId133" Type="http://schemas.openxmlformats.org/officeDocument/2006/relationships/hyperlink" Target="https://barttorvik.com/team.php?team=Notre+Dame&amp;year=2014" TargetMode="External"/><Relationship Id="rId175" Type="http://schemas.openxmlformats.org/officeDocument/2006/relationships/hyperlink" Target="https://barttorvik.com/team.php?team=Southern+Miss&amp;year=2014" TargetMode="External"/><Relationship Id="rId340" Type="http://schemas.openxmlformats.org/officeDocument/2006/relationships/hyperlink" Target="https://barttorvik.com/team.php?team=Austin+Peay&amp;year=2014" TargetMode="External"/><Relationship Id="rId578" Type="http://schemas.openxmlformats.org/officeDocument/2006/relationships/hyperlink" Target="https://barttorvik.com/team.php?team=Middle+Tennessee&amp;year=2014" TargetMode="External"/><Relationship Id="rId743" Type="http://schemas.openxmlformats.org/officeDocument/2006/relationships/hyperlink" Target="https://barttorvik.com/team.php?team=James+Madison&amp;year=2014" TargetMode="External"/><Relationship Id="rId785" Type="http://schemas.openxmlformats.org/officeDocument/2006/relationships/hyperlink" Target="https://barttorvik.com/team.php?team=Cal+St.+Bakersfield&amp;year=2014" TargetMode="External"/><Relationship Id="rId200" Type="http://schemas.openxmlformats.org/officeDocument/2006/relationships/hyperlink" Target="https://barttorvik.com/team.php?team=Western+Michigan&amp;year=2014" TargetMode="External"/><Relationship Id="rId382" Type="http://schemas.openxmlformats.org/officeDocument/2006/relationships/hyperlink" Target="https://barttorvik.com/team.php?team=Eastern+Illinois&amp;year=2014" TargetMode="External"/><Relationship Id="rId438" Type="http://schemas.openxmlformats.org/officeDocument/2006/relationships/hyperlink" Target="https://barttorvik.com/team.php?team=Florida&amp;year=2014" TargetMode="External"/><Relationship Id="rId603" Type="http://schemas.openxmlformats.org/officeDocument/2006/relationships/hyperlink" Target="https://barttorvik.com/team.php?team=Belmont&amp;year=2014" TargetMode="External"/><Relationship Id="rId645" Type="http://schemas.openxmlformats.org/officeDocument/2006/relationships/hyperlink" Target="https://barttorvik.com/team.php?team=Quinnipiac&amp;year=2014" TargetMode="External"/><Relationship Id="rId687" Type="http://schemas.openxmlformats.org/officeDocument/2006/relationships/hyperlink" Target="https://barttorvik.com/team.php?team=East+Carolina&amp;year=2014" TargetMode="External"/><Relationship Id="rId810" Type="http://schemas.openxmlformats.org/officeDocument/2006/relationships/hyperlink" Target="https://barttorvik.com/team.php?team=Air+Force&amp;year=2014" TargetMode="External"/><Relationship Id="rId852" Type="http://schemas.openxmlformats.org/officeDocument/2006/relationships/hyperlink" Target="https://barttorvik.com/team.php?team=Cornell&amp;year=2014" TargetMode="External"/><Relationship Id="rId242" Type="http://schemas.openxmlformats.org/officeDocument/2006/relationships/hyperlink" Target="https://barttorvik.com/team.php?team=Loyola+Marymount&amp;year=2014" TargetMode="External"/><Relationship Id="rId284" Type="http://schemas.openxmlformats.org/officeDocument/2006/relationships/hyperlink" Target="https://barttorvik.com/team.php?team=Illinois+St.&amp;year=2014" TargetMode="External"/><Relationship Id="rId491" Type="http://schemas.openxmlformats.org/officeDocument/2006/relationships/hyperlink" Target="https://barttorvik.com/team.php?team=BYU&amp;year=2014" TargetMode="External"/><Relationship Id="rId505" Type="http://schemas.openxmlformats.org/officeDocument/2006/relationships/hyperlink" Target="https://barttorvik.com/team.php?team=Stanford&amp;year=2014" TargetMode="External"/><Relationship Id="rId712" Type="http://schemas.openxmlformats.org/officeDocument/2006/relationships/hyperlink" Target="https://barttorvik.com/team.php?team=Duquesne&amp;year=2014" TargetMode="External"/><Relationship Id="rId37" Type="http://schemas.openxmlformats.org/officeDocument/2006/relationships/hyperlink" Target="https://barttorvik.com/team.php?team=Gonzaga&amp;year=2014" TargetMode="External"/><Relationship Id="rId79" Type="http://schemas.openxmlformats.org/officeDocument/2006/relationships/hyperlink" Target="https://barttorvik.com/team.php?team=Massachusetts&amp;year=2014" TargetMode="External"/><Relationship Id="rId102" Type="http://schemas.openxmlformats.org/officeDocument/2006/relationships/hyperlink" Target="https://barttorvik.com/team.php?team=Kansas+St.&amp;year=2014" TargetMode="External"/><Relationship Id="rId144" Type="http://schemas.openxmlformats.org/officeDocument/2006/relationships/hyperlink" Target="https://barttorvik.com/team.php?team=Middle+Tennessee&amp;year=2014" TargetMode="External"/><Relationship Id="rId547" Type="http://schemas.openxmlformats.org/officeDocument/2006/relationships/hyperlink" Target="https://barttorvik.com/team.php?team=Dayton&amp;year=2014" TargetMode="External"/><Relationship Id="rId589" Type="http://schemas.openxmlformats.org/officeDocument/2006/relationships/hyperlink" Target="https://barttorvik.com/team.php?team=Wake+Forest&amp;year=2014" TargetMode="External"/><Relationship Id="rId754" Type="http://schemas.openxmlformats.org/officeDocument/2006/relationships/hyperlink" Target="https://barttorvik.com/team.php?team=Cal+Poly&amp;year=2014" TargetMode="External"/><Relationship Id="rId796" Type="http://schemas.openxmlformats.org/officeDocument/2006/relationships/hyperlink" Target="https://barttorvik.com/team.php?team=Southeastern+Louisiana&amp;year=2014" TargetMode="External"/><Relationship Id="rId90" Type="http://schemas.openxmlformats.org/officeDocument/2006/relationships/hyperlink" Target="https://barttorvik.com/team.php?team=Stanford&amp;year=2014" TargetMode="External"/><Relationship Id="rId186" Type="http://schemas.openxmlformats.org/officeDocument/2006/relationships/hyperlink" Target="https://barttorvik.com/team.php?team=Milwaukee&amp;year=2014" TargetMode="External"/><Relationship Id="rId351" Type="http://schemas.openxmlformats.org/officeDocument/2006/relationships/hyperlink" Target="https://barttorvik.com/team.php?team=North+Dakota&amp;year=2014" TargetMode="External"/><Relationship Id="rId393" Type="http://schemas.openxmlformats.org/officeDocument/2006/relationships/hyperlink" Target="https://barttorvik.com/team.php?team=Alabama+A%26M&amp;year=2014" TargetMode="External"/><Relationship Id="rId407" Type="http://schemas.openxmlformats.org/officeDocument/2006/relationships/hyperlink" Target="https://barttorvik.com/team.php?team=Appalachian+St.&amp;year=2014" TargetMode="External"/><Relationship Id="rId449" Type="http://schemas.openxmlformats.org/officeDocument/2006/relationships/hyperlink" Target="https://barttorvik.com/team.php?team=Oklahoma+St.&amp;year=2014" TargetMode="External"/><Relationship Id="rId614" Type="http://schemas.openxmlformats.org/officeDocument/2006/relationships/hyperlink" Target="https://barttorvik.com/team.php?team=Denver&amp;year=2014" TargetMode="External"/><Relationship Id="rId656" Type="http://schemas.openxmlformats.org/officeDocument/2006/relationships/hyperlink" Target="https://barttorvik.com/team.php?team=Fordham&amp;year=2014" TargetMode="External"/><Relationship Id="rId821" Type="http://schemas.openxmlformats.org/officeDocument/2006/relationships/hyperlink" Target="https://barttorvik.com/team.php?team=Montana+St.&amp;year=2014" TargetMode="External"/><Relationship Id="rId863" Type="http://schemas.openxmlformats.org/officeDocument/2006/relationships/hyperlink" Target="https://barttorvik.com/team.php?team=New+Hampshire&amp;year=2014" TargetMode="External"/><Relationship Id="rId211" Type="http://schemas.openxmlformats.org/officeDocument/2006/relationships/hyperlink" Target="https://barttorvik.com/team.php?team=Alabama&amp;year=2014" TargetMode="External"/><Relationship Id="rId253" Type="http://schemas.openxmlformats.org/officeDocument/2006/relationships/hyperlink" Target="https://barttorvik.com/team.php?team=South+Florida&amp;year=2014" TargetMode="External"/><Relationship Id="rId295" Type="http://schemas.openxmlformats.org/officeDocument/2006/relationships/hyperlink" Target="https://barttorvik.com/team.php?team=Northern+Illinois&amp;year=2014" TargetMode="External"/><Relationship Id="rId309" Type="http://schemas.openxmlformats.org/officeDocument/2006/relationships/hyperlink" Target="https://barttorvik.com/team.php?team=Coastal+Carolina&amp;year=2014" TargetMode="External"/><Relationship Id="rId460" Type="http://schemas.openxmlformats.org/officeDocument/2006/relationships/hyperlink" Target="https://barttorvik.com/team.php?team=Iowa+St.&amp;year=2014" TargetMode="External"/><Relationship Id="rId516" Type="http://schemas.openxmlformats.org/officeDocument/2006/relationships/hyperlink" Target="https://barttorvik.com/team.php?team=Michigan+St.&amp;year=2014" TargetMode="External"/><Relationship Id="rId698" Type="http://schemas.openxmlformats.org/officeDocument/2006/relationships/hyperlink" Target="https://barttorvik.com/team.php?team=Mount+St.+Mary%27s&amp;year=2014" TargetMode="External"/><Relationship Id="rId48" Type="http://schemas.openxmlformats.org/officeDocument/2006/relationships/hyperlink" Target="https://barttorvik.com/team.php?team=Ohio+St.&amp;year=2014" TargetMode="External"/><Relationship Id="rId113" Type="http://schemas.openxmlformats.org/officeDocument/2006/relationships/hyperlink" Target="https://barttorvik.com/team.php?team=Northwestern&amp;year=2014" TargetMode="External"/><Relationship Id="rId320" Type="http://schemas.openxmlformats.org/officeDocument/2006/relationships/hyperlink" Target="https://barttorvik.com/team.php?team=Fairfield&amp;year=2014" TargetMode="External"/><Relationship Id="rId558" Type="http://schemas.openxmlformats.org/officeDocument/2006/relationships/hyperlink" Target="https://barttorvik.com/team.php?team=Mississippi&amp;year=2014" TargetMode="External"/><Relationship Id="rId723" Type="http://schemas.openxmlformats.org/officeDocument/2006/relationships/hyperlink" Target="https://barttorvik.com/team.php?team=Santa+Clara&amp;year=2014" TargetMode="External"/><Relationship Id="rId765" Type="http://schemas.openxmlformats.org/officeDocument/2006/relationships/hyperlink" Target="https://barttorvik.com/team.php?team=Idaho&amp;year=2014" TargetMode="External"/><Relationship Id="rId155" Type="http://schemas.openxmlformats.org/officeDocument/2006/relationships/hyperlink" Target="https://barttorvik.com/team.php?team=Portland&amp;year=2014" TargetMode="External"/><Relationship Id="rId197" Type="http://schemas.openxmlformats.org/officeDocument/2006/relationships/hyperlink" Target="https://barttorvik.com/team.php?team=Wake+Forest&amp;year=2014" TargetMode="External"/><Relationship Id="rId362" Type="http://schemas.openxmlformats.org/officeDocument/2006/relationships/hyperlink" Target="https://barttorvik.com/team.php?team=Georgia+Southern&amp;year=2014" TargetMode="External"/><Relationship Id="rId418" Type="http://schemas.openxmlformats.org/officeDocument/2006/relationships/hyperlink" Target="https://barttorvik.com/team.php?team=The+Citadel&amp;year=2014" TargetMode="External"/><Relationship Id="rId625" Type="http://schemas.openxmlformats.org/officeDocument/2006/relationships/hyperlink" Target="https://barttorvik.com/team.php?team=Florida+Gulf+Coast&amp;year=2014" TargetMode="External"/><Relationship Id="rId832" Type="http://schemas.openxmlformats.org/officeDocument/2006/relationships/hyperlink" Target="https://barttorvik.com/team.php?team=St.+Francis+PA&amp;year=2014" TargetMode="External"/><Relationship Id="rId222" Type="http://schemas.openxmlformats.org/officeDocument/2006/relationships/hyperlink" Target="https://barttorvik.com/team.php?team=Utah+St.&amp;year=2014" TargetMode="External"/><Relationship Id="rId264" Type="http://schemas.openxmlformats.org/officeDocument/2006/relationships/hyperlink" Target="https://barttorvik.com/team.php?team=Southeast+Missouri+St.&amp;year=2014" TargetMode="External"/><Relationship Id="rId471" Type="http://schemas.openxmlformats.org/officeDocument/2006/relationships/hyperlink" Target="https://barttorvik.com/team.php?team=Wisconsin&amp;year=2014" TargetMode="External"/><Relationship Id="rId667" Type="http://schemas.openxmlformats.org/officeDocument/2006/relationships/hyperlink" Target="https://barttorvik.com/team.php?team=Weber+St.&amp;year=2014" TargetMode="External"/><Relationship Id="rId17" Type="http://schemas.openxmlformats.org/officeDocument/2006/relationships/hyperlink" Target="https://barttorvik.com/team.php?team=Wichita+St.&amp;year=2014" TargetMode="External"/><Relationship Id="rId59" Type="http://schemas.openxmlformats.org/officeDocument/2006/relationships/hyperlink" Target="https://barttorvik.com/team.php?team=Harvard&amp;year=2014" TargetMode="External"/><Relationship Id="rId124" Type="http://schemas.openxmlformats.org/officeDocument/2006/relationships/hyperlink" Target="https://barttorvik.com/team.php?team=Princeton&amp;year=2014" TargetMode="External"/><Relationship Id="rId527" Type="http://schemas.openxmlformats.org/officeDocument/2006/relationships/hyperlink" Target="https://barttorvik.com/team.php?team=St.+John%27s&amp;year=2014" TargetMode="External"/><Relationship Id="rId569" Type="http://schemas.openxmlformats.org/officeDocument/2006/relationships/hyperlink" Target="https://barttorvik.com/team.php?team=Iona&amp;year=2014" TargetMode="External"/><Relationship Id="rId734" Type="http://schemas.openxmlformats.org/officeDocument/2006/relationships/hyperlink" Target="https://barttorvik.com/team.php?team=Morehead+St.&amp;year=2014" TargetMode="External"/><Relationship Id="rId776" Type="http://schemas.openxmlformats.org/officeDocument/2006/relationships/hyperlink" Target="https://barttorvik.com/team.php?team=UMKC&amp;year=2014" TargetMode="External"/><Relationship Id="rId70" Type="http://schemas.openxmlformats.org/officeDocument/2006/relationships/hyperlink" Target="https://barttorvik.com/team.php?team=Saint+Joseph%27s&amp;year=2014" TargetMode="External"/><Relationship Id="rId166" Type="http://schemas.openxmlformats.org/officeDocument/2006/relationships/hyperlink" Target="https://barttorvik.com/team.php?team=American&amp;year=2014" TargetMode="External"/><Relationship Id="rId331" Type="http://schemas.openxmlformats.org/officeDocument/2006/relationships/hyperlink" Target="https://barttorvik.com/team.php?team=Lipscomb&amp;year=2014" TargetMode="External"/><Relationship Id="rId373" Type="http://schemas.openxmlformats.org/officeDocument/2006/relationships/hyperlink" Target="https://barttorvik.com/team.php?team=Jacksonville+St.&amp;year=2014" TargetMode="External"/><Relationship Id="rId429" Type="http://schemas.openxmlformats.org/officeDocument/2006/relationships/hyperlink" Target="https://barttorvik.com/team.php?team=Stetson&amp;year=2014" TargetMode="External"/><Relationship Id="rId580" Type="http://schemas.openxmlformats.org/officeDocument/2006/relationships/hyperlink" Target="https://barttorvik.com/team.php?team=Penn+St.&amp;year=2014" TargetMode="External"/><Relationship Id="rId636" Type="http://schemas.openxmlformats.org/officeDocument/2006/relationships/hyperlink" Target="https://barttorvik.com/team.php?team=Davidson&amp;year=2014" TargetMode="External"/><Relationship Id="rId801" Type="http://schemas.openxmlformats.org/officeDocument/2006/relationships/hyperlink" Target="https://barttorvik.com/team.php?team=Norfolk+St.&amp;year=2014" TargetMode="External"/><Relationship Id="rId1" Type="http://schemas.openxmlformats.org/officeDocument/2006/relationships/hyperlink" Target="https://barttorvik.com/team.php?team=Louisville&amp;year=2014" TargetMode="External"/><Relationship Id="rId233" Type="http://schemas.openxmlformats.org/officeDocument/2006/relationships/hyperlink" Target="https://barttorvik.com/team.php?team=Oral+Roberts&amp;year=2014" TargetMode="External"/><Relationship Id="rId440" Type="http://schemas.openxmlformats.org/officeDocument/2006/relationships/hyperlink" Target="https://barttorvik.com/team.php?team=Virginia&amp;year=2014" TargetMode="External"/><Relationship Id="rId678" Type="http://schemas.openxmlformats.org/officeDocument/2006/relationships/hyperlink" Target="https://barttorvik.com/team.php?team=Loyola+Marymount&amp;year=2014" TargetMode="External"/><Relationship Id="rId843" Type="http://schemas.openxmlformats.org/officeDocument/2006/relationships/hyperlink" Target="https://barttorvik.com/team.php?team=UT+Rio+Grande+Valley&amp;year=2014" TargetMode="External"/><Relationship Id="rId28" Type="http://schemas.openxmlformats.org/officeDocument/2006/relationships/hyperlink" Target="https://barttorvik.com/team.php?team=UCLA&amp;year=2014" TargetMode="External"/><Relationship Id="rId275" Type="http://schemas.openxmlformats.org/officeDocument/2006/relationships/hyperlink" Target="https://barttorvik.com/team.php?team=Miami+OH&amp;year=2014" TargetMode="External"/><Relationship Id="rId300" Type="http://schemas.openxmlformats.org/officeDocument/2006/relationships/hyperlink" Target="https://barttorvik.com/trank.php?&amp;begin=20131101&amp;end=20140317&amp;conlimit=All&amp;year=2014&amp;top=0&amp;venue=A-N&amp;type=All&amp;mingames=0&amp;quad=5&amp;rpi=" TargetMode="External"/><Relationship Id="rId482" Type="http://schemas.openxmlformats.org/officeDocument/2006/relationships/hyperlink" Target="https://barttorvik.com/team.php?team=Cincinnati&amp;year=2014" TargetMode="External"/><Relationship Id="rId538" Type="http://schemas.openxmlformats.org/officeDocument/2006/relationships/hyperlink" Target="https://barttorvik.com/team.php?team=Florida+St.&amp;year=2014" TargetMode="External"/><Relationship Id="rId703" Type="http://schemas.openxmlformats.org/officeDocument/2006/relationships/hyperlink" Target="https://barttorvik.com/team.php?team=Eastern+Kentucky&amp;year=2014" TargetMode="External"/><Relationship Id="rId745" Type="http://schemas.openxmlformats.org/officeDocument/2006/relationships/hyperlink" Target="https://barttorvik.com/team.php?team=Milwaukee&amp;year=2014" TargetMode="External"/><Relationship Id="rId81" Type="http://schemas.openxmlformats.org/officeDocument/2006/relationships/hyperlink" Target="https://barttorvik.com/team.php?team=Miami+FL&amp;year=2014" TargetMode="External"/><Relationship Id="rId135" Type="http://schemas.openxmlformats.org/officeDocument/2006/relationships/hyperlink" Target="https://barttorvik.com/team.php?team=Georgia+St.&amp;year=2014" TargetMode="External"/><Relationship Id="rId177" Type="http://schemas.openxmlformats.org/officeDocument/2006/relationships/hyperlink" Target="https://barttorvik.com/team.php?team=Indiana+St.&amp;year=2014" TargetMode="External"/><Relationship Id="rId342" Type="http://schemas.openxmlformats.org/officeDocument/2006/relationships/hyperlink" Target="https://barttorvik.com/team.php?team=Tennessee+Tech&amp;year=2014" TargetMode="External"/><Relationship Id="rId384" Type="http://schemas.openxmlformats.org/officeDocument/2006/relationships/hyperlink" Target="https://barttorvik.com/team.php?team=UTSA&amp;year=2014" TargetMode="External"/><Relationship Id="rId591" Type="http://schemas.openxmlformats.org/officeDocument/2006/relationships/hyperlink" Target="https://barttorvik.com/team.php?team=San+Francisco&amp;year=2014" TargetMode="External"/><Relationship Id="rId605" Type="http://schemas.openxmlformats.org/officeDocument/2006/relationships/hyperlink" Target="https://barttorvik.com/team.php?team=Princeton&amp;year=2014" TargetMode="External"/><Relationship Id="rId787" Type="http://schemas.openxmlformats.org/officeDocument/2006/relationships/hyperlink" Target="https://barttorvik.com/trank.php?&amp;begin=20131101&amp;end=20140317&amp;conlimit=All&amp;year=2014&amp;top=0&amp;venue=H&amp;type=All&amp;mingames=0&amp;quad=5&amp;rpi=" TargetMode="External"/><Relationship Id="rId812" Type="http://schemas.openxmlformats.org/officeDocument/2006/relationships/hyperlink" Target="https://barttorvik.com/team.php?team=Jackson+St.&amp;year=2014" TargetMode="External"/><Relationship Id="rId202" Type="http://schemas.openxmlformats.org/officeDocument/2006/relationships/hyperlink" Target="https://barttorvik.com/team.php?team=Brown&amp;year=2014" TargetMode="External"/><Relationship Id="rId244" Type="http://schemas.openxmlformats.org/officeDocument/2006/relationships/hyperlink" Target="https://barttorvik.com/team.php?team=Hawaii&amp;year=2014" TargetMode="External"/><Relationship Id="rId647" Type="http://schemas.openxmlformats.org/officeDocument/2006/relationships/hyperlink" Target="https://barttorvik.com/team.php?team=Ohio&amp;year=2014" TargetMode="External"/><Relationship Id="rId689" Type="http://schemas.openxmlformats.org/officeDocument/2006/relationships/hyperlink" Target="https://barttorvik.com/team.php?team=Florida+Atlantic&amp;year=2014" TargetMode="External"/><Relationship Id="rId854" Type="http://schemas.openxmlformats.org/officeDocument/2006/relationships/hyperlink" Target="https://barttorvik.com/team.php?team=LIU+Brooklyn&amp;year=2014" TargetMode="External"/><Relationship Id="rId39" Type="http://schemas.openxmlformats.org/officeDocument/2006/relationships/hyperlink" Target="https://barttorvik.com/team.php?team=Kentucky&amp;year=2014" TargetMode="External"/><Relationship Id="rId286" Type="http://schemas.openxmlformats.org/officeDocument/2006/relationships/hyperlink" Target="https://barttorvik.com/team.php?team=Army&amp;year=2014" TargetMode="External"/><Relationship Id="rId451" Type="http://schemas.openxmlformats.org/officeDocument/2006/relationships/hyperlink" Target="https://barttorvik.com/team.php?team=Tennessee&amp;year=2014" TargetMode="External"/><Relationship Id="rId493" Type="http://schemas.openxmlformats.org/officeDocument/2006/relationships/hyperlink" Target="https://barttorvik.com/team.php?team=Nebraska&amp;year=2014" TargetMode="External"/><Relationship Id="rId507" Type="http://schemas.openxmlformats.org/officeDocument/2006/relationships/hyperlink" Target="https://barttorvik.com/team.php?team=Oklahoma&amp;year=2014" TargetMode="External"/><Relationship Id="rId549" Type="http://schemas.openxmlformats.org/officeDocument/2006/relationships/hyperlink" Target="https://barttorvik.com/team.php?team=Georgia&amp;year=2014" TargetMode="External"/><Relationship Id="rId714" Type="http://schemas.openxmlformats.org/officeDocument/2006/relationships/hyperlink" Target="https://barttorvik.com/team.php?team=Hartford&amp;year=2014" TargetMode="External"/><Relationship Id="rId756" Type="http://schemas.openxmlformats.org/officeDocument/2006/relationships/hyperlink" Target="https://barttorvik.com/team.php?team=High+Point&amp;year=2014" TargetMode="External"/><Relationship Id="rId50" Type="http://schemas.openxmlformats.org/officeDocument/2006/relationships/hyperlink" Target="https://barttorvik.com/team.php?team=VCU&amp;year=2014" TargetMode="External"/><Relationship Id="rId104" Type="http://schemas.openxmlformats.org/officeDocument/2006/relationships/hyperlink" Target="https://barttorvik.com/team.php?team=Xavier&amp;year=2014" TargetMode="External"/><Relationship Id="rId146" Type="http://schemas.openxmlformats.org/officeDocument/2006/relationships/hyperlink" Target="https://barttorvik.com/team.php?team=Mississippi&amp;year=2014" TargetMode="External"/><Relationship Id="rId188" Type="http://schemas.openxmlformats.org/officeDocument/2006/relationships/hyperlink" Target="https://barttorvik.com/team.php?team=Santa+Clara&amp;year=2014" TargetMode="External"/><Relationship Id="rId311" Type="http://schemas.openxmlformats.org/officeDocument/2006/relationships/hyperlink" Target="https://barttorvik.com/team.php?team=Radford&amp;year=2014" TargetMode="External"/><Relationship Id="rId353" Type="http://schemas.openxmlformats.org/officeDocument/2006/relationships/hyperlink" Target="https://barttorvik.com/team.php?team=Savannah+St.&amp;year=2014" TargetMode="External"/><Relationship Id="rId395" Type="http://schemas.openxmlformats.org/officeDocument/2006/relationships/hyperlink" Target="https://barttorvik.com/team.php?team=IUPUI&amp;year=2014" TargetMode="External"/><Relationship Id="rId409" Type="http://schemas.openxmlformats.org/officeDocument/2006/relationships/hyperlink" Target="https://barttorvik.com/team.php?team=Longwood&amp;year=2014" TargetMode="External"/><Relationship Id="rId560" Type="http://schemas.openxmlformats.org/officeDocument/2006/relationships/hyperlink" Target="https://barttorvik.com/team.php?team=Green+Bay&amp;year=2014" TargetMode="External"/><Relationship Id="rId798" Type="http://schemas.openxmlformats.org/officeDocument/2006/relationships/hyperlink" Target="https://barttorvik.com/team.php?team=Rice&amp;year=2014" TargetMode="External"/><Relationship Id="rId92" Type="http://schemas.openxmlformats.org/officeDocument/2006/relationships/hyperlink" Target="https://barttorvik.com/trank.php?&amp;begin=20131101&amp;end=20140317&amp;conlimit=All&amp;year=2014&amp;top=0&amp;venue=A-N&amp;type=All&amp;mingames=0&amp;quad=5&amp;rpi=" TargetMode="External"/><Relationship Id="rId213" Type="http://schemas.openxmlformats.org/officeDocument/2006/relationships/hyperlink" Target="https://barttorvik.com/team.php?team=Cal+Poly&amp;year=2014" TargetMode="External"/><Relationship Id="rId420" Type="http://schemas.openxmlformats.org/officeDocument/2006/relationships/hyperlink" Target="https://barttorvik.com/team.php?team=Binghamton&amp;year=2014" TargetMode="External"/><Relationship Id="rId616" Type="http://schemas.openxmlformats.org/officeDocument/2006/relationships/hyperlink" Target="https://barttorvik.com/team.php?team=Portland&amp;year=2014" TargetMode="External"/><Relationship Id="rId658" Type="http://schemas.openxmlformats.org/officeDocument/2006/relationships/hyperlink" Target="https://barttorvik.com/team.php?team=South+Dakota&amp;year=2014" TargetMode="External"/><Relationship Id="rId823" Type="http://schemas.openxmlformats.org/officeDocument/2006/relationships/hyperlink" Target="https://barttorvik.com/team.php?team=Delaware+St.&amp;year=2014" TargetMode="External"/><Relationship Id="rId865" Type="http://schemas.openxmlformats.org/officeDocument/2006/relationships/hyperlink" Target="https://barttorvik.com/team.php?team=Southern+Utah&amp;year=2014" TargetMode="External"/><Relationship Id="rId255" Type="http://schemas.openxmlformats.org/officeDocument/2006/relationships/hyperlink" Target="https://barttorvik.com/team.php?team=UT+Arlington&amp;year=2014" TargetMode="External"/><Relationship Id="rId297" Type="http://schemas.openxmlformats.org/officeDocument/2006/relationships/hyperlink" Target="https://barttorvik.com/team.php?team=Valparaiso&amp;year=2014" TargetMode="External"/><Relationship Id="rId462" Type="http://schemas.openxmlformats.org/officeDocument/2006/relationships/hyperlink" Target="https://barttorvik.com/team.php?team=Gonzaga&amp;year=2014" TargetMode="External"/><Relationship Id="rId518" Type="http://schemas.openxmlformats.org/officeDocument/2006/relationships/hyperlink" Target="https://barttorvik.com/team.php?team=Clemson&amp;year=2014" TargetMode="External"/><Relationship Id="rId725" Type="http://schemas.openxmlformats.org/officeDocument/2006/relationships/hyperlink" Target="https://barttorvik.com/team.php?team=Lehigh&amp;year=2014" TargetMode="External"/><Relationship Id="rId115" Type="http://schemas.openxmlformats.org/officeDocument/2006/relationships/hyperlink" Target="https://barttorvik.com/team.php?team=Cleveland+St.&amp;year=2014" TargetMode="External"/><Relationship Id="rId157" Type="http://schemas.openxmlformats.org/officeDocument/2006/relationships/hyperlink" Target="https://barttorvik.com/team.php?team=Nebraska&amp;year=2014" TargetMode="External"/><Relationship Id="rId322" Type="http://schemas.openxmlformats.org/officeDocument/2006/relationships/hyperlink" Target="https://barttorvik.com/team.php?team=Idaho&amp;year=2014" TargetMode="External"/><Relationship Id="rId364" Type="http://schemas.openxmlformats.org/officeDocument/2006/relationships/hyperlink" Target="https://barttorvik.com/team.php?team=UMKC&amp;year=2014" TargetMode="External"/><Relationship Id="rId767" Type="http://schemas.openxmlformats.org/officeDocument/2006/relationships/hyperlink" Target="https://barttorvik.com/team.php?team=Portland+St.&amp;year=2014" TargetMode="External"/><Relationship Id="rId61" Type="http://schemas.openxmlformats.org/officeDocument/2006/relationships/hyperlink" Target="https://barttorvik.com/team.php?team=Saint+Louis&amp;year=2014" TargetMode="External"/><Relationship Id="rId199" Type="http://schemas.openxmlformats.org/officeDocument/2006/relationships/hyperlink" Target="https://barttorvik.com/team.php?team=Western+Michigan&amp;year=2014" TargetMode="External"/><Relationship Id="rId571" Type="http://schemas.openxmlformats.org/officeDocument/2006/relationships/hyperlink" Target="https://barttorvik.com/team.php?team=Buffalo&amp;year=2014" TargetMode="External"/><Relationship Id="rId627" Type="http://schemas.openxmlformats.org/officeDocument/2006/relationships/hyperlink" Target="https://barttorvik.com/team.php?team=Cleveland+St.&amp;year=2014" TargetMode="External"/><Relationship Id="rId669" Type="http://schemas.openxmlformats.org/officeDocument/2006/relationships/hyperlink" Target="https://barttorvik.com/team.php?team=Loyola+Chicago&amp;year=2014" TargetMode="External"/><Relationship Id="rId834" Type="http://schemas.openxmlformats.org/officeDocument/2006/relationships/hyperlink" Target="https://barttorvik.com/team.php?team=McNeese+St.&amp;year=2014" TargetMode="External"/><Relationship Id="rId19" Type="http://schemas.openxmlformats.org/officeDocument/2006/relationships/hyperlink" Target="https://barttorvik.com/team.php?team=Virginia&amp;year=2014" TargetMode="External"/><Relationship Id="rId224" Type="http://schemas.openxmlformats.org/officeDocument/2006/relationships/hyperlink" Target="https://barttorvik.com/team.php?team=Morehead+St.&amp;year=2014" TargetMode="External"/><Relationship Id="rId266" Type="http://schemas.openxmlformats.org/officeDocument/2006/relationships/hyperlink" Target="https://barttorvik.com/team.php?team=Arkansas+St.&amp;year=2014" TargetMode="External"/><Relationship Id="rId431" Type="http://schemas.openxmlformats.org/officeDocument/2006/relationships/hyperlink" Target="https://barttorvik.com/team.php?team=Maryland+Eastern+Shore&amp;year=2014" TargetMode="External"/><Relationship Id="rId473" Type="http://schemas.openxmlformats.org/officeDocument/2006/relationships/hyperlink" Target="https://barttorvik.com/team.php?team=VCU&amp;year=2014" TargetMode="External"/><Relationship Id="rId529" Type="http://schemas.openxmlformats.org/officeDocument/2006/relationships/hyperlink" Target="https://barttorvik.com/team.php?team=Colorado&amp;year=2014" TargetMode="External"/><Relationship Id="rId680" Type="http://schemas.openxmlformats.org/officeDocument/2006/relationships/hyperlink" Target="https://barttorvik.com/team.php?team=USC+Upstate&amp;year=2014" TargetMode="External"/><Relationship Id="rId736" Type="http://schemas.openxmlformats.org/officeDocument/2006/relationships/hyperlink" Target="https://barttorvik.com/team.php?team=Wofford&amp;year=2014" TargetMode="External"/><Relationship Id="rId30" Type="http://schemas.openxmlformats.org/officeDocument/2006/relationships/hyperlink" Target="https://barttorvik.com/team.php?team=Kansas&amp;year=2014" TargetMode="External"/><Relationship Id="rId126" Type="http://schemas.openxmlformats.org/officeDocument/2006/relationships/hyperlink" Target="https://barttorvik.com/team.php?team=Georgetown&amp;year=2014" TargetMode="External"/><Relationship Id="rId168" Type="http://schemas.openxmlformats.org/officeDocument/2006/relationships/hyperlink" Target="https://barttorvik.com/team.php?team=Duquesne&amp;year=2014" TargetMode="External"/><Relationship Id="rId333" Type="http://schemas.openxmlformats.org/officeDocument/2006/relationships/hyperlink" Target="https://barttorvik.com/team.php?team=Troy&amp;year=2014" TargetMode="External"/><Relationship Id="rId540" Type="http://schemas.openxmlformats.org/officeDocument/2006/relationships/hyperlink" Target="https://barttorvik.com/team.php?team=Baylor&amp;year=2014" TargetMode="External"/><Relationship Id="rId778" Type="http://schemas.openxmlformats.org/officeDocument/2006/relationships/hyperlink" Target="https://barttorvik.com/team.php?team=Little+Rock&amp;year=2014" TargetMode="External"/><Relationship Id="rId72" Type="http://schemas.openxmlformats.org/officeDocument/2006/relationships/hyperlink" Target="https://barttorvik.com/team.php?team=Memphis&amp;year=2014" TargetMode="External"/><Relationship Id="rId375" Type="http://schemas.openxmlformats.org/officeDocument/2006/relationships/hyperlink" Target="https://barttorvik.com/team.php?team=Chicago+St.&amp;year=2014" TargetMode="External"/><Relationship Id="rId582" Type="http://schemas.openxmlformats.org/officeDocument/2006/relationships/hyperlink" Target="https://barttorvik.com/team.php?team=Eastern+Michigan&amp;year=2014" TargetMode="External"/><Relationship Id="rId638" Type="http://schemas.openxmlformats.org/officeDocument/2006/relationships/hyperlink" Target="https://barttorvik.com/team.php?team=San+Diego&amp;year=2014" TargetMode="External"/><Relationship Id="rId803" Type="http://schemas.openxmlformats.org/officeDocument/2006/relationships/hyperlink" Target="https://barttorvik.com/team.php?team=Seattle&amp;year=2014" TargetMode="External"/><Relationship Id="rId845" Type="http://schemas.openxmlformats.org/officeDocument/2006/relationships/hyperlink" Target="https://barttorvik.com/team.php?team=Mississippi+Valley+St.&amp;year=2014" TargetMode="External"/><Relationship Id="rId3" Type="http://schemas.openxmlformats.org/officeDocument/2006/relationships/hyperlink" Target="https://barttorvik.com/team.php?team=Michigan+St.&amp;year=2014" TargetMode="External"/><Relationship Id="rId235" Type="http://schemas.openxmlformats.org/officeDocument/2006/relationships/hyperlink" Target="https://barttorvik.com/team.php?team=Southern&amp;year=2014" TargetMode="External"/><Relationship Id="rId277" Type="http://schemas.openxmlformats.org/officeDocument/2006/relationships/hyperlink" Target="https://barttorvik.com/team.php?team=Virginia+Tech&amp;year=2014" TargetMode="External"/><Relationship Id="rId400" Type="http://schemas.openxmlformats.org/officeDocument/2006/relationships/hyperlink" Target="https://barttorvik.com/team.php?team=Jacksonville&amp;year=2014" TargetMode="External"/><Relationship Id="rId442" Type="http://schemas.openxmlformats.org/officeDocument/2006/relationships/hyperlink" Target="https://barttorvik.com/team.php?team=Kansas&amp;year=2014" TargetMode="External"/><Relationship Id="rId484" Type="http://schemas.openxmlformats.org/officeDocument/2006/relationships/hyperlink" Target="https://barttorvik.com/team.php?team=North+Carolina&amp;year=2014" TargetMode="External"/><Relationship Id="rId705" Type="http://schemas.openxmlformats.org/officeDocument/2006/relationships/hyperlink" Target="https://barttorvik.com/team.php?team=Brown&amp;year=2014" TargetMode="External"/><Relationship Id="rId137" Type="http://schemas.openxmlformats.org/officeDocument/2006/relationships/hyperlink" Target="https://barttorvik.com/team.php?team=North+Carolina+Central&amp;year=2014" TargetMode="External"/><Relationship Id="rId302" Type="http://schemas.openxmlformats.org/officeDocument/2006/relationships/hyperlink" Target="https://barttorvik.com/team.php?team=Saint+Peter%27s&amp;year=2014" TargetMode="External"/><Relationship Id="rId344" Type="http://schemas.openxmlformats.org/officeDocument/2006/relationships/hyperlink" Target="https://barttorvik.com/team.php?team=East+Tennessee+St.&amp;year=2014" TargetMode="External"/><Relationship Id="rId691" Type="http://schemas.openxmlformats.org/officeDocument/2006/relationships/hyperlink" Target="https://barttorvik.com/team.php?team=Nebraska+Omaha&amp;year=2014" TargetMode="External"/><Relationship Id="rId747" Type="http://schemas.openxmlformats.org/officeDocument/2006/relationships/hyperlink" Target="https://barttorvik.com/team.php?team=Kent+St.&amp;year=2014" TargetMode="External"/><Relationship Id="rId789" Type="http://schemas.openxmlformats.org/officeDocument/2006/relationships/hyperlink" Target="https://barttorvik.com/team.php?team=Louisiana+Monroe&amp;year=2014" TargetMode="External"/><Relationship Id="rId41" Type="http://schemas.openxmlformats.org/officeDocument/2006/relationships/hyperlink" Target="https://barttorvik.com/team.php?team=Oklahoma&amp;year=2014" TargetMode="External"/><Relationship Id="rId83" Type="http://schemas.openxmlformats.org/officeDocument/2006/relationships/hyperlink" Target="https://barttorvik.com/team.php?team=Texas&amp;year=2014" TargetMode="External"/><Relationship Id="rId179" Type="http://schemas.openxmlformats.org/officeDocument/2006/relationships/hyperlink" Target="https://barttorvik.com/team.php?team=San+Diego&amp;year=2014" TargetMode="External"/><Relationship Id="rId386" Type="http://schemas.openxmlformats.org/officeDocument/2006/relationships/hyperlink" Target="https://barttorvik.com/team.php?team=Jackson+St.&amp;year=2014" TargetMode="External"/><Relationship Id="rId551" Type="http://schemas.openxmlformats.org/officeDocument/2006/relationships/hyperlink" Target="https://barttorvik.com/team.php?team=North+Dakota+St.&amp;year=2014" TargetMode="External"/><Relationship Id="rId593" Type="http://schemas.openxmlformats.org/officeDocument/2006/relationships/hyperlink" Target="https://barttorvik.com/team.php?team=Manhattan&amp;year=2014" TargetMode="External"/><Relationship Id="rId607" Type="http://schemas.openxmlformats.org/officeDocument/2006/relationships/hyperlink" Target="https://barttorvik.com/team.php?team=Colorado+St.&amp;year=2014" TargetMode="External"/><Relationship Id="rId649" Type="http://schemas.openxmlformats.org/officeDocument/2006/relationships/hyperlink" Target="https://barttorvik.com/team.php?team=Boston+College&amp;year=2014" TargetMode="External"/><Relationship Id="rId814" Type="http://schemas.openxmlformats.org/officeDocument/2006/relationships/hyperlink" Target="https://barttorvik.com/team.php?team=UTSA&amp;year=2014" TargetMode="External"/><Relationship Id="rId856" Type="http://schemas.openxmlformats.org/officeDocument/2006/relationships/hyperlink" Target="https://barttorvik.com/team.php?team=Houston+Christian&amp;year=2014" TargetMode="External"/><Relationship Id="rId190" Type="http://schemas.openxmlformats.org/officeDocument/2006/relationships/hyperlink" Target="https://barttorvik.com/team.php?team=Louisiana+Lafayette&amp;year=2014" TargetMode="External"/><Relationship Id="rId204" Type="http://schemas.openxmlformats.org/officeDocument/2006/relationships/hyperlink" Target="https://barttorvik.com/team.php?team=Wyoming&amp;year=2014" TargetMode="External"/><Relationship Id="rId246" Type="http://schemas.openxmlformats.org/officeDocument/2006/relationships/hyperlink" Target="https://barttorvik.com/team.php?team=Wright+St.&amp;year=2014" TargetMode="External"/><Relationship Id="rId288" Type="http://schemas.openxmlformats.org/officeDocument/2006/relationships/hyperlink" Target="https://barttorvik.com/team.php?team=Rutgers&amp;year=2014" TargetMode="External"/><Relationship Id="rId411" Type="http://schemas.openxmlformats.org/officeDocument/2006/relationships/hyperlink" Target="https://barttorvik.com/team.php?team=Lamar&amp;year=2014" TargetMode="External"/><Relationship Id="rId453" Type="http://schemas.openxmlformats.org/officeDocument/2006/relationships/hyperlink" Target="https://barttorvik.com/team.php?team=Ohio+St.&amp;year=2014" TargetMode="External"/><Relationship Id="rId509" Type="http://schemas.openxmlformats.org/officeDocument/2006/relationships/hyperlink" Target="https://barttorvik.com/team.php?team=Providence&amp;year=2014" TargetMode="External"/><Relationship Id="rId660" Type="http://schemas.openxmlformats.org/officeDocument/2006/relationships/hyperlink" Target="https://barttorvik.com/team.php?team=UTEP&amp;year=2014" TargetMode="External"/><Relationship Id="rId106" Type="http://schemas.openxmlformats.org/officeDocument/2006/relationships/hyperlink" Target="https://barttorvik.com/team.php?team=St.+Bonaventure&amp;year=2014" TargetMode="External"/><Relationship Id="rId313" Type="http://schemas.openxmlformats.org/officeDocument/2006/relationships/hyperlink" Target="https://barttorvik.com/team.php?team=Wagner&amp;year=2014" TargetMode="External"/><Relationship Id="rId495" Type="http://schemas.openxmlformats.org/officeDocument/2006/relationships/hyperlink" Target="https://barttorvik.com/team.php?team=George+Washington&amp;year=2014" TargetMode="External"/><Relationship Id="rId716" Type="http://schemas.openxmlformats.org/officeDocument/2006/relationships/hyperlink" Target="https://barttorvik.com/team.php?team=Southern&amp;year=2014" TargetMode="External"/><Relationship Id="rId758" Type="http://schemas.openxmlformats.org/officeDocument/2006/relationships/hyperlink" Target="https://barttorvik.com/team.php?team=Lafayette&amp;year=2014" TargetMode="External"/><Relationship Id="rId10" Type="http://schemas.openxmlformats.org/officeDocument/2006/relationships/hyperlink" Target="https://barttorvik.com/team.php?team=Florida&amp;year=2014" TargetMode="External"/><Relationship Id="rId52" Type="http://schemas.openxmlformats.org/officeDocument/2006/relationships/hyperlink" Target="https://barttorvik.com/team.php?team=New+Mexico&amp;year=2014" TargetMode="External"/><Relationship Id="rId94" Type="http://schemas.openxmlformats.org/officeDocument/2006/relationships/hyperlink" Target="https://barttorvik.com/team.php?team=Dayton&amp;year=2014" TargetMode="External"/><Relationship Id="rId148" Type="http://schemas.openxmlformats.org/officeDocument/2006/relationships/hyperlink" Target="https://barttorvik.com/team.php?team=Eastern+Kentucky&amp;year=2014" TargetMode="External"/><Relationship Id="rId355" Type="http://schemas.openxmlformats.org/officeDocument/2006/relationships/hyperlink" Target="https://barttorvik.com/team.php?team=UNC+Wilmington&amp;year=2014" TargetMode="External"/><Relationship Id="rId397" Type="http://schemas.openxmlformats.org/officeDocument/2006/relationships/hyperlink" Target="https://barttorvik.com/team.php?team=McNeese+St.&amp;year=2014" TargetMode="External"/><Relationship Id="rId520" Type="http://schemas.openxmlformats.org/officeDocument/2006/relationships/hyperlink" Target="https://barttorvik.com/team.php?team=Saint+Louis&amp;year=2014" TargetMode="External"/><Relationship Id="rId562" Type="http://schemas.openxmlformats.org/officeDocument/2006/relationships/hyperlink" Target="https://barttorvik.com/team.php?team=Richmond&amp;year=2014" TargetMode="External"/><Relationship Id="rId618" Type="http://schemas.openxmlformats.org/officeDocument/2006/relationships/hyperlink" Target="https://barttorvik.com/team.php?team=North+Carolina+Central&amp;year=2014" TargetMode="External"/><Relationship Id="rId825" Type="http://schemas.openxmlformats.org/officeDocument/2006/relationships/hyperlink" Target="https://barttorvik.com/team.php?team=North+Carolina+A%26T&amp;year=2014" TargetMode="External"/><Relationship Id="rId215" Type="http://schemas.openxmlformats.org/officeDocument/2006/relationships/hyperlink" Target="https://barttorvik.com/team.php?team=Stony+Brook&amp;year=2014" TargetMode="External"/><Relationship Id="rId257" Type="http://schemas.openxmlformats.org/officeDocument/2006/relationships/hyperlink" Target="https://barttorvik.com/team.php?team=Wofford&amp;year=2014" TargetMode="External"/><Relationship Id="rId422" Type="http://schemas.openxmlformats.org/officeDocument/2006/relationships/hyperlink" Target="https://barttorvik.com/team.php?team=South+Carolina+St.&amp;year=2014" TargetMode="External"/><Relationship Id="rId464" Type="http://schemas.openxmlformats.org/officeDocument/2006/relationships/hyperlink" Target="https://barttorvik.com/team.php?team=Connecticut&amp;year=2014" TargetMode="External"/><Relationship Id="rId299" Type="http://schemas.openxmlformats.org/officeDocument/2006/relationships/hyperlink" Target="https://barttorvik.com/team.php?team=Mount+St.+Mary%27s&amp;year=2014" TargetMode="External"/><Relationship Id="rId727" Type="http://schemas.openxmlformats.org/officeDocument/2006/relationships/hyperlink" Target="https://barttorvik.com/team.php?team=South+Florida&amp;year=2014" TargetMode="External"/><Relationship Id="rId63" Type="http://schemas.openxmlformats.org/officeDocument/2006/relationships/hyperlink" Target="https://barttorvik.com/team.php?team=Iowa+St.&amp;year=2014" TargetMode="External"/><Relationship Id="rId159" Type="http://schemas.openxmlformats.org/officeDocument/2006/relationships/hyperlink" Target="https://barttorvik.com/trank.php?&amp;begin=20131101&amp;end=20140317&amp;conlimit=All&amp;year=2014&amp;top=0&amp;venue=A-N&amp;type=All&amp;mingames=0&amp;quad=5&amp;rpi=" TargetMode="External"/><Relationship Id="rId366" Type="http://schemas.openxmlformats.org/officeDocument/2006/relationships/hyperlink" Target="https://barttorvik.com/team.php?team=Sacramento+St.&amp;year=2014" TargetMode="External"/><Relationship Id="rId573" Type="http://schemas.openxmlformats.org/officeDocument/2006/relationships/hyperlink" Target="https://barttorvik.com/team.php?team=Tulsa&amp;year=2014" TargetMode="External"/><Relationship Id="rId780" Type="http://schemas.openxmlformats.org/officeDocument/2006/relationships/hyperlink" Target="https://barttorvik.com/team.php?team=North+Florida&amp;year=2014" TargetMode="External"/><Relationship Id="rId226" Type="http://schemas.openxmlformats.org/officeDocument/2006/relationships/hyperlink" Target="https://barttorvik.com/team.php?team=William+%26+Mary&amp;year=2014" TargetMode="External"/><Relationship Id="rId433" Type="http://schemas.openxmlformats.org/officeDocument/2006/relationships/hyperlink" Target="https://barttorvik.com/trank.php?&amp;begin=20131101&amp;end=20140317&amp;conlimit=All&amp;year=2014&amp;top=0&amp;venue=A-N&amp;type=All&amp;mingames=0&amp;quad=5&amp;rpi=" TargetMode="External"/><Relationship Id="rId640" Type="http://schemas.openxmlformats.org/officeDocument/2006/relationships/hyperlink" Target="https://barttorvik.com/team.php?team=Delaware&amp;year=2014" TargetMode="External"/><Relationship Id="rId738" Type="http://schemas.openxmlformats.org/officeDocument/2006/relationships/hyperlink" Target="https://barttorvik.com/team.php?team=UNC+Wilmington&amp;year=2014" TargetMode="External"/><Relationship Id="rId74" Type="http://schemas.openxmlformats.org/officeDocument/2006/relationships/hyperlink" Target="https://barttorvik.com/team.php?team=North+Carolina+St.&amp;year=2014" TargetMode="External"/><Relationship Id="rId377" Type="http://schemas.openxmlformats.org/officeDocument/2006/relationships/hyperlink" Target="https://barttorvik.com/team.php?team=Fairleigh+Dickinson&amp;year=2014" TargetMode="External"/><Relationship Id="rId500" Type="http://schemas.openxmlformats.org/officeDocument/2006/relationships/hyperlink" Target="https://barttorvik.com/team.php?team=Texas&amp;year=2014" TargetMode="External"/><Relationship Id="rId584" Type="http://schemas.openxmlformats.org/officeDocument/2006/relationships/hyperlink" Target="https://barttorvik.com/team.php?team=Notre+Dame&amp;year=2014" TargetMode="External"/><Relationship Id="rId805" Type="http://schemas.openxmlformats.org/officeDocument/2006/relationships/hyperlink" Target="https://barttorvik.com/team.php?team=Ball+St.&amp;year=2014" TargetMode="External"/><Relationship Id="rId5" Type="http://schemas.openxmlformats.org/officeDocument/2006/relationships/hyperlink" Target="https://barttorvik.com/team.php?team=Arizona&amp;year=2014" TargetMode="External"/><Relationship Id="rId237" Type="http://schemas.openxmlformats.org/officeDocument/2006/relationships/hyperlink" Target="https://barttorvik.com/team.php?team=USC+Upstate&amp;year=2014" TargetMode="External"/><Relationship Id="rId791" Type="http://schemas.openxmlformats.org/officeDocument/2006/relationships/hyperlink" Target="https://barttorvik.com/team.php?team=Lipscomb&amp;year=2014" TargetMode="External"/><Relationship Id="rId444" Type="http://schemas.openxmlformats.org/officeDocument/2006/relationships/hyperlink" Target="https://barttorvik.com/team.php?team=Duke&amp;year=2014" TargetMode="External"/><Relationship Id="rId651" Type="http://schemas.openxmlformats.org/officeDocument/2006/relationships/hyperlink" Target="https://barttorvik.com/team.php?team=UCF&amp;year=2014" TargetMode="External"/><Relationship Id="rId749" Type="http://schemas.openxmlformats.org/officeDocument/2006/relationships/hyperlink" Target="https://barttorvik.com/team.php?team=Eastern+Washington&amp;year=2014" TargetMode="External"/><Relationship Id="rId290" Type="http://schemas.openxmlformats.org/officeDocument/2006/relationships/hyperlink" Target="https://barttorvik.com/team.php?team=Marshall&amp;year=2014" TargetMode="External"/><Relationship Id="rId304" Type="http://schemas.openxmlformats.org/officeDocument/2006/relationships/hyperlink" Target="https://barttorvik.com/team.php?team=Texas+A%26M+Corpus+Chris&amp;year=2014" TargetMode="External"/><Relationship Id="rId388" Type="http://schemas.openxmlformats.org/officeDocument/2006/relationships/hyperlink" Target="https://barttorvik.com/team.php?team=SIU+Edwardsville&amp;year=2014" TargetMode="External"/><Relationship Id="rId511" Type="http://schemas.openxmlformats.org/officeDocument/2006/relationships/hyperlink" Target="https://barttorvik.com/team.php?team=San+Diego+St.&amp;year=2014" TargetMode="External"/><Relationship Id="rId609" Type="http://schemas.openxmlformats.org/officeDocument/2006/relationships/hyperlink" Target="https://barttorvik.com/team.php?team=Fresno+St.&amp;year=2014" TargetMode="External"/><Relationship Id="rId85" Type="http://schemas.openxmlformats.org/officeDocument/2006/relationships/hyperlink" Target="https://barttorvik.com/team.php?team=Maryland&amp;year=2014" TargetMode="External"/><Relationship Id="rId150" Type="http://schemas.openxmlformats.org/officeDocument/2006/relationships/hyperlink" Target="https://barttorvik.com/team.php?team=Purdue&amp;year=2014" TargetMode="External"/><Relationship Id="rId595" Type="http://schemas.openxmlformats.org/officeDocument/2006/relationships/hyperlink" Target="https://barttorvik.com/team.php?team=Miami+FL&amp;year=2014" TargetMode="External"/><Relationship Id="rId816" Type="http://schemas.openxmlformats.org/officeDocument/2006/relationships/hyperlink" Target="https://barttorvik.com/team.php?team=Samford&amp;year=2014" TargetMode="External"/><Relationship Id="rId248" Type="http://schemas.openxmlformats.org/officeDocument/2006/relationships/hyperlink" Target="https://barttorvik.com/team.php?team=North+Texas&amp;year=2014" TargetMode="External"/><Relationship Id="rId455" Type="http://schemas.openxmlformats.org/officeDocument/2006/relationships/hyperlink" Target="https://barttorvik.com/team.php?team=Michigan&amp;year=2014" TargetMode="External"/><Relationship Id="rId662" Type="http://schemas.openxmlformats.org/officeDocument/2006/relationships/hyperlink" Target="https://barttorvik.com/team.php?team=Rutgers&amp;year=2014" TargetMode="External"/><Relationship Id="rId12" Type="http://schemas.openxmlformats.org/officeDocument/2006/relationships/hyperlink" Target="https://barttorvik.com/team.php?team=Duke&amp;year=2014" TargetMode="External"/><Relationship Id="rId108" Type="http://schemas.openxmlformats.org/officeDocument/2006/relationships/hyperlink" Target="https://barttorvik.com/team.php?team=George+Washington&amp;year=2014" TargetMode="External"/><Relationship Id="rId315" Type="http://schemas.openxmlformats.org/officeDocument/2006/relationships/hyperlink" Target="https://barttorvik.com/team.php?team=Louisiana+Monroe&amp;year=2014" TargetMode="External"/><Relationship Id="rId522" Type="http://schemas.openxmlformats.org/officeDocument/2006/relationships/hyperlink" Target="https://barttorvik.com/team.php?team=Xavier&amp;year=2014" TargetMode="External"/><Relationship Id="rId96" Type="http://schemas.openxmlformats.org/officeDocument/2006/relationships/hyperlink" Target="https://barttorvik.com/team.php?team=SMU&amp;year=2014" TargetMode="External"/><Relationship Id="rId161" Type="http://schemas.openxmlformats.org/officeDocument/2006/relationships/hyperlink" Target="https://barttorvik.com/team.php?team=San+Francisco&amp;year=2014" TargetMode="External"/><Relationship Id="rId399" Type="http://schemas.openxmlformats.org/officeDocument/2006/relationships/hyperlink" Target="https://barttorvik.com/team.php?team=UC+Davis&amp;year=2014" TargetMode="External"/><Relationship Id="rId827" Type="http://schemas.openxmlformats.org/officeDocument/2006/relationships/hyperlink" Target="https://barttorvik.com/team.php?team=Binghamton&amp;year=2014" TargetMode="External"/><Relationship Id="rId259" Type="http://schemas.openxmlformats.org/officeDocument/2006/relationships/hyperlink" Target="https://barttorvik.com/team.php?team=St.+Francis+NY&amp;year=2014" TargetMode="External"/><Relationship Id="rId466" Type="http://schemas.openxmlformats.org/officeDocument/2006/relationships/hyperlink" Target="https://barttorvik.com/team.php?team=Georgetown&amp;year=2014" TargetMode="External"/><Relationship Id="rId673" Type="http://schemas.openxmlformats.org/officeDocument/2006/relationships/hyperlink" Target="https://barttorvik.com/team.php?team=Wagner&amp;year=2014" TargetMode="External"/><Relationship Id="rId23" Type="http://schemas.openxmlformats.org/officeDocument/2006/relationships/hyperlink" Target="https://barttorvik.com/team.php?team=Villanova&amp;year=2014" TargetMode="External"/><Relationship Id="rId119" Type="http://schemas.openxmlformats.org/officeDocument/2006/relationships/hyperlink" Target="https://barttorvik.com/team.php?team=Colorado&amp;year=2014" TargetMode="External"/><Relationship Id="rId326" Type="http://schemas.openxmlformats.org/officeDocument/2006/relationships/hyperlink" Target="https://barttorvik.com/team.php?team=Western+Carolina&amp;year=2014" TargetMode="External"/><Relationship Id="rId533" Type="http://schemas.openxmlformats.org/officeDocument/2006/relationships/hyperlink" Target="https://barttorvik.com/team.php?team=Missouri&amp;year=2014" TargetMode="External"/><Relationship Id="rId740" Type="http://schemas.openxmlformats.org/officeDocument/2006/relationships/hyperlink" Target="https://barttorvik.com/team.php?team=Hofstra&amp;year=2014" TargetMode="External"/><Relationship Id="rId838" Type="http://schemas.openxmlformats.org/officeDocument/2006/relationships/hyperlink" Target="https://barttorvik.com/team.php?team=Prairie+View+A%26M&amp;year=2014" TargetMode="External"/><Relationship Id="rId172" Type="http://schemas.openxmlformats.org/officeDocument/2006/relationships/hyperlink" Target="https://barttorvik.com/team.php?team=Toledo&amp;year=2014" TargetMode="External"/><Relationship Id="rId477" Type="http://schemas.openxmlformats.org/officeDocument/2006/relationships/hyperlink" Target="https://barttorvik.com/team.php?team=Arizona+St.&amp;year=2014" TargetMode="External"/><Relationship Id="rId600" Type="http://schemas.openxmlformats.org/officeDocument/2006/relationships/hyperlink" Target="https://barttorvik.com/team.php?team=Stephen+F.+Austin&amp;year=2014" TargetMode="External"/><Relationship Id="rId684" Type="http://schemas.openxmlformats.org/officeDocument/2006/relationships/hyperlink" Target="https://barttorvik.com/team.php?team=Holy+Cross&amp;year=2014" TargetMode="External"/><Relationship Id="rId337" Type="http://schemas.openxmlformats.org/officeDocument/2006/relationships/hyperlink" Target="https://barttorvik.com/team.php?team=Texas+St.&amp;year=2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2527-61C8-4976-B79A-11F0B87E9EF4}">
  <dimension ref="A1:BD352"/>
  <sheetViews>
    <sheetView tabSelected="1" workbookViewId="0">
      <selection activeCell="G1" sqref="G1"/>
    </sheetView>
  </sheetViews>
  <sheetFormatPr defaultRowHeight="15" x14ac:dyDescent="0.25"/>
  <cols>
    <col min="4" max="4" width="22.7109375" bestFit="1" customWidth="1"/>
    <col min="29" max="29" width="12.5703125" customWidth="1"/>
    <col min="31" max="31" width="26.5703125" customWidth="1"/>
    <col min="32" max="32" width="18.140625" bestFit="1" customWidth="1"/>
    <col min="33" max="34" width="18.140625" customWidth="1"/>
    <col min="36" max="36" width="12" customWidth="1"/>
    <col min="45" max="45" width="22.7109375" bestFit="1" customWidth="1"/>
    <col min="47" max="47" width="19.28515625" bestFit="1" customWidth="1"/>
    <col min="48" max="49" width="19.28515625" customWidth="1"/>
  </cols>
  <sheetData>
    <row r="1" spans="1:56" x14ac:dyDescent="0.25">
      <c r="A1" s="4" t="s">
        <v>28</v>
      </c>
      <c r="B1" s="4" t="s">
        <v>25</v>
      </c>
      <c r="C1" s="4" t="s">
        <v>26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447</v>
      </c>
      <c r="T1" s="427" t="s">
        <v>445</v>
      </c>
      <c r="U1" s="4" t="s">
        <v>448</v>
      </c>
      <c r="V1" s="427" t="s">
        <v>446</v>
      </c>
      <c r="W1" s="427" t="s">
        <v>449</v>
      </c>
      <c r="X1" s="427" t="s">
        <v>450</v>
      </c>
      <c r="Y1" s="427" t="s">
        <v>451</v>
      </c>
      <c r="Z1" s="3" t="s">
        <v>15</v>
      </c>
      <c r="AA1" s="3" t="s">
        <v>437</v>
      </c>
      <c r="AB1" s="3" t="s">
        <v>16</v>
      </c>
      <c r="AC1" s="1" t="s">
        <v>17</v>
      </c>
      <c r="AD1" s="2" t="s">
        <v>18</v>
      </c>
      <c r="AE1" s="414" t="s">
        <v>38</v>
      </c>
      <c r="AF1" s="413" t="s">
        <v>39</v>
      </c>
      <c r="AG1" s="413" t="s">
        <v>438</v>
      </c>
      <c r="AH1" s="413" t="s">
        <v>439</v>
      </c>
      <c r="AI1" s="1" t="s">
        <v>19</v>
      </c>
      <c r="AJ1" s="1" t="s">
        <v>20</v>
      </c>
      <c r="AK1" s="2" t="s">
        <v>441</v>
      </c>
      <c r="AL1" s="1" t="s">
        <v>21</v>
      </c>
      <c r="AM1" s="2" t="s">
        <v>440</v>
      </c>
      <c r="AN1" s="1" t="s">
        <v>22</v>
      </c>
      <c r="AO1" s="12" t="s">
        <v>23</v>
      </c>
      <c r="AP1" s="1" t="s">
        <v>24</v>
      </c>
      <c r="AQ1" s="1" t="s">
        <v>29</v>
      </c>
      <c r="AR1" s="1" t="s">
        <v>30</v>
      </c>
      <c r="AS1" s="2" t="s">
        <v>23</v>
      </c>
      <c r="AT1" s="3" t="s">
        <v>442</v>
      </c>
      <c r="AU1" s="12" t="s">
        <v>31</v>
      </c>
      <c r="AV1" s="2" t="s">
        <v>443</v>
      </c>
      <c r="AW1" s="5" t="s">
        <v>34</v>
      </c>
      <c r="AX1" s="5" t="s">
        <v>452</v>
      </c>
      <c r="AY1" s="5" t="s">
        <v>444</v>
      </c>
      <c r="AZ1" s="5" t="s">
        <v>453</v>
      </c>
      <c r="BA1" s="5"/>
      <c r="BB1" s="6"/>
      <c r="BC1" s="7" t="s">
        <v>27</v>
      </c>
      <c r="BD1" s="8" t="s">
        <v>32</v>
      </c>
    </row>
    <row r="2" spans="1:56" ht="15.75" thickBot="1" x14ac:dyDescent="0.3">
      <c r="A2">
        <v>1</v>
      </c>
      <c r="B2">
        <v>1</v>
      </c>
      <c r="C2">
        <v>1</v>
      </c>
      <c r="D2" t="s">
        <v>190</v>
      </c>
      <c r="E2">
        <v>69.148899999999998</v>
      </c>
      <c r="F2">
        <v>63</v>
      </c>
      <c r="G2">
        <v>67.498099999999994</v>
      </c>
      <c r="H2">
        <v>58</v>
      </c>
      <c r="I2">
        <v>118.693</v>
      </c>
      <c r="J2">
        <v>3</v>
      </c>
      <c r="K2">
        <v>119.102</v>
      </c>
      <c r="L2">
        <v>7</v>
      </c>
      <c r="M2">
        <v>88.088899999999995</v>
      </c>
      <c r="N2">
        <v>1</v>
      </c>
      <c r="O2">
        <v>88.534499999999994</v>
      </c>
      <c r="P2">
        <v>6</v>
      </c>
      <c r="Q2">
        <v>30.567699999999999</v>
      </c>
      <c r="R2">
        <v>1</v>
      </c>
      <c r="S2">
        <f t="shared" ref="S2:S65" si="0">(K2-O2)/E2</f>
        <v>0.44205330815096133</v>
      </c>
      <c r="T2">
        <f t="shared" ref="T2:T65" si="1">RANK(S2,S:S,0)</f>
        <v>2</v>
      </c>
      <c r="U2">
        <f t="shared" ref="U2:U65" si="2">(K2^2)*E2</f>
        <v>980896.95102155558</v>
      </c>
      <c r="V2">
        <f t="shared" ref="V2:V65" si="3">RANK(U2,U:U,0)</f>
        <v>9</v>
      </c>
      <c r="W2">
        <f t="shared" ref="W2:W65" si="4">O2^1.6/E2</f>
        <v>18.862306016453271</v>
      </c>
      <c r="X2">
        <f t="shared" ref="X2:X65" si="5">RANK(W2,W:W,1)</f>
        <v>2</v>
      </c>
      <c r="Y2">
        <f t="shared" ref="Y2:Y65" si="6">AVERAGE(X2,T2)</f>
        <v>2</v>
      </c>
      <c r="Z2">
        <v>0.97150000000000003</v>
      </c>
      <c r="AA2">
        <f t="shared" ref="AA2:AA65" si="7">RANK(Z2,Z:Z,0)</f>
        <v>1</v>
      </c>
      <c r="AB2">
        <v>0.96779999999999999</v>
      </c>
      <c r="AC2">
        <f t="shared" ref="AC2:AC65" si="8">(Z2+AB2)/2</f>
        <v>0.96965000000000001</v>
      </c>
      <c r="AD2">
        <f t="shared" ref="AD2:AD65" si="9">RANK(AC2,AC:AC,0)</f>
        <v>1</v>
      </c>
      <c r="AE2">
        <v>0.98340000000000005</v>
      </c>
      <c r="AF2">
        <f t="shared" ref="AF2:AF65" si="10">RANK(AE2,AE:AE,0)</f>
        <v>1</v>
      </c>
      <c r="AG2">
        <v>0.95250000000000001</v>
      </c>
      <c r="AH2">
        <f t="shared" ref="AH2:AH65" si="11">RANK(AG2,AG:AG,0)</f>
        <v>4</v>
      </c>
      <c r="AI2">
        <f t="shared" ref="AI2:AI65" si="12">(T2+V2+(AD2)+AF2+AH2+Y2)/6</f>
        <v>3.1666666666666665</v>
      </c>
      <c r="AJ2">
        <f>IF(C2=1,(AI2/Z2),REF)</f>
        <v>3.2595642477268827</v>
      </c>
      <c r="AK2">
        <f t="shared" ref="AK2:AK65" si="13">RANK(AJ2,AJ:AJ,1)</f>
        <v>1</v>
      </c>
      <c r="AL2">
        <f>IF(B2=1,(AI2/AC2),REF)</f>
        <v>3.2657831863730897</v>
      </c>
      <c r="AM2">
        <f t="shared" ref="AM2:AM65" si="14">RANK(AL2,AL:AL,1)</f>
        <v>1</v>
      </c>
      <c r="AN2">
        <f t="shared" ref="AN2:AN65" si="15">MIN(AK2,AM2,AD2)</f>
        <v>1</v>
      </c>
      <c r="AO2" t="str">
        <f t="shared" ref="AO2:AO65" si="16">D2</f>
        <v>Louisville</v>
      </c>
      <c r="AP2">
        <f t="shared" ref="AP2:AP65" si="17">(((Z2+AG2)/2))*(($BD$2)/((AJ2)))^(1/10)</f>
        <v>0.96199999999999997</v>
      </c>
      <c r="AQ2">
        <f t="shared" ref="AQ2:AQ65" si="18">(AC2*(($BC$2)/((AL2)))^(1/8))</f>
        <v>0.96965000000000001</v>
      </c>
      <c r="AR2">
        <f t="shared" ref="AR2:AR65" si="19">((AP2+AQ2)/2)^(1/2.5)</f>
        <v>0.98618723564828059</v>
      </c>
      <c r="AS2" t="str">
        <f t="shared" ref="AS2:AS65" si="20">AO2</f>
        <v>Louisville</v>
      </c>
      <c r="AT2">
        <f t="shared" ref="AT2:AT65" si="21">RANK(AR2,AR:AR,0)</f>
        <v>1</v>
      </c>
      <c r="AU2">
        <f t="shared" ref="AU2:AU65" si="22">(AT2+AN2+AD2)/3</f>
        <v>1</v>
      </c>
      <c r="AV2">
        <v>1</v>
      </c>
      <c r="AW2" s="418" t="str">
        <f t="shared" ref="AW2:AW65" si="23">AS2</f>
        <v>Louisville</v>
      </c>
      <c r="AX2" t="str">
        <f>IF(OR(((RANK(Z2,Z:Z,0))&lt;17),(RANK(AB2,AB:AB,0)&lt;17)),"y","")</f>
        <v>y</v>
      </c>
      <c r="AY2">
        <v>1</v>
      </c>
      <c r="AZ2">
        <v>2</v>
      </c>
      <c r="BB2" s="9" t="s">
        <v>33</v>
      </c>
      <c r="BC2" s="10">
        <f>MIN(AL:AL)</f>
        <v>3.2657831863730897</v>
      </c>
      <c r="BD2" s="11">
        <f>MIN(AJ:AJ)</f>
        <v>3.2595642477268827</v>
      </c>
    </row>
    <row r="3" spans="1:56" x14ac:dyDescent="0.25">
      <c r="A3">
        <v>1</v>
      </c>
      <c r="B3">
        <v>1</v>
      </c>
      <c r="C3">
        <v>1</v>
      </c>
      <c r="D3" t="s">
        <v>51</v>
      </c>
      <c r="E3">
        <v>64.521000000000001</v>
      </c>
      <c r="F3">
        <v>275</v>
      </c>
      <c r="G3">
        <v>63.1175</v>
      </c>
      <c r="H3">
        <v>267</v>
      </c>
      <c r="I3">
        <v>112.267</v>
      </c>
      <c r="J3">
        <v>37</v>
      </c>
      <c r="K3">
        <v>115.193</v>
      </c>
      <c r="L3">
        <v>24</v>
      </c>
      <c r="M3">
        <v>88.812899999999999</v>
      </c>
      <c r="N3">
        <v>2</v>
      </c>
      <c r="O3">
        <v>84.796400000000006</v>
      </c>
      <c r="P3">
        <v>1</v>
      </c>
      <c r="Q3">
        <v>30.3964</v>
      </c>
      <c r="R3">
        <v>2</v>
      </c>
      <c r="S3">
        <f t="shared" si="0"/>
        <v>0.47111173106430454</v>
      </c>
      <c r="T3">
        <f t="shared" si="1"/>
        <v>1</v>
      </c>
      <c r="U3">
        <f t="shared" si="2"/>
        <v>856156.71553272905</v>
      </c>
      <c r="V3">
        <f t="shared" si="3"/>
        <v>38</v>
      </c>
      <c r="W3">
        <f t="shared" si="4"/>
        <v>18.866996718463049</v>
      </c>
      <c r="X3">
        <f t="shared" si="5"/>
        <v>3</v>
      </c>
      <c r="Y3">
        <f t="shared" si="6"/>
        <v>2</v>
      </c>
      <c r="Z3">
        <v>0.95150000000000001</v>
      </c>
      <c r="AA3">
        <f t="shared" si="7"/>
        <v>3</v>
      </c>
      <c r="AB3">
        <v>0.97070000000000001</v>
      </c>
      <c r="AC3">
        <f t="shared" si="8"/>
        <v>0.96110000000000007</v>
      </c>
      <c r="AD3">
        <f t="shared" si="9"/>
        <v>2</v>
      </c>
      <c r="AE3">
        <v>0.95730000000000004</v>
      </c>
      <c r="AF3">
        <f t="shared" si="10"/>
        <v>4</v>
      </c>
      <c r="AG3">
        <v>0.96089999999999998</v>
      </c>
      <c r="AH3">
        <f t="shared" si="11"/>
        <v>2</v>
      </c>
      <c r="AI3">
        <f t="shared" si="12"/>
        <v>8.1666666666666661</v>
      </c>
      <c r="AJ3">
        <f>IF(C3=1,(AI3/Z3),REF)</f>
        <v>8.5829392187773692</v>
      </c>
      <c r="AK3">
        <f t="shared" si="13"/>
        <v>2</v>
      </c>
      <c r="AL3">
        <f>IF(B3=1,(AI3/AC3),REF)</f>
        <v>8.4972080602087878</v>
      </c>
      <c r="AM3">
        <f t="shared" si="14"/>
        <v>2</v>
      </c>
      <c r="AN3">
        <f t="shared" si="15"/>
        <v>2</v>
      </c>
      <c r="AO3" t="str">
        <f t="shared" si="16"/>
        <v>Arizona</v>
      </c>
      <c r="AP3">
        <f t="shared" si="17"/>
        <v>0.86796275615950891</v>
      </c>
      <c r="AQ3">
        <f t="shared" si="18"/>
        <v>0.85282017200563109</v>
      </c>
      <c r="AR3">
        <f t="shared" si="19"/>
        <v>0.94162599043254214</v>
      </c>
      <c r="AS3" t="str">
        <f t="shared" si="20"/>
        <v>Arizona</v>
      </c>
      <c r="AT3">
        <f t="shared" si="21"/>
        <v>2</v>
      </c>
      <c r="AU3">
        <f t="shared" si="22"/>
        <v>2</v>
      </c>
      <c r="AV3">
        <v>2</v>
      </c>
      <c r="AW3" s="419" t="str">
        <f t="shared" si="23"/>
        <v>Arizona</v>
      </c>
      <c r="AX3" t="str">
        <f t="shared" ref="AX3:AX66" si="24">IF(OR(((RANK(Z3,Z:Z,0))&lt;17),(RANK(AB3,AB:AB,0)&lt;17)),"y","")</f>
        <v>y</v>
      </c>
      <c r="AY3">
        <v>2</v>
      </c>
      <c r="AZ3">
        <v>3</v>
      </c>
    </row>
    <row r="4" spans="1:56" x14ac:dyDescent="0.25">
      <c r="A4">
        <v>1</v>
      </c>
      <c r="B4">
        <v>1</v>
      </c>
      <c r="C4">
        <v>1</v>
      </c>
      <c r="D4" s="417" t="s">
        <v>126</v>
      </c>
      <c r="E4" s="417">
        <v>63.105800000000002</v>
      </c>
      <c r="F4" s="417">
        <v>322</v>
      </c>
      <c r="G4" s="417">
        <v>61.551900000000003</v>
      </c>
      <c r="H4" s="417">
        <v>317</v>
      </c>
      <c r="I4" s="417">
        <v>111.583</v>
      </c>
      <c r="J4" s="417">
        <v>46</v>
      </c>
      <c r="K4" s="417">
        <v>116.21599999999999</v>
      </c>
      <c r="L4" s="417">
        <v>18</v>
      </c>
      <c r="M4" s="417">
        <v>91.473200000000006</v>
      </c>
      <c r="N4" s="417">
        <v>10</v>
      </c>
      <c r="O4" s="417">
        <v>88.405600000000007</v>
      </c>
      <c r="P4" s="417">
        <v>4</v>
      </c>
      <c r="Q4" s="417">
        <v>27.810600000000001</v>
      </c>
      <c r="R4" s="417">
        <v>3</v>
      </c>
      <c r="S4">
        <f t="shared" si="0"/>
        <v>0.44069483312151952</v>
      </c>
      <c r="T4">
        <f t="shared" si="1"/>
        <v>3</v>
      </c>
      <c r="U4">
        <f t="shared" si="2"/>
        <v>852316.94691380474</v>
      </c>
      <c r="V4">
        <f t="shared" si="3"/>
        <v>42</v>
      </c>
      <c r="W4">
        <f t="shared" si="4"/>
        <v>20.620460742192556</v>
      </c>
      <c r="X4">
        <f t="shared" si="5"/>
        <v>11</v>
      </c>
      <c r="Y4">
        <f t="shared" si="6"/>
        <v>7</v>
      </c>
      <c r="Z4" s="417">
        <v>0.9466</v>
      </c>
      <c r="AA4">
        <f t="shared" si="7"/>
        <v>5</v>
      </c>
      <c r="AB4" s="417">
        <v>0.96340000000000003</v>
      </c>
      <c r="AC4" s="417">
        <f t="shared" si="8"/>
        <v>0.95500000000000007</v>
      </c>
      <c r="AD4">
        <f t="shared" si="9"/>
        <v>3</v>
      </c>
      <c r="AE4" s="417">
        <v>0.96250000000000002</v>
      </c>
      <c r="AF4">
        <f t="shared" si="10"/>
        <v>2</v>
      </c>
      <c r="AG4">
        <v>0.93740000000000001</v>
      </c>
      <c r="AH4">
        <f t="shared" si="11"/>
        <v>9</v>
      </c>
      <c r="AI4">
        <f t="shared" si="12"/>
        <v>11</v>
      </c>
      <c r="AJ4" s="417">
        <f>IF(C4=1,(AI4/Z4),REF)</f>
        <v>11.620536657511092</v>
      </c>
      <c r="AK4">
        <f t="shared" si="13"/>
        <v>3</v>
      </c>
      <c r="AL4" s="417">
        <f>IF(B4=1,(AI4/AC4),REF)</f>
        <v>11.518324607329841</v>
      </c>
      <c r="AM4">
        <f t="shared" si="14"/>
        <v>3</v>
      </c>
      <c r="AN4" s="417">
        <f t="shared" si="15"/>
        <v>3</v>
      </c>
      <c r="AO4" s="417" t="str">
        <f t="shared" si="16"/>
        <v>Florida</v>
      </c>
      <c r="AP4">
        <f t="shared" si="17"/>
        <v>0.82955319216967827</v>
      </c>
      <c r="AQ4" s="417">
        <f t="shared" si="18"/>
        <v>0.81578952771977775</v>
      </c>
      <c r="AR4" s="417">
        <f t="shared" si="19"/>
        <v>0.92489099553955267</v>
      </c>
      <c r="AS4" s="417" t="str">
        <f t="shared" si="20"/>
        <v>Florida</v>
      </c>
      <c r="AT4">
        <f t="shared" si="21"/>
        <v>3</v>
      </c>
      <c r="AU4" s="417">
        <f t="shared" si="22"/>
        <v>3</v>
      </c>
      <c r="AV4" s="417">
        <v>3</v>
      </c>
      <c r="AW4" s="417" t="str">
        <f t="shared" si="23"/>
        <v>Florida</v>
      </c>
      <c r="AX4" t="str">
        <f t="shared" si="24"/>
        <v>y</v>
      </c>
      <c r="AY4">
        <v>3</v>
      </c>
      <c r="AZ4">
        <v>4</v>
      </c>
    </row>
    <row r="5" spans="1:56" x14ac:dyDescent="0.25">
      <c r="A5">
        <v>1</v>
      </c>
      <c r="B5">
        <v>1</v>
      </c>
      <c r="C5">
        <v>1</v>
      </c>
      <c r="D5" s="423" t="s">
        <v>113</v>
      </c>
      <c r="E5" s="423">
        <v>65.403999999999996</v>
      </c>
      <c r="F5" s="423">
        <v>230</v>
      </c>
      <c r="G5" s="423">
        <v>64.831100000000006</v>
      </c>
      <c r="H5" s="423">
        <v>178</v>
      </c>
      <c r="I5" s="423">
        <v>119.916</v>
      </c>
      <c r="J5" s="423">
        <v>2</v>
      </c>
      <c r="K5" s="423">
        <v>124.75</v>
      </c>
      <c r="L5" s="423">
        <v>2</v>
      </c>
      <c r="M5" s="423">
        <v>102.429</v>
      </c>
      <c r="N5" s="423">
        <v>111</v>
      </c>
      <c r="O5" s="423">
        <v>99.439899999999994</v>
      </c>
      <c r="P5" s="423">
        <v>77</v>
      </c>
      <c r="Q5" s="423">
        <v>25.309799999999999</v>
      </c>
      <c r="R5" s="423">
        <v>6</v>
      </c>
      <c r="S5">
        <f t="shared" si="0"/>
        <v>0.38698091859825096</v>
      </c>
      <c r="T5">
        <f t="shared" si="1"/>
        <v>6</v>
      </c>
      <c r="U5">
        <f t="shared" si="2"/>
        <v>1017853.8377499999</v>
      </c>
      <c r="V5">
        <f t="shared" si="3"/>
        <v>2</v>
      </c>
      <c r="W5">
        <f t="shared" si="4"/>
        <v>24.015563223760214</v>
      </c>
      <c r="X5">
        <f t="shared" si="5"/>
        <v>89</v>
      </c>
      <c r="Y5">
        <f t="shared" si="6"/>
        <v>47.5</v>
      </c>
      <c r="Z5" s="423">
        <v>0.93710000000000004</v>
      </c>
      <c r="AA5">
        <f t="shared" si="7"/>
        <v>6</v>
      </c>
      <c r="AB5" s="423">
        <v>0.95879999999999999</v>
      </c>
      <c r="AC5" s="423">
        <f t="shared" si="8"/>
        <v>0.94795000000000007</v>
      </c>
      <c r="AD5">
        <f t="shared" si="9"/>
        <v>4</v>
      </c>
      <c r="AE5" s="423">
        <v>0.91310000000000002</v>
      </c>
      <c r="AF5">
        <f t="shared" si="10"/>
        <v>15</v>
      </c>
      <c r="AG5">
        <v>0.95199999999999996</v>
      </c>
      <c r="AH5">
        <f t="shared" si="11"/>
        <v>5</v>
      </c>
      <c r="AI5">
        <f t="shared" si="12"/>
        <v>13.25</v>
      </c>
      <c r="AJ5" s="423">
        <f>IF(C5=1,(AI5/Z5),REF)</f>
        <v>14.139366129548607</v>
      </c>
      <c r="AK5">
        <f t="shared" si="13"/>
        <v>4</v>
      </c>
      <c r="AL5" s="423">
        <f>IF(B5=1,(AI5/AC5),REF)</f>
        <v>13.977530460467323</v>
      </c>
      <c r="AM5">
        <f t="shared" si="14"/>
        <v>4</v>
      </c>
      <c r="AN5" s="423">
        <f t="shared" si="15"/>
        <v>4</v>
      </c>
      <c r="AO5" s="423" t="str">
        <f t="shared" si="16"/>
        <v>Duke</v>
      </c>
      <c r="AP5">
        <f t="shared" si="17"/>
        <v>0.81563886735264157</v>
      </c>
      <c r="AQ5" s="423">
        <f t="shared" si="18"/>
        <v>0.7904147636862362</v>
      </c>
      <c r="AR5">
        <f t="shared" si="19"/>
        <v>0.91599271392616755</v>
      </c>
      <c r="AS5" s="423" t="str">
        <f t="shared" si="20"/>
        <v>Duke</v>
      </c>
      <c r="AT5">
        <f t="shared" si="21"/>
        <v>4</v>
      </c>
      <c r="AU5" s="423">
        <f t="shared" si="22"/>
        <v>4</v>
      </c>
      <c r="AV5">
        <v>5</v>
      </c>
      <c r="AW5" s="422" t="str">
        <f t="shared" si="23"/>
        <v>Duke</v>
      </c>
      <c r="AX5" t="str">
        <f t="shared" si="24"/>
        <v>y</v>
      </c>
      <c r="AY5">
        <v>4</v>
      </c>
    </row>
    <row r="6" spans="1:56" x14ac:dyDescent="0.25">
      <c r="A6">
        <v>1</v>
      </c>
      <c r="B6">
        <v>1</v>
      </c>
      <c r="C6">
        <v>1</v>
      </c>
      <c r="D6" s="417" t="s">
        <v>385</v>
      </c>
      <c r="E6" s="417">
        <v>63.820099999999996</v>
      </c>
      <c r="F6" s="417">
        <v>297</v>
      </c>
      <c r="G6" s="417">
        <v>62.7652</v>
      </c>
      <c r="H6" s="417">
        <v>285</v>
      </c>
      <c r="I6" s="417">
        <v>115.242</v>
      </c>
      <c r="J6" s="417">
        <v>12</v>
      </c>
      <c r="K6" s="417">
        <v>120.678</v>
      </c>
      <c r="L6" s="417">
        <v>4</v>
      </c>
      <c r="M6" s="417">
        <v>101.08499999999999</v>
      </c>
      <c r="N6" s="417">
        <v>96</v>
      </c>
      <c r="O6" s="417">
        <v>96.852199999999996</v>
      </c>
      <c r="P6" s="417">
        <v>50</v>
      </c>
      <c r="Q6" s="417">
        <v>23.8262</v>
      </c>
      <c r="R6" s="417">
        <v>10</v>
      </c>
      <c r="S6">
        <f t="shared" si="0"/>
        <v>0.37332752534076258</v>
      </c>
      <c r="T6">
        <f t="shared" si="1"/>
        <v>9</v>
      </c>
      <c r="U6">
        <f t="shared" si="2"/>
        <v>929423.58375084831</v>
      </c>
      <c r="V6">
        <f t="shared" si="3"/>
        <v>14</v>
      </c>
      <c r="W6">
        <f t="shared" si="4"/>
        <v>23.594876251181194</v>
      </c>
      <c r="X6">
        <f t="shared" si="5"/>
        <v>74</v>
      </c>
      <c r="Y6">
        <f t="shared" si="6"/>
        <v>41.5</v>
      </c>
      <c r="Z6" s="417">
        <v>0.94920000000000004</v>
      </c>
      <c r="AA6">
        <f t="shared" si="7"/>
        <v>4</v>
      </c>
      <c r="AB6" s="417">
        <v>0.91710000000000003</v>
      </c>
      <c r="AC6" s="417">
        <f t="shared" si="8"/>
        <v>0.93315000000000003</v>
      </c>
      <c r="AD6">
        <f t="shared" si="9"/>
        <v>6</v>
      </c>
      <c r="AE6" s="417">
        <v>0.94799999999999995</v>
      </c>
      <c r="AF6">
        <f t="shared" si="10"/>
        <v>5</v>
      </c>
      <c r="AG6">
        <v>0.94869999999999999</v>
      </c>
      <c r="AH6">
        <f t="shared" si="11"/>
        <v>6</v>
      </c>
      <c r="AI6">
        <f t="shared" si="12"/>
        <v>13.583333333333334</v>
      </c>
      <c r="AJ6" s="417">
        <f>IF(C6=1,(AI6/Z6),REF)</f>
        <v>14.310296389942408</v>
      </c>
      <c r="AK6">
        <f t="shared" si="13"/>
        <v>6</v>
      </c>
      <c r="AL6" s="417">
        <f>IF(B6=1,(AI6/AC6),REF)</f>
        <v>14.556430727464324</v>
      </c>
      <c r="AM6">
        <f t="shared" si="14"/>
        <v>6</v>
      </c>
      <c r="AN6" s="417">
        <f t="shared" si="15"/>
        <v>6</v>
      </c>
      <c r="AO6" s="417" t="str">
        <f t="shared" si="16"/>
        <v>Wisconsin</v>
      </c>
      <c r="AP6">
        <f t="shared" si="17"/>
        <v>0.81845427564220641</v>
      </c>
      <c r="AQ6" s="417">
        <f t="shared" si="18"/>
        <v>0.77413734157397995</v>
      </c>
      <c r="AR6" s="417">
        <f t="shared" si="19"/>
        <v>0.91291379957782115</v>
      </c>
      <c r="AS6" s="417" t="str">
        <f t="shared" si="20"/>
        <v>Wisconsin</v>
      </c>
      <c r="AT6">
        <f t="shared" si="21"/>
        <v>5</v>
      </c>
      <c r="AU6" s="417">
        <f t="shared" si="22"/>
        <v>5.666666666666667</v>
      </c>
      <c r="AV6" s="417">
        <v>7</v>
      </c>
      <c r="AW6" s="417" t="str">
        <f t="shared" si="23"/>
        <v>Wisconsin</v>
      </c>
      <c r="AX6" t="str">
        <f t="shared" si="24"/>
        <v>y</v>
      </c>
      <c r="AY6">
        <v>5</v>
      </c>
      <c r="AZ6">
        <v>4</v>
      </c>
    </row>
    <row r="7" spans="1:56" x14ac:dyDescent="0.25">
      <c r="A7">
        <v>1</v>
      </c>
      <c r="B7">
        <v>1</v>
      </c>
      <c r="C7">
        <v>1</v>
      </c>
      <c r="D7" t="s">
        <v>368</v>
      </c>
      <c r="E7">
        <v>67.5107</v>
      </c>
      <c r="F7">
        <v>125</v>
      </c>
      <c r="G7">
        <v>65.891300000000001</v>
      </c>
      <c r="H7">
        <v>118</v>
      </c>
      <c r="I7">
        <v>114.18300000000001</v>
      </c>
      <c r="J7">
        <v>18</v>
      </c>
      <c r="K7">
        <v>117.154</v>
      </c>
      <c r="L7">
        <v>14</v>
      </c>
      <c r="M7">
        <v>96.731800000000007</v>
      </c>
      <c r="N7">
        <v>27</v>
      </c>
      <c r="O7">
        <v>91.890900000000002</v>
      </c>
      <c r="P7">
        <v>10</v>
      </c>
      <c r="Q7">
        <v>25.262699999999999</v>
      </c>
      <c r="R7">
        <v>7</v>
      </c>
      <c r="S7">
        <f t="shared" si="0"/>
        <v>0.3742088291189396</v>
      </c>
      <c r="T7">
        <f t="shared" si="1"/>
        <v>8</v>
      </c>
      <c r="U7">
        <f t="shared" si="2"/>
        <v>926588.3889689612</v>
      </c>
      <c r="V7">
        <f t="shared" si="3"/>
        <v>15</v>
      </c>
      <c r="W7">
        <f t="shared" si="4"/>
        <v>20.50517108164486</v>
      </c>
      <c r="X7">
        <f t="shared" si="5"/>
        <v>8</v>
      </c>
      <c r="Y7">
        <f t="shared" si="6"/>
        <v>8</v>
      </c>
      <c r="Z7">
        <v>0.91549999999999998</v>
      </c>
      <c r="AA7">
        <f t="shared" si="7"/>
        <v>12</v>
      </c>
      <c r="AB7">
        <v>0.94220000000000004</v>
      </c>
      <c r="AC7">
        <f t="shared" si="8"/>
        <v>0.92884999999999995</v>
      </c>
      <c r="AD7">
        <f t="shared" si="9"/>
        <v>9</v>
      </c>
      <c r="AE7">
        <v>0.87180000000000002</v>
      </c>
      <c r="AF7">
        <f t="shared" si="10"/>
        <v>27</v>
      </c>
      <c r="AG7">
        <v>0.93430000000000002</v>
      </c>
      <c r="AH7">
        <f t="shared" si="11"/>
        <v>11</v>
      </c>
      <c r="AI7">
        <f t="shared" si="12"/>
        <v>13</v>
      </c>
      <c r="AJ7">
        <f>IF(C7=1,(AI7/Z7),REF)</f>
        <v>14.199890770070999</v>
      </c>
      <c r="AK7">
        <f t="shared" si="13"/>
        <v>5</v>
      </c>
      <c r="AL7">
        <f>IF(B7=1,(AI7/AC7),REF)</f>
        <v>13.995801259622114</v>
      </c>
      <c r="AM7">
        <f t="shared" si="14"/>
        <v>5</v>
      </c>
      <c r="AN7">
        <f t="shared" si="15"/>
        <v>5</v>
      </c>
      <c r="AO7" t="str">
        <f t="shared" si="16"/>
        <v>Villanova</v>
      </c>
      <c r="AP7">
        <f t="shared" si="17"/>
        <v>0.79832960285867516</v>
      </c>
      <c r="AQ7">
        <f t="shared" si="18"/>
        <v>0.77436244635087648</v>
      </c>
      <c r="AR7">
        <f t="shared" si="19"/>
        <v>0.90833380669157682</v>
      </c>
      <c r="AS7" t="str">
        <f t="shared" si="20"/>
        <v>Villanova</v>
      </c>
      <c r="AT7">
        <f t="shared" si="21"/>
        <v>6</v>
      </c>
      <c r="AU7">
        <f t="shared" si="22"/>
        <v>6.666666666666667</v>
      </c>
      <c r="AV7">
        <v>6</v>
      </c>
      <c r="AW7" s="421" t="str">
        <f t="shared" si="23"/>
        <v>Villanova</v>
      </c>
      <c r="AX7" t="str">
        <f t="shared" si="24"/>
        <v>y</v>
      </c>
      <c r="AY7">
        <v>6</v>
      </c>
    </row>
    <row r="8" spans="1:56" x14ac:dyDescent="0.25">
      <c r="A8">
        <v>1</v>
      </c>
      <c r="B8">
        <v>1</v>
      </c>
      <c r="C8">
        <v>1</v>
      </c>
      <c r="D8" t="s">
        <v>173</v>
      </c>
      <c r="E8">
        <v>68.786199999999994</v>
      </c>
      <c r="F8">
        <v>72</v>
      </c>
      <c r="G8">
        <v>66.890699999999995</v>
      </c>
      <c r="H8">
        <v>78</v>
      </c>
      <c r="I8">
        <v>115.053</v>
      </c>
      <c r="J8">
        <v>13</v>
      </c>
      <c r="K8">
        <v>119.974</v>
      </c>
      <c r="L8">
        <v>6</v>
      </c>
      <c r="M8">
        <v>101.548</v>
      </c>
      <c r="N8">
        <v>100</v>
      </c>
      <c r="O8">
        <v>94.573099999999997</v>
      </c>
      <c r="P8">
        <v>27</v>
      </c>
      <c r="Q8">
        <v>25.4011</v>
      </c>
      <c r="R8">
        <v>5</v>
      </c>
      <c r="S8">
        <f t="shared" si="0"/>
        <v>0.36927319724014424</v>
      </c>
      <c r="T8">
        <f t="shared" si="1"/>
        <v>10</v>
      </c>
      <c r="U8">
        <f t="shared" si="2"/>
        <v>990092.10061147122</v>
      </c>
      <c r="V8">
        <f t="shared" si="3"/>
        <v>5</v>
      </c>
      <c r="W8">
        <f t="shared" si="4"/>
        <v>21.073024972922429</v>
      </c>
      <c r="X8">
        <f t="shared" si="5"/>
        <v>18</v>
      </c>
      <c r="Y8">
        <f t="shared" si="6"/>
        <v>14</v>
      </c>
      <c r="Z8">
        <v>0.90149999999999997</v>
      </c>
      <c r="AA8">
        <f t="shared" si="7"/>
        <v>15</v>
      </c>
      <c r="AB8">
        <v>0.96020000000000005</v>
      </c>
      <c r="AC8">
        <f t="shared" si="8"/>
        <v>0.93084999999999996</v>
      </c>
      <c r="AD8">
        <f t="shared" si="9"/>
        <v>8</v>
      </c>
      <c r="AE8">
        <v>0.83160000000000001</v>
      </c>
      <c r="AF8">
        <f t="shared" si="10"/>
        <v>42</v>
      </c>
      <c r="AG8">
        <v>0.91610000000000003</v>
      </c>
      <c r="AH8">
        <f t="shared" si="11"/>
        <v>16</v>
      </c>
      <c r="AI8">
        <f t="shared" si="12"/>
        <v>15.833333333333334</v>
      </c>
      <c r="AJ8">
        <f>IF(C8=1,(AI8/Z8),REF)</f>
        <v>17.56332039193936</v>
      </c>
      <c r="AK8">
        <f t="shared" si="13"/>
        <v>9</v>
      </c>
      <c r="AL8">
        <f>IF(B8=1,(AI8/AC8),REF)</f>
        <v>17.009543249001808</v>
      </c>
      <c r="AM8">
        <f t="shared" si="14"/>
        <v>8</v>
      </c>
      <c r="AN8">
        <f t="shared" si="15"/>
        <v>8</v>
      </c>
      <c r="AO8" t="str">
        <f t="shared" si="16"/>
        <v>Kansas</v>
      </c>
      <c r="AP8">
        <f t="shared" si="17"/>
        <v>0.76793349481572959</v>
      </c>
      <c r="AQ8">
        <f t="shared" si="18"/>
        <v>0.75734112458220415</v>
      </c>
      <c r="AR8">
        <f t="shared" si="19"/>
        <v>0.8972784123976224</v>
      </c>
      <c r="AS8" t="str">
        <f t="shared" si="20"/>
        <v>Kansas</v>
      </c>
      <c r="AT8">
        <f t="shared" si="21"/>
        <v>7</v>
      </c>
      <c r="AU8">
        <f t="shared" si="22"/>
        <v>7.666666666666667</v>
      </c>
      <c r="AV8">
        <v>9</v>
      </c>
      <c r="AW8" s="421" t="str">
        <f t="shared" si="23"/>
        <v>Kansas</v>
      </c>
      <c r="AX8" t="str">
        <f t="shared" si="24"/>
        <v>y</v>
      </c>
      <c r="AY8">
        <v>7</v>
      </c>
    </row>
    <row r="9" spans="1:56" x14ac:dyDescent="0.25">
      <c r="A9">
        <v>1</v>
      </c>
      <c r="B9">
        <v>1</v>
      </c>
      <c r="C9">
        <v>1</v>
      </c>
      <c r="D9" t="s">
        <v>209</v>
      </c>
      <c r="E9">
        <v>66.066999999999993</v>
      </c>
      <c r="F9">
        <v>199</v>
      </c>
      <c r="G9">
        <v>64.396900000000002</v>
      </c>
      <c r="H9">
        <v>205</v>
      </c>
      <c r="I9">
        <v>113.386</v>
      </c>
      <c r="J9">
        <v>24</v>
      </c>
      <c r="K9">
        <v>118.203</v>
      </c>
      <c r="L9">
        <v>10</v>
      </c>
      <c r="M9">
        <v>97.999300000000005</v>
      </c>
      <c r="N9">
        <v>45</v>
      </c>
      <c r="O9">
        <v>94.414299999999997</v>
      </c>
      <c r="P9">
        <v>24</v>
      </c>
      <c r="Q9">
        <v>23.788599999999999</v>
      </c>
      <c r="R9">
        <v>11</v>
      </c>
      <c r="S9">
        <f t="shared" si="0"/>
        <v>0.36006932356547156</v>
      </c>
      <c r="T9">
        <f t="shared" si="1"/>
        <v>12</v>
      </c>
      <c r="U9">
        <f t="shared" si="2"/>
        <v>923084.7683910029</v>
      </c>
      <c r="V9">
        <f t="shared" si="3"/>
        <v>16</v>
      </c>
      <c r="W9">
        <f t="shared" si="4"/>
        <v>21.881437899986153</v>
      </c>
      <c r="X9">
        <f t="shared" si="5"/>
        <v>38</v>
      </c>
      <c r="Y9">
        <f t="shared" si="6"/>
        <v>25</v>
      </c>
      <c r="Z9">
        <v>0.95399999999999996</v>
      </c>
      <c r="AA9">
        <f t="shared" si="7"/>
        <v>2</v>
      </c>
      <c r="AB9">
        <v>0.87219999999999998</v>
      </c>
      <c r="AC9">
        <f t="shared" si="8"/>
        <v>0.91310000000000002</v>
      </c>
      <c r="AD9">
        <f t="shared" si="9"/>
        <v>17</v>
      </c>
      <c r="AE9">
        <v>0.96030000000000004</v>
      </c>
      <c r="AF9">
        <f t="shared" si="10"/>
        <v>3</v>
      </c>
      <c r="AG9">
        <v>0.89129999999999998</v>
      </c>
      <c r="AH9">
        <f t="shared" si="11"/>
        <v>24</v>
      </c>
      <c r="AI9">
        <f t="shared" si="12"/>
        <v>16.166666666666668</v>
      </c>
      <c r="AJ9">
        <f>IF(C9=1,(AI9/Z9),REF)</f>
        <v>16.946191474493364</v>
      </c>
      <c r="AK9">
        <f t="shared" si="13"/>
        <v>8</v>
      </c>
      <c r="AL9">
        <f>IF(B9=1,(AI9/AC9),REF)</f>
        <v>17.70525316686745</v>
      </c>
      <c r="AM9">
        <f t="shared" si="14"/>
        <v>10</v>
      </c>
      <c r="AN9">
        <f t="shared" si="15"/>
        <v>8</v>
      </c>
      <c r="AO9" t="str">
        <f t="shared" si="16"/>
        <v>Michigan St.</v>
      </c>
      <c r="AP9">
        <f t="shared" si="17"/>
        <v>0.78243042494416848</v>
      </c>
      <c r="AQ9">
        <f t="shared" si="18"/>
        <v>0.73918644402805456</v>
      </c>
      <c r="AR9">
        <f t="shared" si="19"/>
        <v>0.89641708954994204</v>
      </c>
      <c r="AS9" t="str">
        <f t="shared" si="20"/>
        <v>Michigan St.</v>
      </c>
      <c r="AT9">
        <f t="shared" si="21"/>
        <v>8</v>
      </c>
      <c r="AU9">
        <f t="shared" si="22"/>
        <v>11</v>
      </c>
      <c r="AV9">
        <v>10</v>
      </c>
      <c r="AW9" s="419" t="str">
        <f t="shared" si="23"/>
        <v>Michigan St.</v>
      </c>
      <c r="AX9" t="str">
        <f t="shared" si="24"/>
        <v>y</v>
      </c>
      <c r="AY9">
        <v>8</v>
      </c>
      <c r="AZ9">
        <v>3</v>
      </c>
    </row>
    <row r="10" spans="1:56" x14ac:dyDescent="0.25">
      <c r="A10">
        <v>1</v>
      </c>
      <c r="B10">
        <v>1</v>
      </c>
      <c r="C10">
        <v>1</v>
      </c>
      <c r="D10" t="s">
        <v>382</v>
      </c>
      <c r="E10">
        <v>64.4923</v>
      </c>
      <c r="F10">
        <v>276</v>
      </c>
      <c r="G10">
        <v>63.571800000000003</v>
      </c>
      <c r="H10">
        <v>245</v>
      </c>
      <c r="I10">
        <v>115.962</v>
      </c>
      <c r="J10">
        <v>9</v>
      </c>
      <c r="K10">
        <v>117.117</v>
      </c>
      <c r="L10">
        <v>15</v>
      </c>
      <c r="M10">
        <v>92.409400000000005</v>
      </c>
      <c r="N10">
        <v>12</v>
      </c>
      <c r="O10">
        <v>91.936999999999998</v>
      </c>
      <c r="P10">
        <v>11</v>
      </c>
      <c r="Q10">
        <v>25.180399999999999</v>
      </c>
      <c r="R10">
        <v>8</v>
      </c>
      <c r="S10">
        <f t="shared" si="0"/>
        <v>0.39043420687430913</v>
      </c>
      <c r="T10">
        <f t="shared" si="1"/>
        <v>5</v>
      </c>
      <c r="U10">
        <f t="shared" si="2"/>
        <v>884601.6477244948</v>
      </c>
      <c r="V10">
        <f t="shared" si="3"/>
        <v>24</v>
      </c>
      <c r="W10">
        <f t="shared" si="4"/>
        <v>21.482096320888452</v>
      </c>
      <c r="X10">
        <f t="shared" si="5"/>
        <v>27</v>
      </c>
      <c r="Y10">
        <f t="shared" si="6"/>
        <v>16</v>
      </c>
      <c r="Z10">
        <v>0.92949999999999999</v>
      </c>
      <c r="AA10">
        <f t="shared" si="7"/>
        <v>9</v>
      </c>
      <c r="AB10">
        <v>0.90410000000000001</v>
      </c>
      <c r="AC10">
        <f t="shared" si="8"/>
        <v>0.91680000000000006</v>
      </c>
      <c r="AD10">
        <f t="shared" si="9"/>
        <v>15</v>
      </c>
      <c r="AE10">
        <v>0.94089999999999996</v>
      </c>
      <c r="AF10">
        <f t="shared" si="10"/>
        <v>6</v>
      </c>
      <c r="AG10">
        <v>0.88959999999999995</v>
      </c>
      <c r="AH10">
        <f t="shared" si="11"/>
        <v>26</v>
      </c>
      <c r="AI10">
        <f t="shared" si="12"/>
        <v>15.333333333333334</v>
      </c>
      <c r="AJ10">
        <f>IF(C10=1,(AI10/Z10),REF)</f>
        <v>16.496324188631881</v>
      </c>
      <c r="AK10">
        <f t="shared" si="13"/>
        <v>7</v>
      </c>
      <c r="AL10">
        <f>IF(B10=1,(AI10/AC10),REF)</f>
        <v>16.724840023269341</v>
      </c>
      <c r="AM10">
        <f t="shared" si="14"/>
        <v>7</v>
      </c>
      <c r="AN10">
        <f t="shared" si="15"/>
        <v>7</v>
      </c>
      <c r="AO10" t="str">
        <f t="shared" si="16"/>
        <v>Wichita St.</v>
      </c>
      <c r="AP10">
        <f t="shared" si="17"/>
        <v>0.77339937090213184</v>
      </c>
      <c r="AQ10">
        <f t="shared" si="18"/>
        <v>0.74748550723681184</v>
      </c>
      <c r="AR10">
        <f t="shared" si="19"/>
        <v>0.89624457205824537</v>
      </c>
      <c r="AS10" t="str">
        <f t="shared" si="20"/>
        <v>Wichita St.</v>
      </c>
      <c r="AT10">
        <f t="shared" si="21"/>
        <v>9</v>
      </c>
      <c r="AU10">
        <f t="shared" si="22"/>
        <v>10.333333333333334</v>
      </c>
      <c r="AV10">
        <v>11</v>
      </c>
      <c r="AW10" s="420" t="str">
        <f t="shared" si="23"/>
        <v>Wichita St.</v>
      </c>
      <c r="AX10" t="str">
        <f t="shared" si="24"/>
        <v>y</v>
      </c>
      <c r="AY10">
        <v>9</v>
      </c>
    </row>
    <row r="11" spans="1:56" x14ac:dyDescent="0.25">
      <c r="A11">
        <v>1</v>
      </c>
      <c r="B11">
        <v>1</v>
      </c>
      <c r="C11">
        <v>1</v>
      </c>
      <c r="D11" t="s">
        <v>102</v>
      </c>
      <c r="E11">
        <v>65.5</v>
      </c>
      <c r="F11">
        <v>225</v>
      </c>
      <c r="G11">
        <v>63.903700000000001</v>
      </c>
      <c r="H11">
        <v>229</v>
      </c>
      <c r="I11">
        <v>121.422</v>
      </c>
      <c r="J11">
        <v>1</v>
      </c>
      <c r="K11">
        <v>125.70099999999999</v>
      </c>
      <c r="L11">
        <v>1</v>
      </c>
      <c r="M11">
        <v>103.321</v>
      </c>
      <c r="N11">
        <v>133</v>
      </c>
      <c r="O11">
        <v>100.913</v>
      </c>
      <c r="P11">
        <v>101</v>
      </c>
      <c r="Q11">
        <v>24.7882</v>
      </c>
      <c r="R11">
        <v>9</v>
      </c>
      <c r="S11">
        <f t="shared" si="0"/>
        <v>0.378442748091603</v>
      </c>
      <c r="T11">
        <f t="shared" si="1"/>
        <v>7</v>
      </c>
      <c r="U11">
        <f t="shared" si="2"/>
        <v>1034948.5617654999</v>
      </c>
      <c r="V11">
        <f t="shared" si="3"/>
        <v>1</v>
      </c>
      <c r="W11">
        <f t="shared" si="4"/>
        <v>24.551277082788438</v>
      </c>
      <c r="X11">
        <f t="shared" si="5"/>
        <v>115</v>
      </c>
      <c r="Y11">
        <f t="shared" si="6"/>
        <v>61</v>
      </c>
      <c r="Z11">
        <v>0.90759999999999996</v>
      </c>
      <c r="AA11">
        <f t="shared" si="7"/>
        <v>13</v>
      </c>
      <c r="AB11">
        <v>0.95809999999999995</v>
      </c>
      <c r="AC11">
        <f t="shared" si="8"/>
        <v>0.93284999999999996</v>
      </c>
      <c r="AD11">
        <f t="shared" si="9"/>
        <v>7</v>
      </c>
      <c r="AE11">
        <v>0.84830000000000005</v>
      </c>
      <c r="AF11">
        <f t="shared" si="10"/>
        <v>34</v>
      </c>
      <c r="AG11">
        <v>0.94269999999999998</v>
      </c>
      <c r="AH11">
        <f t="shared" si="11"/>
        <v>7</v>
      </c>
      <c r="AI11">
        <f t="shared" si="12"/>
        <v>19.5</v>
      </c>
      <c r="AJ11">
        <f>IF(C11=1,(AI11/Z11),REF)</f>
        <v>21.485235786690172</v>
      </c>
      <c r="AK11">
        <f t="shared" si="13"/>
        <v>12</v>
      </c>
      <c r="AL11">
        <f>IF(B11=1,(AI11/AC11),REF)</f>
        <v>20.903682264029587</v>
      </c>
      <c r="AM11">
        <f t="shared" si="14"/>
        <v>12</v>
      </c>
      <c r="AN11">
        <f t="shared" si="15"/>
        <v>7</v>
      </c>
      <c r="AO11" t="str">
        <f t="shared" si="16"/>
        <v>Creighton</v>
      </c>
      <c r="AP11">
        <f t="shared" si="17"/>
        <v>0.7661505105236307</v>
      </c>
      <c r="AQ11">
        <f t="shared" si="18"/>
        <v>0.73966042895199646</v>
      </c>
      <c r="AR11">
        <f t="shared" si="19"/>
        <v>0.89268077313891359</v>
      </c>
      <c r="AS11" t="str">
        <f t="shared" si="20"/>
        <v>Creighton</v>
      </c>
      <c r="AT11">
        <f t="shared" si="21"/>
        <v>10</v>
      </c>
      <c r="AU11">
        <f t="shared" si="22"/>
        <v>8</v>
      </c>
      <c r="AV11">
        <v>12</v>
      </c>
      <c r="AW11" s="421" t="str">
        <f t="shared" si="23"/>
        <v>Creighton</v>
      </c>
      <c r="AX11" t="str">
        <f t="shared" si="24"/>
        <v>y</v>
      </c>
      <c r="AY11">
        <v>10</v>
      </c>
    </row>
    <row r="12" spans="1:56" x14ac:dyDescent="0.25">
      <c r="A12">
        <v>1</v>
      </c>
      <c r="B12">
        <v>1</v>
      </c>
      <c r="C12">
        <v>1</v>
      </c>
      <c r="D12" t="s">
        <v>258</v>
      </c>
      <c r="E12">
        <v>69.436199999999999</v>
      </c>
      <c r="F12">
        <v>51</v>
      </c>
      <c r="G12">
        <v>66.998099999999994</v>
      </c>
      <c r="H12">
        <v>73</v>
      </c>
      <c r="I12">
        <v>113.295</v>
      </c>
      <c r="J12">
        <v>26</v>
      </c>
      <c r="K12">
        <v>115.77200000000001</v>
      </c>
      <c r="L12">
        <v>21</v>
      </c>
      <c r="M12">
        <v>97.392399999999995</v>
      </c>
      <c r="N12">
        <v>36</v>
      </c>
      <c r="O12">
        <v>94.2393</v>
      </c>
      <c r="P12">
        <v>23</v>
      </c>
      <c r="Q12">
        <v>21.532800000000002</v>
      </c>
      <c r="R12">
        <v>16</v>
      </c>
      <c r="S12">
        <f t="shared" si="0"/>
        <v>0.31010769598566751</v>
      </c>
      <c r="T12">
        <f t="shared" si="1"/>
        <v>21</v>
      </c>
      <c r="U12">
        <f t="shared" si="2"/>
        <v>930664.21953622089</v>
      </c>
      <c r="V12">
        <f t="shared" si="3"/>
        <v>13</v>
      </c>
      <c r="W12">
        <f t="shared" si="4"/>
        <v>20.757991849487428</v>
      </c>
      <c r="X12">
        <f t="shared" si="5"/>
        <v>13</v>
      </c>
      <c r="Y12">
        <f t="shared" si="6"/>
        <v>17</v>
      </c>
      <c r="Z12">
        <v>0.87439999999999996</v>
      </c>
      <c r="AA12">
        <f t="shared" si="7"/>
        <v>22</v>
      </c>
      <c r="AB12">
        <v>0.95230000000000004</v>
      </c>
      <c r="AC12">
        <f t="shared" si="8"/>
        <v>0.91335</v>
      </c>
      <c r="AD12">
        <f t="shared" si="9"/>
        <v>16</v>
      </c>
      <c r="AE12">
        <v>0.84489999999999998</v>
      </c>
      <c r="AF12">
        <f t="shared" si="10"/>
        <v>35</v>
      </c>
      <c r="AG12">
        <v>0.96379999999999999</v>
      </c>
      <c r="AH12">
        <f t="shared" si="11"/>
        <v>1</v>
      </c>
      <c r="AI12">
        <f t="shared" si="12"/>
        <v>17.166666666666668</v>
      </c>
      <c r="AJ12">
        <f>IF(C12=1,(AI12/Z12),REF)</f>
        <v>19.632509911558405</v>
      </c>
      <c r="AK12">
        <f t="shared" si="13"/>
        <v>11</v>
      </c>
      <c r="AL12">
        <f>IF(B12=1,(AI12/AC12),REF)</f>
        <v>18.795277458440541</v>
      </c>
      <c r="AM12">
        <f t="shared" si="14"/>
        <v>11</v>
      </c>
      <c r="AN12">
        <f t="shared" si="15"/>
        <v>11</v>
      </c>
      <c r="AO12" t="str">
        <f t="shared" si="16"/>
        <v>Oklahoma St.</v>
      </c>
      <c r="AP12">
        <f t="shared" si="17"/>
        <v>0.76803522367970634</v>
      </c>
      <c r="AQ12">
        <f t="shared" si="18"/>
        <v>0.73388761566956706</v>
      </c>
      <c r="AR12">
        <f t="shared" si="19"/>
        <v>0.8917580744341409</v>
      </c>
      <c r="AS12" t="str">
        <f t="shared" si="20"/>
        <v>Oklahoma St.</v>
      </c>
      <c r="AT12">
        <f t="shared" si="21"/>
        <v>11</v>
      </c>
      <c r="AU12">
        <f t="shared" si="22"/>
        <v>12.666666666666666</v>
      </c>
      <c r="AV12">
        <v>13</v>
      </c>
      <c r="AW12" t="str">
        <f t="shared" si="23"/>
        <v>Oklahoma St.</v>
      </c>
      <c r="AX12" t="str">
        <f t="shared" si="24"/>
        <v>y</v>
      </c>
      <c r="AY12">
        <v>11</v>
      </c>
    </row>
    <row r="13" spans="1:56" x14ac:dyDescent="0.25">
      <c r="A13">
        <v>1</v>
      </c>
      <c r="B13">
        <v>1</v>
      </c>
      <c r="C13">
        <v>1</v>
      </c>
      <c r="D13" t="s">
        <v>267</v>
      </c>
      <c r="E13">
        <v>62.901899999999998</v>
      </c>
      <c r="F13">
        <v>330</v>
      </c>
      <c r="G13">
        <v>62.724499999999999</v>
      </c>
      <c r="H13">
        <v>286</v>
      </c>
      <c r="I13">
        <v>112.86</v>
      </c>
      <c r="J13">
        <v>28</v>
      </c>
      <c r="K13">
        <v>116.41200000000001</v>
      </c>
      <c r="L13">
        <v>17</v>
      </c>
      <c r="M13">
        <v>97.504499999999993</v>
      </c>
      <c r="N13">
        <v>38</v>
      </c>
      <c r="O13">
        <v>94.892399999999995</v>
      </c>
      <c r="P13">
        <v>31</v>
      </c>
      <c r="Q13">
        <v>21.5198</v>
      </c>
      <c r="R13">
        <v>17</v>
      </c>
      <c r="S13">
        <f t="shared" si="0"/>
        <v>0.34211367224201511</v>
      </c>
      <c r="T13">
        <f t="shared" si="1"/>
        <v>15</v>
      </c>
      <c r="U13">
        <f t="shared" si="2"/>
        <v>852431.05882971361</v>
      </c>
      <c r="V13">
        <f t="shared" si="3"/>
        <v>41</v>
      </c>
      <c r="W13">
        <f t="shared" si="4"/>
        <v>23.168959240965094</v>
      </c>
      <c r="X13">
        <f t="shared" si="5"/>
        <v>62</v>
      </c>
      <c r="Y13">
        <f t="shared" si="6"/>
        <v>38.5</v>
      </c>
      <c r="Z13">
        <v>0.93540000000000001</v>
      </c>
      <c r="AA13">
        <f t="shared" si="7"/>
        <v>8</v>
      </c>
      <c r="AB13">
        <v>0.90820000000000001</v>
      </c>
      <c r="AC13">
        <f t="shared" si="8"/>
        <v>0.92179999999999995</v>
      </c>
      <c r="AD13">
        <f t="shared" si="9"/>
        <v>10</v>
      </c>
      <c r="AE13">
        <v>0.92400000000000004</v>
      </c>
      <c r="AF13">
        <f t="shared" si="10"/>
        <v>10</v>
      </c>
      <c r="AG13">
        <v>0.94199999999999995</v>
      </c>
      <c r="AH13">
        <f t="shared" si="11"/>
        <v>8</v>
      </c>
      <c r="AI13">
        <f t="shared" si="12"/>
        <v>20.416666666666668</v>
      </c>
      <c r="AJ13">
        <f>IF(C13=1,(AI13/Z13),REF)</f>
        <v>21.82666951749697</v>
      </c>
      <c r="AK13">
        <f t="shared" si="13"/>
        <v>14</v>
      </c>
      <c r="AL13">
        <f>IF(B13=1,(AI13/AC13),REF)</f>
        <v>22.148694583062127</v>
      </c>
      <c r="AM13">
        <f t="shared" si="14"/>
        <v>15</v>
      </c>
      <c r="AN13">
        <f t="shared" si="15"/>
        <v>10</v>
      </c>
      <c r="AO13" t="str">
        <f t="shared" si="16"/>
        <v>Pittsburgh</v>
      </c>
      <c r="AP13">
        <f t="shared" si="17"/>
        <v>0.77614707503463176</v>
      </c>
      <c r="AQ13">
        <f t="shared" si="18"/>
        <v>0.72563229896251447</v>
      </c>
      <c r="AR13">
        <f t="shared" si="19"/>
        <v>0.89172400076559177</v>
      </c>
      <c r="AS13" t="str">
        <f t="shared" si="20"/>
        <v>Pittsburgh</v>
      </c>
      <c r="AT13">
        <f t="shared" si="21"/>
        <v>12</v>
      </c>
      <c r="AU13">
        <f t="shared" si="22"/>
        <v>10.666666666666666</v>
      </c>
      <c r="AV13">
        <v>4</v>
      </c>
      <c r="AW13" t="str">
        <f t="shared" si="23"/>
        <v>Pittsburgh</v>
      </c>
      <c r="AX13" t="str">
        <f t="shared" si="24"/>
        <v>y</v>
      </c>
      <c r="AY13">
        <v>12</v>
      </c>
    </row>
    <row r="14" spans="1:56" x14ac:dyDescent="0.25">
      <c r="A14">
        <v>1</v>
      </c>
      <c r="B14">
        <v>1</v>
      </c>
      <c r="C14">
        <v>1</v>
      </c>
      <c r="D14" t="s">
        <v>348</v>
      </c>
      <c r="E14">
        <v>70.405100000000004</v>
      </c>
      <c r="F14">
        <v>33</v>
      </c>
      <c r="G14">
        <v>68.646900000000002</v>
      </c>
      <c r="H14">
        <v>33</v>
      </c>
      <c r="I14">
        <v>115.426</v>
      </c>
      <c r="J14">
        <v>11</v>
      </c>
      <c r="K14">
        <v>118.14</v>
      </c>
      <c r="L14">
        <v>11</v>
      </c>
      <c r="M14">
        <v>99.958799999999997</v>
      </c>
      <c r="N14">
        <v>73</v>
      </c>
      <c r="O14">
        <v>95.882599999999996</v>
      </c>
      <c r="P14">
        <v>41</v>
      </c>
      <c r="Q14">
        <v>22.2575</v>
      </c>
      <c r="R14">
        <v>13</v>
      </c>
      <c r="S14">
        <f t="shared" si="0"/>
        <v>0.31613334829437073</v>
      </c>
      <c r="T14">
        <f t="shared" si="1"/>
        <v>18</v>
      </c>
      <c r="U14">
        <f t="shared" si="2"/>
        <v>982648.17684396007</v>
      </c>
      <c r="V14">
        <f t="shared" si="3"/>
        <v>6</v>
      </c>
      <c r="W14">
        <f t="shared" si="4"/>
        <v>21.046484489650005</v>
      </c>
      <c r="X14">
        <f t="shared" si="5"/>
        <v>16</v>
      </c>
      <c r="Y14">
        <f t="shared" si="6"/>
        <v>17</v>
      </c>
      <c r="Z14">
        <v>0.90620000000000001</v>
      </c>
      <c r="AA14">
        <f t="shared" si="7"/>
        <v>14</v>
      </c>
      <c r="AB14">
        <v>0.91249999999999998</v>
      </c>
      <c r="AC14">
        <f t="shared" si="8"/>
        <v>0.90934999999999999</v>
      </c>
      <c r="AD14">
        <f t="shared" si="9"/>
        <v>18</v>
      </c>
      <c r="AE14">
        <v>0.91769999999999996</v>
      </c>
      <c r="AF14">
        <f t="shared" si="10"/>
        <v>12</v>
      </c>
      <c r="AG14">
        <v>0.88990000000000002</v>
      </c>
      <c r="AH14">
        <f t="shared" si="11"/>
        <v>25</v>
      </c>
      <c r="AI14">
        <f t="shared" si="12"/>
        <v>16</v>
      </c>
      <c r="AJ14">
        <f>IF(C14=1,(AI14/Z14),REF)</f>
        <v>17.65614654601633</v>
      </c>
      <c r="AK14">
        <f t="shared" si="13"/>
        <v>10</v>
      </c>
      <c r="AL14">
        <f>IF(B14=1,(AI14/AC14),REF)</f>
        <v>17.594985429152693</v>
      </c>
      <c r="AM14">
        <f t="shared" si="14"/>
        <v>9</v>
      </c>
      <c r="AN14">
        <f t="shared" si="15"/>
        <v>9</v>
      </c>
      <c r="AO14" t="str">
        <f t="shared" si="16"/>
        <v>UCLA</v>
      </c>
      <c r="AP14">
        <f t="shared" si="17"/>
        <v>0.75844986659867142</v>
      </c>
      <c r="AQ14">
        <f t="shared" si="18"/>
        <v>0.73672579450136</v>
      </c>
      <c r="AR14">
        <f t="shared" si="19"/>
        <v>0.89015347026435843</v>
      </c>
      <c r="AS14" t="str">
        <f t="shared" si="20"/>
        <v>UCLA</v>
      </c>
      <c r="AT14">
        <f t="shared" si="21"/>
        <v>13</v>
      </c>
      <c r="AU14">
        <f t="shared" si="22"/>
        <v>13.333333333333334</v>
      </c>
      <c r="AV14">
        <v>18</v>
      </c>
      <c r="AW14" s="418" t="str">
        <f t="shared" si="23"/>
        <v>UCLA</v>
      </c>
      <c r="AX14" t="str">
        <f t="shared" si="24"/>
        <v>y</v>
      </c>
      <c r="AY14">
        <v>13</v>
      </c>
      <c r="AZ14">
        <v>2</v>
      </c>
    </row>
    <row r="15" spans="1:56" x14ac:dyDescent="0.25">
      <c r="A15">
        <v>1</v>
      </c>
      <c r="B15">
        <v>1</v>
      </c>
      <c r="C15">
        <v>1</v>
      </c>
      <c r="D15" t="s">
        <v>165</v>
      </c>
      <c r="E15">
        <v>70.237200000000001</v>
      </c>
      <c r="F15">
        <v>37</v>
      </c>
      <c r="G15">
        <v>69.159800000000004</v>
      </c>
      <c r="H15">
        <v>23</v>
      </c>
      <c r="I15">
        <v>115.60299999999999</v>
      </c>
      <c r="J15">
        <v>10</v>
      </c>
      <c r="K15">
        <v>120.152</v>
      </c>
      <c r="L15">
        <v>5</v>
      </c>
      <c r="M15">
        <v>98.966899999999995</v>
      </c>
      <c r="N15">
        <v>60</v>
      </c>
      <c r="O15">
        <v>99.121799999999993</v>
      </c>
      <c r="P15">
        <v>73</v>
      </c>
      <c r="Q15">
        <v>21.029900000000001</v>
      </c>
      <c r="R15">
        <v>20</v>
      </c>
      <c r="S15">
        <f t="shared" si="0"/>
        <v>0.29941683324506113</v>
      </c>
      <c r="T15">
        <f t="shared" si="1"/>
        <v>23</v>
      </c>
      <c r="U15">
        <f t="shared" si="2"/>
        <v>1013979.5558162688</v>
      </c>
      <c r="V15">
        <f t="shared" si="3"/>
        <v>3</v>
      </c>
      <c r="W15">
        <f t="shared" si="4"/>
        <v>22.24864148586423</v>
      </c>
      <c r="X15">
        <f t="shared" si="5"/>
        <v>40</v>
      </c>
      <c r="Y15">
        <f t="shared" si="6"/>
        <v>31.5</v>
      </c>
      <c r="Z15">
        <v>0.91879999999999995</v>
      </c>
      <c r="AA15">
        <f t="shared" si="7"/>
        <v>11</v>
      </c>
      <c r="AB15">
        <v>0.9173</v>
      </c>
      <c r="AC15">
        <f t="shared" si="8"/>
        <v>0.91805000000000003</v>
      </c>
      <c r="AD15">
        <f t="shared" si="9"/>
        <v>13</v>
      </c>
      <c r="AE15">
        <v>0.84119999999999995</v>
      </c>
      <c r="AF15">
        <f t="shared" si="10"/>
        <v>39</v>
      </c>
      <c r="AG15">
        <v>0.93630000000000002</v>
      </c>
      <c r="AH15">
        <f t="shared" si="11"/>
        <v>10</v>
      </c>
      <c r="AI15">
        <f t="shared" si="12"/>
        <v>19.916666666666668</v>
      </c>
      <c r="AJ15">
        <f>IF(C15=1,(AI15/Z15),REF)</f>
        <v>21.676824843999423</v>
      </c>
      <c r="AK15">
        <f t="shared" si="13"/>
        <v>13</v>
      </c>
      <c r="AL15">
        <f>IF(B15=1,(AI15/AC15),REF)</f>
        <v>21.694533703683533</v>
      </c>
      <c r="AM15">
        <f t="shared" si="14"/>
        <v>14</v>
      </c>
      <c r="AN15">
        <f t="shared" si="15"/>
        <v>13</v>
      </c>
      <c r="AO15" t="str">
        <f t="shared" si="16"/>
        <v>Iowa</v>
      </c>
      <c r="AP15">
        <f t="shared" si="17"/>
        <v>0.76745640946540594</v>
      </c>
      <c r="AQ15">
        <f t="shared" si="18"/>
        <v>0.72455434228924698</v>
      </c>
      <c r="AR15">
        <f t="shared" si="19"/>
        <v>0.88939929905680248</v>
      </c>
      <c r="AS15" t="str">
        <f t="shared" si="20"/>
        <v>Iowa</v>
      </c>
      <c r="AT15">
        <f t="shared" si="21"/>
        <v>14</v>
      </c>
      <c r="AU15">
        <f t="shared" si="22"/>
        <v>13.333333333333334</v>
      </c>
      <c r="AV15">
        <v>17</v>
      </c>
      <c r="AW15" t="str">
        <f t="shared" si="23"/>
        <v>Iowa</v>
      </c>
      <c r="AX15" t="str">
        <f t="shared" si="24"/>
        <v>y</v>
      </c>
      <c r="AY15">
        <v>14</v>
      </c>
    </row>
    <row r="16" spans="1:56" x14ac:dyDescent="0.25">
      <c r="A16">
        <v>1</v>
      </c>
      <c r="B16">
        <v>1</v>
      </c>
      <c r="C16">
        <v>1</v>
      </c>
      <c r="D16" s="415" t="s">
        <v>177</v>
      </c>
      <c r="E16" s="415">
        <v>66.818399999999997</v>
      </c>
      <c r="F16" s="415">
        <v>156</v>
      </c>
      <c r="G16" s="415">
        <v>64.623599999999996</v>
      </c>
      <c r="H16" s="415">
        <v>191</v>
      </c>
      <c r="I16" s="415">
        <v>112.31100000000001</v>
      </c>
      <c r="J16" s="415">
        <v>36</v>
      </c>
      <c r="K16" s="415">
        <v>116.202</v>
      </c>
      <c r="L16" s="415">
        <v>19</v>
      </c>
      <c r="M16" s="415">
        <v>98.75</v>
      </c>
      <c r="N16" s="415">
        <v>58</v>
      </c>
      <c r="O16" s="415">
        <v>95.051199999999994</v>
      </c>
      <c r="P16" s="415">
        <v>32</v>
      </c>
      <c r="Q16" s="415">
        <v>21.150500000000001</v>
      </c>
      <c r="R16" s="415">
        <v>19</v>
      </c>
      <c r="S16">
        <f t="shared" si="0"/>
        <v>0.3165415514289478</v>
      </c>
      <c r="T16">
        <f t="shared" si="1"/>
        <v>17</v>
      </c>
      <c r="U16">
        <f t="shared" si="2"/>
        <v>902242.49435559358</v>
      </c>
      <c r="V16">
        <f t="shared" si="3"/>
        <v>19</v>
      </c>
      <c r="W16">
        <f t="shared" si="4"/>
        <v>21.869361047944256</v>
      </c>
      <c r="X16">
        <f t="shared" si="5"/>
        <v>36</v>
      </c>
      <c r="Y16">
        <f t="shared" si="6"/>
        <v>26.5</v>
      </c>
      <c r="Z16" s="415">
        <v>0.88060000000000005</v>
      </c>
      <c r="AA16">
        <f t="shared" si="7"/>
        <v>20</v>
      </c>
      <c r="AB16" s="415">
        <v>0.9173</v>
      </c>
      <c r="AC16" s="415">
        <f t="shared" si="8"/>
        <v>0.89895000000000003</v>
      </c>
      <c r="AD16">
        <f t="shared" si="9"/>
        <v>21</v>
      </c>
      <c r="AE16" s="415">
        <v>0.89229999999999998</v>
      </c>
      <c r="AF16">
        <f t="shared" si="10"/>
        <v>18</v>
      </c>
      <c r="AG16" s="415">
        <v>0.9224</v>
      </c>
      <c r="AH16">
        <f t="shared" si="11"/>
        <v>15</v>
      </c>
      <c r="AI16">
        <f t="shared" si="12"/>
        <v>19.416666666666668</v>
      </c>
      <c r="AJ16" s="415">
        <f>IF(C16=1,(AI16/Z16),REF)</f>
        <v>22.049360284654401</v>
      </c>
      <c r="AK16">
        <f t="shared" si="13"/>
        <v>15</v>
      </c>
      <c r="AL16" s="415">
        <f>IF(B16=1,(AI16/AC16),REF)</f>
        <v>21.599273226171274</v>
      </c>
      <c r="AM16">
        <f t="shared" si="14"/>
        <v>13</v>
      </c>
      <c r="AN16" s="415">
        <f t="shared" si="15"/>
        <v>13</v>
      </c>
      <c r="AO16" s="415" t="str">
        <f t="shared" si="16"/>
        <v>Kentucky</v>
      </c>
      <c r="AP16" s="415">
        <f t="shared" si="17"/>
        <v>0.74463266949903517</v>
      </c>
      <c r="AQ16" s="415">
        <f t="shared" si="18"/>
        <v>0.70987039284531017</v>
      </c>
      <c r="AR16" s="415">
        <f t="shared" si="19"/>
        <v>0.88038747979492804</v>
      </c>
      <c r="AS16" s="415" t="str">
        <f t="shared" si="20"/>
        <v>Kentucky</v>
      </c>
      <c r="AT16">
        <f t="shared" si="21"/>
        <v>15</v>
      </c>
      <c r="AU16" s="415">
        <f t="shared" si="22"/>
        <v>16.333333333333332</v>
      </c>
      <c r="AV16" s="415">
        <v>20</v>
      </c>
      <c r="AW16" s="415" t="str">
        <f t="shared" si="23"/>
        <v>Kentucky</v>
      </c>
      <c r="AX16" t="str">
        <f t="shared" si="24"/>
        <v/>
      </c>
      <c r="AY16">
        <v>24</v>
      </c>
      <c r="AZ16">
        <v>5</v>
      </c>
    </row>
    <row r="17" spans="1:55" x14ac:dyDescent="0.25">
      <c r="A17">
        <v>1</v>
      </c>
      <c r="B17">
        <v>1</v>
      </c>
      <c r="C17">
        <v>1</v>
      </c>
      <c r="D17" t="s">
        <v>142</v>
      </c>
      <c r="E17">
        <v>66.503</v>
      </c>
      <c r="F17">
        <v>171</v>
      </c>
      <c r="G17">
        <v>64.560299999999998</v>
      </c>
      <c r="H17">
        <v>194</v>
      </c>
      <c r="I17">
        <v>113.905</v>
      </c>
      <c r="J17">
        <v>20</v>
      </c>
      <c r="K17">
        <v>113.59399999999999</v>
      </c>
      <c r="L17">
        <v>37</v>
      </c>
      <c r="M17">
        <v>97.0929</v>
      </c>
      <c r="N17">
        <v>32</v>
      </c>
      <c r="O17">
        <v>92.955799999999996</v>
      </c>
      <c r="P17">
        <v>15</v>
      </c>
      <c r="Q17">
        <v>20.6386</v>
      </c>
      <c r="R17">
        <v>22</v>
      </c>
      <c r="S17">
        <f t="shared" si="0"/>
        <v>0.31033487211103256</v>
      </c>
      <c r="T17">
        <f t="shared" si="1"/>
        <v>20</v>
      </c>
      <c r="U17">
        <f t="shared" si="2"/>
        <v>858127.90038450796</v>
      </c>
      <c r="V17">
        <f t="shared" si="3"/>
        <v>35</v>
      </c>
      <c r="W17">
        <f t="shared" si="4"/>
        <v>21.203187385508727</v>
      </c>
      <c r="X17">
        <f t="shared" si="5"/>
        <v>24</v>
      </c>
      <c r="Y17">
        <f t="shared" si="6"/>
        <v>22</v>
      </c>
      <c r="Z17">
        <v>0.88290000000000002</v>
      </c>
      <c r="AA17">
        <f t="shared" si="7"/>
        <v>19</v>
      </c>
      <c r="AB17">
        <v>0.93300000000000005</v>
      </c>
      <c r="AC17">
        <f t="shared" si="8"/>
        <v>0.90795000000000003</v>
      </c>
      <c r="AD17">
        <f t="shared" si="9"/>
        <v>19</v>
      </c>
      <c r="AE17">
        <v>0.9325</v>
      </c>
      <c r="AF17">
        <f t="shared" si="10"/>
        <v>7</v>
      </c>
      <c r="AG17">
        <v>0.89659999999999995</v>
      </c>
      <c r="AH17">
        <f t="shared" si="11"/>
        <v>21</v>
      </c>
      <c r="AI17">
        <f t="shared" si="12"/>
        <v>20.666666666666668</v>
      </c>
      <c r="AJ17">
        <f>IF(C17=1,(AI17/Z17),REF)</f>
        <v>23.407709442367956</v>
      </c>
      <c r="AK17">
        <f t="shared" si="13"/>
        <v>16</v>
      </c>
      <c r="AL17">
        <f>IF(B17=1,(AI17/AC17),REF)</f>
        <v>22.761899517227455</v>
      </c>
      <c r="AM17">
        <f t="shared" si="14"/>
        <v>16</v>
      </c>
      <c r="AN17">
        <f t="shared" si="15"/>
        <v>16</v>
      </c>
      <c r="AO17" t="str">
        <f t="shared" si="16"/>
        <v>Gonzaga</v>
      </c>
      <c r="AP17">
        <f t="shared" si="17"/>
        <v>0.73054682805912941</v>
      </c>
      <c r="AQ17">
        <f t="shared" si="18"/>
        <v>0.71229400451572633</v>
      </c>
      <c r="AR17">
        <f t="shared" si="19"/>
        <v>0.87755707414619766</v>
      </c>
      <c r="AS17" t="str">
        <f t="shared" si="20"/>
        <v>Gonzaga</v>
      </c>
      <c r="AT17">
        <f t="shared" si="21"/>
        <v>16</v>
      </c>
      <c r="AU17">
        <f t="shared" si="22"/>
        <v>17</v>
      </c>
      <c r="AV17">
        <v>16</v>
      </c>
      <c r="AW17" t="str">
        <f t="shared" si="23"/>
        <v>Gonzaga</v>
      </c>
      <c r="AX17" t="str">
        <f t="shared" si="24"/>
        <v>y</v>
      </c>
      <c r="AY17">
        <v>15</v>
      </c>
    </row>
    <row r="18" spans="1:55" x14ac:dyDescent="0.25">
      <c r="A18">
        <v>1</v>
      </c>
      <c r="B18">
        <v>1</v>
      </c>
      <c r="C18">
        <v>1</v>
      </c>
      <c r="D18" t="s">
        <v>208</v>
      </c>
      <c r="E18">
        <v>63.059399999999997</v>
      </c>
      <c r="F18">
        <v>326</v>
      </c>
      <c r="G18">
        <v>61.548400000000001</v>
      </c>
      <c r="H18">
        <v>318</v>
      </c>
      <c r="I18">
        <v>117.142</v>
      </c>
      <c r="J18">
        <v>5</v>
      </c>
      <c r="K18">
        <v>122.369</v>
      </c>
      <c r="L18">
        <v>3</v>
      </c>
      <c r="M18">
        <v>103.024</v>
      </c>
      <c r="N18">
        <v>121</v>
      </c>
      <c r="O18">
        <v>99.593500000000006</v>
      </c>
      <c r="P18">
        <v>82</v>
      </c>
      <c r="Q18">
        <v>22.775700000000001</v>
      </c>
      <c r="R18">
        <v>12</v>
      </c>
      <c r="S18">
        <f t="shared" si="0"/>
        <v>0.36117533627024673</v>
      </c>
      <c r="T18">
        <f t="shared" si="1"/>
        <v>11</v>
      </c>
      <c r="U18">
        <f t="shared" si="2"/>
        <v>944262.31196936336</v>
      </c>
      <c r="V18">
        <f t="shared" si="3"/>
        <v>12</v>
      </c>
      <c r="W18">
        <f t="shared" si="4"/>
        <v>24.970069882422703</v>
      </c>
      <c r="X18">
        <f t="shared" si="5"/>
        <v>135</v>
      </c>
      <c r="Y18">
        <f t="shared" si="6"/>
        <v>73</v>
      </c>
      <c r="Z18">
        <v>0.89410000000000001</v>
      </c>
      <c r="AA18">
        <f t="shared" si="7"/>
        <v>18</v>
      </c>
      <c r="AB18">
        <v>0.94320000000000004</v>
      </c>
      <c r="AC18">
        <f t="shared" si="8"/>
        <v>0.91864999999999997</v>
      </c>
      <c r="AD18">
        <f t="shared" si="9"/>
        <v>12</v>
      </c>
      <c r="AE18">
        <v>0.88500000000000001</v>
      </c>
      <c r="AF18">
        <f t="shared" si="10"/>
        <v>20</v>
      </c>
      <c r="AG18">
        <v>0.89659999999999995</v>
      </c>
      <c r="AH18">
        <f t="shared" si="11"/>
        <v>21</v>
      </c>
      <c r="AI18">
        <f t="shared" si="12"/>
        <v>24.833333333333332</v>
      </c>
      <c r="AJ18">
        <f>IF(C18=1,(AI18/Z18),REF)</f>
        <v>27.774670991313425</v>
      </c>
      <c r="AK18">
        <f t="shared" si="13"/>
        <v>18</v>
      </c>
      <c r="AL18">
        <f>IF(B18=1,(AI18/AC18),REF)</f>
        <v>27.032420762350551</v>
      </c>
      <c r="AM18">
        <f t="shared" si="14"/>
        <v>18</v>
      </c>
      <c r="AN18">
        <f t="shared" si="15"/>
        <v>12</v>
      </c>
      <c r="AO18" t="str">
        <f t="shared" si="16"/>
        <v>Michigan</v>
      </c>
      <c r="AP18">
        <f t="shared" si="17"/>
        <v>0.72267644615144044</v>
      </c>
      <c r="AQ18">
        <f t="shared" si="18"/>
        <v>0.70536333415116215</v>
      </c>
      <c r="AR18">
        <f t="shared" si="19"/>
        <v>0.87394504413263641</v>
      </c>
      <c r="AS18" t="str">
        <f t="shared" si="20"/>
        <v>Michigan</v>
      </c>
      <c r="AT18">
        <f t="shared" si="21"/>
        <v>17</v>
      </c>
      <c r="AU18">
        <f t="shared" si="22"/>
        <v>13.666666666666666</v>
      </c>
      <c r="AV18">
        <v>19</v>
      </c>
      <c r="AW18" s="419" t="str">
        <f t="shared" si="23"/>
        <v>Michigan</v>
      </c>
      <c r="AX18" t="str">
        <f t="shared" si="24"/>
        <v>y</v>
      </c>
      <c r="AY18">
        <v>16</v>
      </c>
      <c r="AZ18">
        <v>3</v>
      </c>
    </row>
    <row r="19" spans="1:55" x14ac:dyDescent="0.25">
      <c r="A19">
        <v>1</v>
      </c>
      <c r="B19">
        <v>1</v>
      </c>
      <c r="C19">
        <v>1</v>
      </c>
      <c r="D19" t="s">
        <v>166</v>
      </c>
      <c r="E19">
        <v>71.953000000000003</v>
      </c>
      <c r="F19">
        <v>12</v>
      </c>
      <c r="G19">
        <v>70.479500000000002</v>
      </c>
      <c r="H19">
        <v>11</v>
      </c>
      <c r="I19">
        <v>113.458</v>
      </c>
      <c r="J19">
        <v>23</v>
      </c>
      <c r="K19">
        <v>116.764</v>
      </c>
      <c r="L19">
        <v>16</v>
      </c>
      <c r="M19">
        <v>100.974</v>
      </c>
      <c r="N19">
        <v>92</v>
      </c>
      <c r="O19">
        <v>95.812100000000001</v>
      </c>
      <c r="P19">
        <v>39</v>
      </c>
      <c r="Q19">
        <v>20.951499999999999</v>
      </c>
      <c r="R19">
        <v>21</v>
      </c>
      <c r="S19">
        <f t="shared" si="0"/>
        <v>0.29118869261879277</v>
      </c>
      <c r="T19">
        <f t="shared" si="1"/>
        <v>24</v>
      </c>
      <c r="U19">
        <f t="shared" si="2"/>
        <v>980995.09202228801</v>
      </c>
      <c r="V19">
        <f t="shared" si="3"/>
        <v>7</v>
      </c>
      <c r="W19">
        <f t="shared" si="4"/>
        <v>20.569496846127119</v>
      </c>
      <c r="X19">
        <f t="shared" si="5"/>
        <v>9</v>
      </c>
      <c r="Y19">
        <f t="shared" si="6"/>
        <v>16.5</v>
      </c>
      <c r="Z19">
        <v>0.84650000000000003</v>
      </c>
      <c r="AA19">
        <f t="shared" si="7"/>
        <v>32</v>
      </c>
      <c r="AB19">
        <v>0.93469999999999998</v>
      </c>
      <c r="AC19">
        <f t="shared" si="8"/>
        <v>0.89060000000000006</v>
      </c>
      <c r="AD19">
        <f t="shared" si="9"/>
        <v>23</v>
      </c>
      <c r="AE19">
        <v>0.8367</v>
      </c>
      <c r="AF19">
        <f t="shared" si="10"/>
        <v>40</v>
      </c>
      <c r="AG19">
        <v>0.93269999999999997</v>
      </c>
      <c r="AH19">
        <f t="shared" si="11"/>
        <v>12</v>
      </c>
      <c r="AI19">
        <f t="shared" si="12"/>
        <v>20.416666666666668</v>
      </c>
      <c r="AJ19">
        <f>IF(C19=1,(AI19/Z19),REF)</f>
        <v>24.118921047450286</v>
      </c>
      <c r="AK19">
        <f t="shared" si="13"/>
        <v>17</v>
      </c>
      <c r="AL19">
        <f>IF(B19=1,(AI19/AC19),REF)</f>
        <v>22.924620106295382</v>
      </c>
      <c r="AM19">
        <f t="shared" si="14"/>
        <v>17</v>
      </c>
      <c r="AN19">
        <f t="shared" si="15"/>
        <v>17</v>
      </c>
      <c r="AO19" t="str">
        <f t="shared" si="16"/>
        <v>Iowa St.</v>
      </c>
      <c r="AP19">
        <f t="shared" si="17"/>
        <v>0.72824069000264369</v>
      </c>
      <c r="AQ19">
        <f t="shared" si="18"/>
        <v>0.6980609451651949</v>
      </c>
      <c r="AR19">
        <f t="shared" si="19"/>
        <v>0.87351939818608049</v>
      </c>
      <c r="AS19" t="str">
        <f t="shared" si="20"/>
        <v>Iowa St.</v>
      </c>
      <c r="AT19">
        <f t="shared" si="21"/>
        <v>18</v>
      </c>
      <c r="AU19">
        <f t="shared" si="22"/>
        <v>19.333333333333332</v>
      </c>
      <c r="AV19">
        <v>21</v>
      </c>
      <c r="AW19" s="418" t="str">
        <f t="shared" si="23"/>
        <v>Iowa St.</v>
      </c>
      <c r="AX19" t="str">
        <f t="shared" si="24"/>
        <v>y</v>
      </c>
      <c r="AY19">
        <v>17</v>
      </c>
      <c r="AZ19">
        <v>2</v>
      </c>
      <c r="BC19" s="3"/>
    </row>
    <row r="20" spans="1:55" x14ac:dyDescent="0.25">
      <c r="A20">
        <v>1</v>
      </c>
      <c r="B20">
        <v>1</v>
      </c>
      <c r="C20">
        <v>1</v>
      </c>
      <c r="D20" s="3" t="s">
        <v>325</v>
      </c>
      <c r="E20" s="3">
        <v>62.935000000000002</v>
      </c>
      <c r="F20" s="3">
        <v>328</v>
      </c>
      <c r="G20" s="3">
        <v>62.037399999999998</v>
      </c>
      <c r="H20" s="3">
        <v>310</v>
      </c>
      <c r="I20" s="3">
        <v>111.688</v>
      </c>
      <c r="J20" s="3">
        <v>44</v>
      </c>
      <c r="K20" s="3">
        <v>115.185</v>
      </c>
      <c r="L20" s="3">
        <v>25</v>
      </c>
      <c r="M20" s="3">
        <v>97.049499999999995</v>
      </c>
      <c r="N20" s="3">
        <v>31</v>
      </c>
      <c r="O20" s="3">
        <v>93.441400000000002</v>
      </c>
      <c r="P20" s="3">
        <v>19</v>
      </c>
      <c r="Q20" s="3">
        <v>21.7438</v>
      </c>
      <c r="R20" s="3">
        <v>14</v>
      </c>
      <c r="S20">
        <f t="shared" si="0"/>
        <v>0.34549296893620401</v>
      </c>
      <c r="T20">
        <f t="shared" si="1"/>
        <v>14</v>
      </c>
      <c r="U20">
        <f t="shared" si="2"/>
        <v>834995.41320037504</v>
      </c>
      <c r="V20">
        <f t="shared" si="3"/>
        <v>56</v>
      </c>
      <c r="W20">
        <f t="shared" si="4"/>
        <v>22.59283352229054</v>
      </c>
      <c r="X20">
        <f t="shared" si="5"/>
        <v>48</v>
      </c>
      <c r="Y20">
        <f t="shared" si="6"/>
        <v>31</v>
      </c>
      <c r="Z20" s="3">
        <v>0.8972</v>
      </c>
      <c r="AA20">
        <f t="shared" si="7"/>
        <v>16</v>
      </c>
      <c r="AB20" s="3">
        <v>0.94499999999999995</v>
      </c>
      <c r="AC20" s="3">
        <f t="shared" si="8"/>
        <v>0.92110000000000003</v>
      </c>
      <c r="AD20">
        <f t="shared" si="9"/>
        <v>11</v>
      </c>
      <c r="AE20" s="3">
        <v>0.91249999999999998</v>
      </c>
      <c r="AF20">
        <f t="shared" si="10"/>
        <v>16</v>
      </c>
      <c r="AG20">
        <v>0.88270000000000004</v>
      </c>
      <c r="AH20">
        <f t="shared" si="11"/>
        <v>28</v>
      </c>
      <c r="AI20">
        <f t="shared" si="12"/>
        <v>26</v>
      </c>
      <c r="AJ20" s="3">
        <f>IF(C20=1,(AI20/Z20),REF)</f>
        <v>28.979045920641997</v>
      </c>
      <c r="AK20">
        <f t="shared" si="13"/>
        <v>19</v>
      </c>
      <c r="AL20" s="3">
        <f>IF(B20=1,(AI20/AC20),REF)</f>
        <v>28.227119748127237</v>
      </c>
      <c r="AM20">
        <f t="shared" si="14"/>
        <v>19</v>
      </c>
      <c r="AN20" s="3">
        <f t="shared" si="15"/>
        <v>11</v>
      </c>
      <c r="AO20" s="3" t="str">
        <f t="shared" si="16"/>
        <v>Tennessee</v>
      </c>
      <c r="AP20">
        <f t="shared" si="17"/>
        <v>0.71527517725533984</v>
      </c>
      <c r="AQ20" s="3">
        <f t="shared" si="18"/>
        <v>0.70343160991508191</v>
      </c>
      <c r="AR20">
        <f t="shared" si="19"/>
        <v>0.87165587226445407</v>
      </c>
      <c r="AS20" s="418" t="str">
        <f t="shared" si="20"/>
        <v>Tennessee</v>
      </c>
      <c r="AT20">
        <f t="shared" si="21"/>
        <v>19</v>
      </c>
      <c r="AU20" s="3">
        <f t="shared" si="22"/>
        <v>13.666666666666666</v>
      </c>
      <c r="AV20">
        <v>15</v>
      </c>
      <c r="AW20" s="418" t="str">
        <f t="shared" si="23"/>
        <v>Tennessee</v>
      </c>
      <c r="AX20" t="str">
        <f t="shared" si="24"/>
        <v>y</v>
      </c>
      <c r="AY20">
        <v>18</v>
      </c>
      <c r="AZ20">
        <v>2</v>
      </c>
    </row>
    <row r="21" spans="1:55" x14ac:dyDescent="0.25">
      <c r="A21">
        <v>1</v>
      </c>
      <c r="B21">
        <v>1</v>
      </c>
      <c r="C21">
        <v>1</v>
      </c>
      <c r="D21" t="s">
        <v>322</v>
      </c>
      <c r="E21">
        <v>60.447099999999999</v>
      </c>
      <c r="F21">
        <v>347</v>
      </c>
      <c r="G21">
        <v>59.743499999999997</v>
      </c>
      <c r="H21">
        <v>344</v>
      </c>
      <c r="I21">
        <v>111.717</v>
      </c>
      <c r="J21">
        <v>43</v>
      </c>
      <c r="K21">
        <v>114.70699999999999</v>
      </c>
      <c r="L21">
        <v>28</v>
      </c>
      <c r="M21">
        <v>97.7423</v>
      </c>
      <c r="N21">
        <v>41</v>
      </c>
      <c r="O21">
        <v>93.2029</v>
      </c>
      <c r="P21">
        <v>17</v>
      </c>
      <c r="Q21">
        <v>21.504200000000001</v>
      </c>
      <c r="R21">
        <v>18</v>
      </c>
      <c r="S21">
        <f t="shared" si="0"/>
        <v>0.35575073080428993</v>
      </c>
      <c r="T21">
        <f t="shared" si="1"/>
        <v>13</v>
      </c>
      <c r="U21">
        <f t="shared" si="2"/>
        <v>795344.5567540878</v>
      </c>
      <c r="V21">
        <f t="shared" si="3"/>
        <v>95</v>
      </c>
      <c r="W21">
        <f t="shared" si="4"/>
        <v>23.426726693141756</v>
      </c>
      <c r="X21">
        <f t="shared" si="5"/>
        <v>72</v>
      </c>
      <c r="Y21">
        <f t="shared" si="6"/>
        <v>42.5</v>
      </c>
      <c r="Z21">
        <v>0.9365</v>
      </c>
      <c r="AA21">
        <f t="shared" si="7"/>
        <v>7</v>
      </c>
      <c r="AB21">
        <v>0.8972</v>
      </c>
      <c r="AC21">
        <f t="shared" si="8"/>
        <v>0.91684999999999994</v>
      </c>
      <c r="AD21">
        <f t="shared" si="9"/>
        <v>14</v>
      </c>
      <c r="AE21">
        <v>0.91749999999999998</v>
      </c>
      <c r="AF21">
        <f t="shared" si="10"/>
        <v>13</v>
      </c>
      <c r="AG21">
        <v>0.92600000000000005</v>
      </c>
      <c r="AH21">
        <f t="shared" si="11"/>
        <v>14</v>
      </c>
      <c r="AI21">
        <f t="shared" si="12"/>
        <v>31.916666666666668</v>
      </c>
      <c r="AJ21">
        <f>IF(C21=1,(AI21/Z21),REF)</f>
        <v>34.080797294892328</v>
      </c>
      <c r="AK21">
        <f t="shared" si="13"/>
        <v>23</v>
      </c>
      <c r="AL21">
        <f>IF(B21=1,(AI21/AC21),REF)</f>
        <v>34.811219574266971</v>
      </c>
      <c r="AM21">
        <f t="shared" si="14"/>
        <v>27</v>
      </c>
      <c r="AN21">
        <f t="shared" si="15"/>
        <v>14</v>
      </c>
      <c r="AO21" t="str">
        <f t="shared" si="16"/>
        <v>Syracuse</v>
      </c>
      <c r="AP21">
        <f t="shared" si="17"/>
        <v>0.73642965004628869</v>
      </c>
      <c r="AQ21">
        <f t="shared" si="18"/>
        <v>0.68207448393262538</v>
      </c>
      <c r="AR21">
        <f t="shared" si="19"/>
        <v>0.87160606594328383</v>
      </c>
      <c r="AS21" t="str">
        <f t="shared" si="20"/>
        <v>Syracuse</v>
      </c>
      <c r="AT21">
        <f t="shared" si="21"/>
        <v>20</v>
      </c>
      <c r="AU21">
        <f t="shared" si="22"/>
        <v>16</v>
      </c>
      <c r="AV21">
        <v>14</v>
      </c>
      <c r="AW21" t="str">
        <f t="shared" si="23"/>
        <v>Syracuse</v>
      </c>
      <c r="AX21" t="str">
        <f t="shared" si="24"/>
        <v>y</v>
      </c>
      <c r="AY21">
        <v>19</v>
      </c>
    </row>
    <row r="22" spans="1:55" x14ac:dyDescent="0.25">
      <c r="A22">
        <v>1</v>
      </c>
      <c r="B22">
        <v>1</v>
      </c>
      <c r="C22">
        <v>1</v>
      </c>
      <c r="D22" t="s">
        <v>369</v>
      </c>
      <c r="E22">
        <v>60.501100000000001</v>
      </c>
      <c r="F22">
        <v>346</v>
      </c>
      <c r="G22">
        <v>59.652799999999999</v>
      </c>
      <c r="H22">
        <v>345</v>
      </c>
      <c r="I22">
        <v>108.67100000000001</v>
      </c>
      <c r="J22">
        <v>80</v>
      </c>
      <c r="K22">
        <v>113.85</v>
      </c>
      <c r="L22">
        <v>31</v>
      </c>
      <c r="M22">
        <v>91.097399999999993</v>
      </c>
      <c r="N22">
        <v>6</v>
      </c>
      <c r="O22">
        <v>87.421800000000005</v>
      </c>
      <c r="P22">
        <v>2</v>
      </c>
      <c r="Q22">
        <v>26.4285</v>
      </c>
      <c r="R22">
        <v>4</v>
      </c>
      <c r="S22">
        <f t="shared" si="0"/>
        <v>0.43682180985139096</v>
      </c>
      <c r="T22">
        <f t="shared" si="1"/>
        <v>4</v>
      </c>
      <c r="U22">
        <f t="shared" si="2"/>
        <v>784204.51925474987</v>
      </c>
      <c r="V22">
        <f t="shared" si="3"/>
        <v>107</v>
      </c>
      <c r="W22">
        <f t="shared" si="4"/>
        <v>21.126537263674724</v>
      </c>
      <c r="X22">
        <f t="shared" si="5"/>
        <v>21</v>
      </c>
      <c r="Y22">
        <f t="shared" si="6"/>
        <v>12.5</v>
      </c>
      <c r="Z22">
        <v>0.92859999999999998</v>
      </c>
      <c r="AA22">
        <f t="shared" si="7"/>
        <v>10</v>
      </c>
      <c r="AB22">
        <v>0.96050000000000002</v>
      </c>
      <c r="AC22">
        <f t="shared" si="8"/>
        <v>0.94455</v>
      </c>
      <c r="AD22">
        <f t="shared" si="9"/>
        <v>5</v>
      </c>
      <c r="AE22">
        <v>0.93069999999999997</v>
      </c>
      <c r="AF22">
        <f t="shared" si="10"/>
        <v>8</v>
      </c>
      <c r="AG22">
        <v>0.83450000000000002</v>
      </c>
      <c r="AH22">
        <f t="shared" si="11"/>
        <v>49</v>
      </c>
      <c r="AI22">
        <f t="shared" si="12"/>
        <v>30.916666666666668</v>
      </c>
      <c r="AJ22">
        <f>IF(C22=1,(AI22/Z22),REF)</f>
        <v>33.293847368798907</v>
      </c>
      <c r="AK22">
        <f t="shared" si="13"/>
        <v>22</v>
      </c>
      <c r="AL22">
        <f>IF(B22=1,(AI22/AC22),REF)</f>
        <v>32.731635875990335</v>
      </c>
      <c r="AM22">
        <f t="shared" si="14"/>
        <v>22</v>
      </c>
      <c r="AN22">
        <f t="shared" si="15"/>
        <v>5</v>
      </c>
      <c r="AO22" t="str">
        <f t="shared" si="16"/>
        <v>Virginia</v>
      </c>
      <c r="AP22">
        <f t="shared" si="17"/>
        <v>0.69875753790843198</v>
      </c>
      <c r="AQ22">
        <f t="shared" si="18"/>
        <v>0.70811273835920541</v>
      </c>
      <c r="AR22">
        <f t="shared" si="19"/>
        <v>0.86873960973040798</v>
      </c>
      <c r="AS22" t="str">
        <f t="shared" si="20"/>
        <v>Virginia</v>
      </c>
      <c r="AT22">
        <f t="shared" si="21"/>
        <v>21</v>
      </c>
      <c r="AU22">
        <f t="shared" si="22"/>
        <v>10.333333333333334</v>
      </c>
      <c r="AV22">
        <v>8</v>
      </c>
      <c r="AW22" s="418" t="str">
        <f t="shared" si="23"/>
        <v>Virginia</v>
      </c>
      <c r="AX22" t="str">
        <f t="shared" si="24"/>
        <v>y</v>
      </c>
      <c r="AY22">
        <v>20</v>
      </c>
      <c r="AZ22">
        <v>2</v>
      </c>
    </row>
    <row r="23" spans="1:55" x14ac:dyDescent="0.25">
      <c r="A23">
        <v>1</v>
      </c>
      <c r="B23">
        <v>1</v>
      </c>
      <c r="C23">
        <v>1</v>
      </c>
      <c r="D23" t="s">
        <v>256</v>
      </c>
      <c r="E23">
        <v>65.025199999999998</v>
      </c>
      <c r="F23">
        <v>249</v>
      </c>
      <c r="G23">
        <v>64.043400000000005</v>
      </c>
      <c r="H23">
        <v>222</v>
      </c>
      <c r="I23">
        <v>106.678</v>
      </c>
      <c r="J23">
        <v>127</v>
      </c>
      <c r="K23">
        <v>109.354</v>
      </c>
      <c r="L23">
        <v>94</v>
      </c>
      <c r="M23">
        <v>91.108099999999993</v>
      </c>
      <c r="N23">
        <v>8</v>
      </c>
      <c r="O23">
        <v>87.679699999999997</v>
      </c>
      <c r="P23">
        <v>3</v>
      </c>
      <c r="Q23">
        <v>21.674299999999999</v>
      </c>
      <c r="R23">
        <v>15</v>
      </c>
      <c r="S23">
        <f t="shared" si="0"/>
        <v>0.33332154303254741</v>
      </c>
      <c r="T23">
        <f t="shared" si="1"/>
        <v>16</v>
      </c>
      <c r="U23">
        <f t="shared" si="2"/>
        <v>777590.67463236314</v>
      </c>
      <c r="V23">
        <f t="shared" si="3"/>
        <v>116</v>
      </c>
      <c r="W23">
        <f t="shared" si="4"/>
        <v>19.749531224311163</v>
      </c>
      <c r="X23">
        <f t="shared" si="5"/>
        <v>4</v>
      </c>
      <c r="Y23">
        <f t="shared" si="6"/>
        <v>10</v>
      </c>
      <c r="Z23">
        <v>0.87080000000000002</v>
      </c>
      <c r="AA23">
        <f t="shared" si="7"/>
        <v>24</v>
      </c>
      <c r="AB23">
        <v>0.94340000000000002</v>
      </c>
      <c r="AC23">
        <f t="shared" si="8"/>
        <v>0.90710000000000002</v>
      </c>
      <c r="AD23">
        <f t="shared" si="9"/>
        <v>20</v>
      </c>
      <c r="AE23">
        <v>0.87880000000000003</v>
      </c>
      <c r="AF23">
        <f t="shared" si="10"/>
        <v>23</v>
      </c>
      <c r="AG23">
        <v>0.96030000000000004</v>
      </c>
      <c r="AH23">
        <f t="shared" si="11"/>
        <v>3</v>
      </c>
      <c r="AI23">
        <f t="shared" si="12"/>
        <v>31.333333333333332</v>
      </c>
      <c r="AJ23">
        <f>IF(C23=1,(AI23/Z23),REF)</f>
        <v>35.98223855458582</v>
      </c>
      <c r="AK23">
        <f t="shared" si="13"/>
        <v>26</v>
      </c>
      <c r="AL23">
        <f>IF(B23=1,(AI23/AC23),REF)</f>
        <v>34.542314335060446</v>
      </c>
      <c r="AM23">
        <f t="shared" si="14"/>
        <v>25</v>
      </c>
      <c r="AN23">
        <f t="shared" si="15"/>
        <v>20</v>
      </c>
      <c r="AO23" t="str">
        <f t="shared" si="16"/>
        <v>Ohio St.</v>
      </c>
      <c r="AP23">
        <f t="shared" si="17"/>
        <v>0.72009401888924685</v>
      </c>
      <c r="AQ23">
        <f t="shared" si="18"/>
        <v>0.67547558568261412</v>
      </c>
      <c r="AR23">
        <f t="shared" si="19"/>
        <v>0.86594159758285494</v>
      </c>
      <c r="AS23" t="str">
        <f t="shared" si="20"/>
        <v>Ohio St.</v>
      </c>
      <c r="AT23">
        <f t="shared" si="21"/>
        <v>22</v>
      </c>
      <c r="AU23">
        <f t="shared" si="22"/>
        <v>20.666666666666668</v>
      </c>
      <c r="AV23">
        <v>22</v>
      </c>
      <c r="AW23" t="str">
        <f t="shared" si="23"/>
        <v>Ohio St.</v>
      </c>
      <c r="AX23" t="str">
        <f t="shared" si="24"/>
        <v>y</v>
      </c>
      <c r="AY23">
        <v>21</v>
      </c>
    </row>
    <row r="24" spans="1:55" x14ac:dyDescent="0.25">
      <c r="A24">
        <v>1</v>
      </c>
      <c r="B24">
        <v>1</v>
      </c>
      <c r="C24">
        <v>1</v>
      </c>
      <c r="D24" s="415" t="s">
        <v>99</v>
      </c>
      <c r="E24" s="415">
        <v>65.952299999999994</v>
      </c>
      <c r="F24" s="415">
        <v>205</v>
      </c>
      <c r="G24" s="415">
        <v>63.406399999999998</v>
      </c>
      <c r="H24" s="415">
        <v>253</v>
      </c>
      <c r="I24" s="415">
        <v>108.21299999999999</v>
      </c>
      <c r="J24" s="415">
        <v>87</v>
      </c>
      <c r="K24" s="415">
        <v>111.355</v>
      </c>
      <c r="L24" s="415">
        <v>57</v>
      </c>
      <c r="M24" s="415">
        <v>95.433800000000005</v>
      </c>
      <c r="N24" s="415">
        <v>19</v>
      </c>
      <c r="O24" s="415">
        <v>92.238500000000002</v>
      </c>
      <c r="P24" s="415">
        <v>12</v>
      </c>
      <c r="Q24" s="415">
        <v>19.116199999999999</v>
      </c>
      <c r="R24" s="415">
        <v>25</v>
      </c>
      <c r="S24">
        <f t="shared" si="0"/>
        <v>0.28985342436882422</v>
      </c>
      <c r="T24">
        <f t="shared" si="1"/>
        <v>25</v>
      </c>
      <c r="U24">
        <f t="shared" si="2"/>
        <v>817804.30070160748</v>
      </c>
      <c r="V24">
        <f t="shared" si="3"/>
        <v>73</v>
      </c>
      <c r="W24">
        <f t="shared" si="4"/>
        <v>21.116873836660218</v>
      </c>
      <c r="X24">
        <f t="shared" si="5"/>
        <v>20</v>
      </c>
      <c r="Y24">
        <f t="shared" si="6"/>
        <v>22.5</v>
      </c>
      <c r="Z24" s="415">
        <v>0.85899999999999999</v>
      </c>
      <c r="AA24">
        <f t="shared" si="7"/>
        <v>27</v>
      </c>
      <c r="AB24" s="415">
        <v>0.92110000000000003</v>
      </c>
      <c r="AC24" s="415">
        <f t="shared" si="8"/>
        <v>0.89005000000000001</v>
      </c>
      <c r="AD24">
        <f t="shared" si="9"/>
        <v>24</v>
      </c>
      <c r="AE24" s="415">
        <v>0.88109999999999999</v>
      </c>
      <c r="AF24">
        <f t="shared" si="10"/>
        <v>22</v>
      </c>
      <c r="AG24" s="415">
        <v>0.89859999999999995</v>
      </c>
      <c r="AH24">
        <f t="shared" si="11"/>
        <v>19</v>
      </c>
      <c r="AI24">
        <f t="shared" si="12"/>
        <v>30.916666666666668</v>
      </c>
      <c r="AJ24" s="415">
        <f>IF(C24=1,(AI24/Z24),REF)</f>
        <v>35.991462941404734</v>
      </c>
      <c r="AK24">
        <f t="shared" si="13"/>
        <v>27</v>
      </c>
      <c r="AL24" s="415">
        <f>IF(B24=1,(AI24/AC24),REF)</f>
        <v>34.735876261633244</v>
      </c>
      <c r="AM24">
        <f t="shared" si="14"/>
        <v>26</v>
      </c>
      <c r="AN24" s="415">
        <f t="shared" si="15"/>
        <v>24</v>
      </c>
      <c r="AO24" s="415" t="str">
        <f t="shared" si="16"/>
        <v>Connecticut</v>
      </c>
      <c r="AP24" s="415">
        <f t="shared" si="17"/>
        <v>0.69117186738412362</v>
      </c>
      <c r="AQ24" s="415">
        <f t="shared" si="18"/>
        <v>0.66231644841317416</v>
      </c>
      <c r="AR24" s="415">
        <f t="shared" si="19"/>
        <v>0.85540110342022702</v>
      </c>
      <c r="AS24" s="416" t="str">
        <f t="shared" si="20"/>
        <v>Connecticut</v>
      </c>
      <c r="AT24">
        <f t="shared" si="21"/>
        <v>23</v>
      </c>
      <c r="AU24" s="415">
        <f t="shared" si="22"/>
        <v>23.666666666666668</v>
      </c>
      <c r="AV24" s="415">
        <v>24</v>
      </c>
      <c r="AW24" s="416" t="str">
        <f t="shared" si="23"/>
        <v>Connecticut</v>
      </c>
      <c r="AX24" t="str">
        <f t="shared" si="24"/>
        <v/>
      </c>
      <c r="AY24">
        <v>25</v>
      </c>
      <c r="AZ24">
        <v>6</v>
      </c>
    </row>
    <row r="25" spans="1:55" x14ac:dyDescent="0.25">
      <c r="A25">
        <v>1</v>
      </c>
      <c r="B25">
        <v>1</v>
      </c>
      <c r="C25">
        <v>1</v>
      </c>
      <c r="D25" t="s">
        <v>366</v>
      </c>
      <c r="E25">
        <v>70.574799999999996</v>
      </c>
      <c r="F25">
        <v>27</v>
      </c>
      <c r="G25">
        <v>69.313199999999995</v>
      </c>
      <c r="H25">
        <v>18</v>
      </c>
      <c r="I25">
        <v>105.321</v>
      </c>
      <c r="J25">
        <v>162</v>
      </c>
      <c r="K25">
        <v>108.679</v>
      </c>
      <c r="L25">
        <v>109</v>
      </c>
      <c r="M25">
        <v>90.8369</v>
      </c>
      <c r="N25">
        <v>4</v>
      </c>
      <c r="O25">
        <v>88.465500000000006</v>
      </c>
      <c r="P25">
        <v>5</v>
      </c>
      <c r="Q25">
        <v>20.2135</v>
      </c>
      <c r="R25">
        <v>23</v>
      </c>
      <c r="S25">
        <f t="shared" si="0"/>
        <v>0.28641243049927168</v>
      </c>
      <c r="T25">
        <f t="shared" si="1"/>
        <v>26</v>
      </c>
      <c r="U25">
        <f t="shared" si="2"/>
        <v>833567.78754356678</v>
      </c>
      <c r="V25">
        <f t="shared" si="3"/>
        <v>58</v>
      </c>
      <c r="W25">
        <f t="shared" si="4"/>
        <v>18.458170030130386</v>
      </c>
      <c r="X25">
        <f t="shared" si="5"/>
        <v>1</v>
      </c>
      <c r="Y25">
        <f t="shared" si="6"/>
        <v>13.5</v>
      </c>
      <c r="Z25">
        <v>0.87019999999999997</v>
      </c>
      <c r="AA25">
        <f t="shared" si="7"/>
        <v>25</v>
      </c>
      <c r="AB25">
        <v>0.91420000000000001</v>
      </c>
      <c r="AC25">
        <f t="shared" si="8"/>
        <v>0.89219999999999999</v>
      </c>
      <c r="AD25">
        <f t="shared" si="9"/>
        <v>22</v>
      </c>
      <c r="AE25">
        <v>0.87770000000000004</v>
      </c>
      <c r="AF25">
        <f t="shared" si="10"/>
        <v>24</v>
      </c>
      <c r="AG25">
        <v>0.86270000000000002</v>
      </c>
      <c r="AH25">
        <f t="shared" si="11"/>
        <v>37</v>
      </c>
      <c r="AI25">
        <f t="shared" si="12"/>
        <v>30.083333333333332</v>
      </c>
      <c r="AJ25">
        <f>IF(C25=1,(AI25/Z25),REF)</f>
        <v>34.57059679767103</v>
      </c>
      <c r="AK25">
        <f t="shared" si="13"/>
        <v>24</v>
      </c>
      <c r="AL25">
        <f>IF(B25=1,(AI25/AC25),REF)</f>
        <v>33.718149891653589</v>
      </c>
      <c r="AM25">
        <f t="shared" si="14"/>
        <v>23</v>
      </c>
      <c r="AN25">
        <f t="shared" si="15"/>
        <v>22</v>
      </c>
      <c r="AO25" t="str">
        <f t="shared" si="16"/>
        <v>VCU</v>
      </c>
      <c r="AP25">
        <f t="shared" si="17"/>
        <v>0.68420898485640158</v>
      </c>
      <c r="AQ25">
        <f t="shared" si="18"/>
        <v>0.66638877101950644</v>
      </c>
      <c r="AR25">
        <f t="shared" si="19"/>
        <v>0.85466990416579958</v>
      </c>
      <c r="AS25" t="str">
        <f t="shared" si="20"/>
        <v>VCU</v>
      </c>
      <c r="AT25">
        <f t="shared" si="21"/>
        <v>24</v>
      </c>
      <c r="AU25">
        <f t="shared" si="22"/>
        <v>22.666666666666668</v>
      </c>
      <c r="AV25">
        <v>23</v>
      </c>
      <c r="AW25" t="str">
        <f t="shared" si="23"/>
        <v>VCU</v>
      </c>
      <c r="AX25" t="str">
        <f t="shared" si="24"/>
        <v/>
      </c>
      <c r="AY25">
        <v>26</v>
      </c>
    </row>
    <row r="26" spans="1:55" x14ac:dyDescent="0.25">
      <c r="A26">
        <v>1</v>
      </c>
      <c r="B26">
        <v>1</v>
      </c>
      <c r="C26">
        <v>1</v>
      </c>
      <c r="D26" s="424" t="s">
        <v>257</v>
      </c>
      <c r="E26" s="424">
        <v>71.957599999999999</v>
      </c>
      <c r="F26" s="424">
        <v>11</v>
      </c>
      <c r="G26" s="424">
        <v>69.966899999999995</v>
      </c>
      <c r="H26" s="424">
        <v>16</v>
      </c>
      <c r="I26" s="424">
        <v>113.35299999999999</v>
      </c>
      <c r="J26" s="424">
        <v>25</v>
      </c>
      <c r="K26" s="424">
        <v>117.886</v>
      </c>
      <c r="L26" s="424">
        <v>12</v>
      </c>
      <c r="M26" s="424">
        <v>104.559</v>
      </c>
      <c r="N26" s="424">
        <v>165</v>
      </c>
      <c r="O26" s="424">
        <v>99.480599999999995</v>
      </c>
      <c r="P26" s="424">
        <v>81</v>
      </c>
      <c r="Q26" s="424">
        <v>18.405799999999999</v>
      </c>
      <c r="R26" s="424">
        <v>28</v>
      </c>
      <c r="S26">
        <f t="shared" si="0"/>
        <v>0.25578118225177049</v>
      </c>
      <c r="T26">
        <f t="shared" si="1"/>
        <v>33</v>
      </c>
      <c r="U26">
        <f t="shared" si="2"/>
        <v>1000002.6102905695</v>
      </c>
      <c r="V26">
        <f t="shared" si="3"/>
        <v>4</v>
      </c>
      <c r="W26">
        <f t="shared" si="4"/>
        <v>21.842621676039478</v>
      </c>
      <c r="X26">
        <f t="shared" si="5"/>
        <v>34</v>
      </c>
      <c r="Y26">
        <f t="shared" si="6"/>
        <v>33.5</v>
      </c>
      <c r="Z26" s="424">
        <v>0.87519999999999998</v>
      </c>
      <c r="AA26">
        <f t="shared" si="7"/>
        <v>21</v>
      </c>
      <c r="AB26" s="424">
        <v>0.87909999999999999</v>
      </c>
      <c r="AC26" s="424">
        <f t="shared" si="8"/>
        <v>0.87714999999999999</v>
      </c>
      <c r="AD26">
        <f t="shared" si="9"/>
        <v>27</v>
      </c>
      <c r="AE26" s="424">
        <v>0.85560000000000003</v>
      </c>
      <c r="AF26">
        <f t="shared" si="10"/>
        <v>31</v>
      </c>
      <c r="AG26">
        <v>0.84789999999999999</v>
      </c>
      <c r="AH26">
        <f t="shared" si="11"/>
        <v>41</v>
      </c>
      <c r="AI26">
        <f t="shared" si="12"/>
        <v>28.25</v>
      </c>
      <c r="AJ26" s="424">
        <f>IF(C26=1,(AI26/Z26),REF)</f>
        <v>32.278336380255944</v>
      </c>
      <c r="AK26">
        <f t="shared" si="13"/>
        <v>21</v>
      </c>
      <c r="AL26" s="424">
        <f>IF(B26=1,(AI26/AC26),REF)</f>
        <v>32.206578122327997</v>
      </c>
      <c r="AM26">
        <f t="shared" si="14"/>
        <v>21</v>
      </c>
      <c r="AN26" s="424">
        <f t="shared" si="15"/>
        <v>21</v>
      </c>
      <c r="AO26" s="424" t="str">
        <f t="shared" si="16"/>
        <v>Oklahoma</v>
      </c>
      <c r="AP26">
        <f t="shared" si="17"/>
        <v>0.68502327385022388</v>
      </c>
      <c r="AQ26" s="424">
        <f t="shared" si="18"/>
        <v>0.6589147254035902</v>
      </c>
      <c r="AR26">
        <f t="shared" si="19"/>
        <v>0.85298166332279213</v>
      </c>
      <c r="AS26" s="424" t="str">
        <f t="shared" si="20"/>
        <v>Oklahoma</v>
      </c>
      <c r="AT26">
        <f t="shared" si="21"/>
        <v>25</v>
      </c>
      <c r="AU26" s="424">
        <f t="shared" si="22"/>
        <v>24.333333333333332</v>
      </c>
      <c r="AV26">
        <v>27</v>
      </c>
      <c r="AW26" s="422" t="str">
        <f t="shared" si="23"/>
        <v>Oklahoma</v>
      </c>
      <c r="AX26" t="str">
        <f t="shared" si="24"/>
        <v/>
      </c>
      <c r="AY26">
        <v>27</v>
      </c>
    </row>
    <row r="27" spans="1:55" x14ac:dyDescent="0.25">
      <c r="A27">
        <v>1</v>
      </c>
      <c r="B27">
        <v>1</v>
      </c>
      <c r="C27">
        <v>1</v>
      </c>
      <c r="D27" t="s">
        <v>261</v>
      </c>
      <c r="E27">
        <v>69.998400000000004</v>
      </c>
      <c r="F27">
        <v>43</v>
      </c>
      <c r="G27">
        <v>67.810100000000006</v>
      </c>
      <c r="H27">
        <v>49</v>
      </c>
      <c r="I27">
        <v>114.697</v>
      </c>
      <c r="J27">
        <v>15</v>
      </c>
      <c r="K27">
        <v>118.258</v>
      </c>
      <c r="L27">
        <v>9</v>
      </c>
      <c r="M27">
        <v>103.295</v>
      </c>
      <c r="N27">
        <v>130</v>
      </c>
      <c r="O27">
        <v>99.474900000000005</v>
      </c>
      <c r="P27">
        <v>80</v>
      </c>
      <c r="Q27">
        <v>18.783000000000001</v>
      </c>
      <c r="R27">
        <v>27</v>
      </c>
      <c r="S27">
        <f t="shared" si="0"/>
        <v>0.26833613339733464</v>
      </c>
      <c r="T27">
        <f t="shared" si="1"/>
        <v>28</v>
      </c>
      <c r="U27">
        <f t="shared" si="2"/>
        <v>978924.44355269766</v>
      </c>
      <c r="V27">
        <f t="shared" si="3"/>
        <v>10</v>
      </c>
      <c r="W27">
        <f t="shared" si="4"/>
        <v>22.451920967536882</v>
      </c>
      <c r="X27">
        <f t="shared" si="5"/>
        <v>43</v>
      </c>
      <c r="Y27">
        <f t="shared" si="6"/>
        <v>35.5</v>
      </c>
      <c r="Z27">
        <v>0.85629999999999995</v>
      </c>
      <c r="AA27">
        <f t="shared" si="7"/>
        <v>28</v>
      </c>
      <c r="AB27">
        <v>0.85260000000000002</v>
      </c>
      <c r="AC27">
        <f t="shared" si="8"/>
        <v>0.85444999999999993</v>
      </c>
      <c r="AD27">
        <f t="shared" si="9"/>
        <v>34</v>
      </c>
      <c r="AE27">
        <v>0.87470000000000003</v>
      </c>
      <c r="AF27">
        <f t="shared" si="10"/>
        <v>25</v>
      </c>
      <c r="AG27">
        <v>0.88729999999999998</v>
      </c>
      <c r="AH27">
        <f t="shared" si="11"/>
        <v>27</v>
      </c>
      <c r="AI27">
        <f t="shared" si="12"/>
        <v>26.583333333333332</v>
      </c>
      <c r="AJ27">
        <f>IF(C27=1,(AI27/Z27),REF)</f>
        <v>31.044415897855114</v>
      </c>
      <c r="AK27">
        <f t="shared" si="13"/>
        <v>20</v>
      </c>
      <c r="AL27">
        <f>IF(B27=1,(AI27/AC27),REF)</f>
        <v>31.111631263775919</v>
      </c>
      <c r="AM27">
        <f t="shared" si="14"/>
        <v>20</v>
      </c>
      <c r="AN27">
        <f t="shared" si="15"/>
        <v>20</v>
      </c>
      <c r="AO27" t="str">
        <f t="shared" si="16"/>
        <v>Oregon</v>
      </c>
      <c r="AP27">
        <f t="shared" si="17"/>
        <v>0.69588018450812628</v>
      </c>
      <c r="AQ27">
        <f t="shared" si="18"/>
        <v>0.64464367345856977</v>
      </c>
      <c r="AR27">
        <f t="shared" si="19"/>
        <v>0.85211423569617339</v>
      </c>
      <c r="AS27" t="str">
        <f t="shared" si="20"/>
        <v>Oregon</v>
      </c>
      <c r="AT27">
        <f t="shared" si="21"/>
        <v>26</v>
      </c>
      <c r="AU27">
        <f t="shared" si="22"/>
        <v>26.666666666666668</v>
      </c>
      <c r="AV27">
        <v>30</v>
      </c>
      <c r="AW27" t="str">
        <f t="shared" si="23"/>
        <v>Oregon</v>
      </c>
      <c r="AX27" t="str">
        <f t="shared" si="24"/>
        <v/>
      </c>
      <c r="AY27">
        <v>28</v>
      </c>
    </row>
    <row r="28" spans="1:55" x14ac:dyDescent="0.25">
      <c r="A28">
        <v>1</v>
      </c>
      <c r="B28">
        <v>1</v>
      </c>
      <c r="C28">
        <v>1</v>
      </c>
      <c r="D28" t="s">
        <v>292</v>
      </c>
      <c r="E28">
        <v>63.668100000000003</v>
      </c>
      <c r="F28">
        <v>302</v>
      </c>
      <c r="G28">
        <v>62.805399999999999</v>
      </c>
      <c r="H28">
        <v>281</v>
      </c>
      <c r="I28">
        <v>106.932</v>
      </c>
      <c r="J28">
        <v>123</v>
      </c>
      <c r="K28">
        <v>109.05500000000001</v>
      </c>
      <c r="L28">
        <v>99</v>
      </c>
      <c r="M28">
        <v>90.8125</v>
      </c>
      <c r="N28">
        <v>3</v>
      </c>
      <c r="O28">
        <v>89.231200000000001</v>
      </c>
      <c r="P28">
        <v>7</v>
      </c>
      <c r="Q28">
        <v>19.823599999999999</v>
      </c>
      <c r="R28">
        <v>24</v>
      </c>
      <c r="S28">
        <f t="shared" si="0"/>
        <v>0.31136157667654613</v>
      </c>
      <c r="T28">
        <f t="shared" si="1"/>
        <v>19</v>
      </c>
      <c r="U28">
        <f t="shared" si="2"/>
        <v>757204.26921500266</v>
      </c>
      <c r="V28">
        <f t="shared" si="3"/>
        <v>142</v>
      </c>
      <c r="W28">
        <f t="shared" si="4"/>
        <v>20.744591342929201</v>
      </c>
      <c r="X28">
        <f t="shared" si="5"/>
        <v>12</v>
      </c>
      <c r="Y28">
        <f t="shared" si="6"/>
        <v>15.5</v>
      </c>
      <c r="Z28">
        <v>0.89419999999999999</v>
      </c>
      <c r="AA28">
        <f t="shared" si="7"/>
        <v>17</v>
      </c>
      <c r="AB28">
        <v>0.876</v>
      </c>
      <c r="AC28">
        <f t="shared" si="8"/>
        <v>0.8851</v>
      </c>
      <c r="AD28">
        <f t="shared" si="9"/>
        <v>25</v>
      </c>
      <c r="AE28">
        <v>0.86380000000000001</v>
      </c>
      <c r="AF28">
        <f t="shared" si="10"/>
        <v>28</v>
      </c>
      <c r="AG28">
        <v>0.92779999999999996</v>
      </c>
      <c r="AH28">
        <f t="shared" si="11"/>
        <v>13</v>
      </c>
      <c r="AI28">
        <f t="shared" si="12"/>
        <v>40.416666666666664</v>
      </c>
      <c r="AJ28">
        <f>IF(C28=1,(AI28/Z28),REF)</f>
        <v>45.198687840155074</v>
      </c>
      <c r="AK28">
        <f t="shared" si="13"/>
        <v>30</v>
      </c>
      <c r="AL28">
        <f>IF(B28=1,(AI28/AC28),REF)</f>
        <v>45.663390200730611</v>
      </c>
      <c r="AM28">
        <f t="shared" si="14"/>
        <v>30</v>
      </c>
      <c r="AN28">
        <f t="shared" si="15"/>
        <v>25</v>
      </c>
      <c r="AO28" t="str">
        <f t="shared" si="16"/>
        <v>San Diego St.</v>
      </c>
      <c r="AP28">
        <f t="shared" si="17"/>
        <v>0.70036066889942761</v>
      </c>
      <c r="AQ28">
        <f t="shared" si="18"/>
        <v>0.6364946247754586</v>
      </c>
      <c r="AR28">
        <f t="shared" si="19"/>
        <v>0.85118068839220473</v>
      </c>
      <c r="AS28" t="str">
        <f t="shared" si="20"/>
        <v>San Diego St.</v>
      </c>
      <c r="AT28">
        <f t="shared" si="21"/>
        <v>27</v>
      </c>
      <c r="AU28">
        <f t="shared" si="22"/>
        <v>25.666666666666668</v>
      </c>
      <c r="AV28">
        <v>25</v>
      </c>
      <c r="AW28" s="418" t="str">
        <f t="shared" si="23"/>
        <v>San Diego St.</v>
      </c>
      <c r="AX28" t="str">
        <f t="shared" si="24"/>
        <v/>
      </c>
      <c r="AY28">
        <v>29</v>
      </c>
      <c r="AZ28">
        <v>2</v>
      </c>
    </row>
    <row r="29" spans="1:55" x14ac:dyDescent="0.25">
      <c r="A29">
        <v>1</v>
      </c>
      <c r="B29">
        <v>1</v>
      </c>
      <c r="C29">
        <v>1</v>
      </c>
      <c r="D29" t="s">
        <v>237</v>
      </c>
      <c r="E29">
        <v>69.958399999999997</v>
      </c>
      <c r="F29">
        <v>44</v>
      </c>
      <c r="G29">
        <v>69.426000000000002</v>
      </c>
      <c r="H29">
        <v>17</v>
      </c>
      <c r="I29">
        <v>107.98399999999999</v>
      </c>
      <c r="J29">
        <v>92</v>
      </c>
      <c r="K29">
        <v>111.545</v>
      </c>
      <c r="L29">
        <v>54</v>
      </c>
      <c r="M29">
        <v>97.909300000000002</v>
      </c>
      <c r="N29">
        <v>44</v>
      </c>
      <c r="O29">
        <v>93.1571</v>
      </c>
      <c r="P29">
        <v>16</v>
      </c>
      <c r="Q29">
        <v>18.388100000000001</v>
      </c>
      <c r="R29">
        <v>29</v>
      </c>
      <c r="S29">
        <f t="shared" si="0"/>
        <v>0.26284048806147658</v>
      </c>
      <c r="T29">
        <f t="shared" si="1"/>
        <v>31</v>
      </c>
      <c r="U29">
        <f t="shared" si="2"/>
        <v>870442.49260975991</v>
      </c>
      <c r="V29">
        <f t="shared" si="3"/>
        <v>28</v>
      </c>
      <c r="W29">
        <f t="shared" si="4"/>
        <v>20.225798131556378</v>
      </c>
      <c r="X29">
        <f t="shared" si="5"/>
        <v>7</v>
      </c>
      <c r="Y29">
        <f t="shared" si="6"/>
        <v>19</v>
      </c>
      <c r="Z29">
        <v>0.84150000000000003</v>
      </c>
      <c r="AA29">
        <f t="shared" si="7"/>
        <v>35</v>
      </c>
      <c r="AB29">
        <v>0.90869999999999995</v>
      </c>
      <c r="AC29">
        <f t="shared" si="8"/>
        <v>0.87509999999999999</v>
      </c>
      <c r="AD29">
        <f t="shared" si="9"/>
        <v>28</v>
      </c>
      <c r="AE29">
        <v>0.83169999999999999</v>
      </c>
      <c r="AF29">
        <f t="shared" si="10"/>
        <v>41</v>
      </c>
      <c r="AG29">
        <v>0.87949999999999995</v>
      </c>
      <c r="AH29">
        <f t="shared" si="11"/>
        <v>31</v>
      </c>
      <c r="AI29">
        <f t="shared" si="12"/>
        <v>29.666666666666668</v>
      </c>
      <c r="AJ29">
        <f>IF(C29=1,(AI29/Z29),REF)</f>
        <v>35.254505842741139</v>
      </c>
      <c r="AK29">
        <f t="shared" si="13"/>
        <v>25</v>
      </c>
      <c r="AL29">
        <f>IF(B29=1,(AI29/AC29),REF)</f>
        <v>33.900887517617036</v>
      </c>
      <c r="AM29">
        <f t="shared" si="14"/>
        <v>24</v>
      </c>
      <c r="AN29">
        <f t="shared" si="15"/>
        <v>24</v>
      </c>
      <c r="AO29" t="str">
        <f t="shared" si="16"/>
        <v>North Carolina</v>
      </c>
      <c r="AP29">
        <f t="shared" si="17"/>
        <v>0.67818060601491414</v>
      </c>
      <c r="AQ29">
        <f t="shared" si="18"/>
        <v>0.65317524813574868</v>
      </c>
      <c r="AR29">
        <f t="shared" si="19"/>
        <v>0.84977835072441377</v>
      </c>
      <c r="AS29" t="str">
        <f t="shared" si="20"/>
        <v>North Carolina</v>
      </c>
      <c r="AT29">
        <f t="shared" si="21"/>
        <v>28</v>
      </c>
      <c r="AU29">
        <f t="shared" si="22"/>
        <v>26.666666666666668</v>
      </c>
      <c r="AV29">
        <v>29</v>
      </c>
      <c r="AW29" t="str">
        <f t="shared" si="23"/>
        <v>North Carolina</v>
      </c>
      <c r="AX29" t="str">
        <f t="shared" si="24"/>
        <v/>
      </c>
      <c r="AY29">
        <v>30</v>
      </c>
    </row>
    <row r="30" spans="1:55" x14ac:dyDescent="0.25">
      <c r="A30">
        <v>1</v>
      </c>
      <c r="B30">
        <v>1</v>
      </c>
      <c r="C30">
        <v>1</v>
      </c>
      <c r="D30" t="s">
        <v>61</v>
      </c>
      <c r="E30">
        <v>63.903599999999997</v>
      </c>
      <c r="F30">
        <v>293</v>
      </c>
      <c r="G30">
        <v>61.148699999999998</v>
      </c>
      <c r="H30">
        <v>329</v>
      </c>
      <c r="I30">
        <v>114.101</v>
      </c>
      <c r="J30">
        <v>19</v>
      </c>
      <c r="K30">
        <v>118.684</v>
      </c>
      <c r="L30">
        <v>8</v>
      </c>
      <c r="M30">
        <v>105.684</v>
      </c>
      <c r="N30">
        <v>195</v>
      </c>
      <c r="O30">
        <v>100.79900000000001</v>
      </c>
      <c r="P30">
        <v>100</v>
      </c>
      <c r="Q30">
        <v>17.885400000000001</v>
      </c>
      <c r="R30">
        <v>30</v>
      </c>
      <c r="S30">
        <f t="shared" si="0"/>
        <v>0.27987468624615813</v>
      </c>
      <c r="T30">
        <f t="shared" si="1"/>
        <v>27</v>
      </c>
      <c r="U30">
        <f t="shared" si="2"/>
        <v>900139.19880908157</v>
      </c>
      <c r="V30">
        <f t="shared" si="3"/>
        <v>20</v>
      </c>
      <c r="W30">
        <f t="shared" si="4"/>
        <v>25.119132282274428</v>
      </c>
      <c r="X30">
        <f t="shared" si="5"/>
        <v>143</v>
      </c>
      <c r="Y30">
        <f t="shared" si="6"/>
        <v>85</v>
      </c>
      <c r="Z30">
        <v>0.87260000000000004</v>
      </c>
      <c r="AA30">
        <f t="shared" si="7"/>
        <v>23</v>
      </c>
      <c r="AB30">
        <v>0.83520000000000005</v>
      </c>
      <c r="AC30">
        <f t="shared" si="8"/>
        <v>0.8539000000000001</v>
      </c>
      <c r="AD30">
        <f t="shared" si="9"/>
        <v>35</v>
      </c>
      <c r="AE30">
        <v>0.91700000000000004</v>
      </c>
      <c r="AF30">
        <f t="shared" si="10"/>
        <v>14</v>
      </c>
      <c r="AG30">
        <v>0.84409999999999996</v>
      </c>
      <c r="AH30">
        <f t="shared" si="11"/>
        <v>43</v>
      </c>
      <c r="AI30">
        <f t="shared" si="12"/>
        <v>37.333333333333336</v>
      </c>
      <c r="AJ30">
        <f>IF(C30=1,(AI30/Z30),REF)</f>
        <v>42.784017113606843</v>
      </c>
      <c r="AK30">
        <f t="shared" si="13"/>
        <v>29</v>
      </c>
      <c r="AL30">
        <f>IF(B30=1,(AI30/AC30),REF)</f>
        <v>43.720966545653276</v>
      </c>
      <c r="AM30">
        <f t="shared" si="14"/>
        <v>29</v>
      </c>
      <c r="AN30">
        <f t="shared" si="15"/>
        <v>29</v>
      </c>
      <c r="AO30" t="str">
        <f t="shared" si="16"/>
        <v>Baylor</v>
      </c>
      <c r="AP30">
        <f t="shared" si="17"/>
        <v>0.66351723786302985</v>
      </c>
      <c r="AQ30">
        <f t="shared" si="18"/>
        <v>0.61740367873844326</v>
      </c>
      <c r="AR30">
        <f t="shared" si="19"/>
        <v>0.83675232683816259</v>
      </c>
      <c r="AS30" t="str">
        <f t="shared" si="20"/>
        <v>Baylor</v>
      </c>
      <c r="AT30">
        <f t="shared" si="21"/>
        <v>29</v>
      </c>
      <c r="AU30">
        <f t="shared" si="22"/>
        <v>31</v>
      </c>
      <c r="AV30">
        <v>33</v>
      </c>
      <c r="AW30" s="418" t="str">
        <f t="shared" si="23"/>
        <v>Baylor</v>
      </c>
      <c r="AX30" t="str">
        <f t="shared" si="24"/>
        <v/>
      </c>
      <c r="AY30">
        <v>31</v>
      </c>
      <c r="AZ30">
        <v>2</v>
      </c>
    </row>
    <row r="31" spans="1:55" x14ac:dyDescent="0.25">
      <c r="A31">
        <v>1</v>
      </c>
      <c r="B31">
        <v>1</v>
      </c>
      <c r="C31">
        <v>1</v>
      </c>
      <c r="D31" t="s">
        <v>230</v>
      </c>
      <c r="E31">
        <v>65.650199999999998</v>
      </c>
      <c r="F31">
        <v>220</v>
      </c>
      <c r="G31">
        <v>64.741699999999994</v>
      </c>
      <c r="H31">
        <v>182</v>
      </c>
      <c r="I31">
        <v>111.79900000000001</v>
      </c>
      <c r="J31">
        <v>41</v>
      </c>
      <c r="K31">
        <v>113.782</v>
      </c>
      <c r="L31">
        <v>34</v>
      </c>
      <c r="M31">
        <v>99.343299999999999</v>
      </c>
      <c r="N31">
        <v>66</v>
      </c>
      <c r="O31">
        <v>96.2346</v>
      </c>
      <c r="P31">
        <v>43</v>
      </c>
      <c r="Q31">
        <v>17.547499999999999</v>
      </c>
      <c r="R31">
        <v>31</v>
      </c>
      <c r="S31">
        <f t="shared" si="0"/>
        <v>0.26728631443620882</v>
      </c>
      <c r="T31">
        <f t="shared" si="1"/>
        <v>30</v>
      </c>
      <c r="U31">
        <f t="shared" si="2"/>
        <v>849930.0416193048</v>
      </c>
      <c r="V31">
        <f t="shared" si="3"/>
        <v>45</v>
      </c>
      <c r="W31">
        <f t="shared" si="4"/>
        <v>22.70355884209247</v>
      </c>
      <c r="X31">
        <f t="shared" si="5"/>
        <v>52</v>
      </c>
      <c r="Y31">
        <f t="shared" si="6"/>
        <v>41</v>
      </c>
      <c r="Z31">
        <v>0.86209999999999998</v>
      </c>
      <c r="AA31">
        <f t="shared" si="7"/>
        <v>26</v>
      </c>
      <c r="AB31">
        <v>0.85770000000000002</v>
      </c>
      <c r="AC31">
        <f t="shared" si="8"/>
        <v>0.8599</v>
      </c>
      <c r="AD31">
        <f t="shared" si="9"/>
        <v>30</v>
      </c>
      <c r="AE31">
        <v>0.92200000000000004</v>
      </c>
      <c r="AF31">
        <f t="shared" si="10"/>
        <v>11</v>
      </c>
      <c r="AG31">
        <v>0.80879999999999996</v>
      </c>
      <c r="AH31">
        <f t="shared" si="11"/>
        <v>59</v>
      </c>
      <c r="AI31">
        <f t="shared" si="12"/>
        <v>36</v>
      </c>
      <c r="AJ31">
        <f>IF(C31=1,(AI31/Z31),REF)</f>
        <v>41.75849669411901</v>
      </c>
      <c r="AK31">
        <f t="shared" si="13"/>
        <v>28</v>
      </c>
      <c r="AL31">
        <f>IF(B31=1,(AI31/AC31),REF)</f>
        <v>41.865333178276543</v>
      </c>
      <c r="AM31">
        <f t="shared" si="14"/>
        <v>28</v>
      </c>
      <c r="AN31">
        <f t="shared" si="15"/>
        <v>28</v>
      </c>
      <c r="AO31" t="str">
        <f t="shared" si="16"/>
        <v>New Mexico</v>
      </c>
      <c r="AP31">
        <f t="shared" si="17"/>
        <v>0.64738395629061352</v>
      </c>
      <c r="AQ31">
        <f t="shared" si="18"/>
        <v>0.62512166205076158</v>
      </c>
      <c r="AR31">
        <f t="shared" si="19"/>
        <v>0.83454908465492372</v>
      </c>
      <c r="AS31" t="str">
        <f t="shared" si="20"/>
        <v>New Mexico</v>
      </c>
      <c r="AT31">
        <f t="shared" si="21"/>
        <v>30</v>
      </c>
      <c r="AU31">
        <f t="shared" si="22"/>
        <v>29.333333333333332</v>
      </c>
      <c r="AV31">
        <v>31</v>
      </c>
      <c r="AW31" t="str">
        <f t="shared" si="23"/>
        <v>New Mexico</v>
      </c>
      <c r="AX31" t="str">
        <f t="shared" si="24"/>
        <v/>
      </c>
      <c r="AY31">
        <v>32</v>
      </c>
    </row>
    <row r="32" spans="1:55" x14ac:dyDescent="0.25">
      <c r="A32">
        <v>1</v>
      </c>
      <c r="B32">
        <v>1</v>
      </c>
      <c r="C32">
        <v>1</v>
      </c>
      <c r="D32" s="423" t="s">
        <v>90</v>
      </c>
      <c r="E32" s="423">
        <v>63.6905</v>
      </c>
      <c r="F32" s="423">
        <v>300</v>
      </c>
      <c r="G32" s="423">
        <v>61.276400000000002</v>
      </c>
      <c r="H32" s="423">
        <v>327</v>
      </c>
      <c r="I32" s="423">
        <v>107.367</v>
      </c>
      <c r="J32" s="423">
        <v>105</v>
      </c>
      <c r="K32" s="423">
        <v>109.197</v>
      </c>
      <c r="L32" s="423">
        <v>96</v>
      </c>
      <c r="M32" s="423">
        <v>91.941199999999995</v>
      </c>
      <c r="N32" s="423">
        <v>11</v>
      </c>
      <c r="O32" s="423">
        <v>90.118600000000001</v>
      </c>
      <c r="P32" s="423">
        <v>9</v>
      </c>
      <c r="Q32" s="423">
        <v>19.078800000000001</v>
      </c>
      <c r="R32" s="423">
        <v>26</v>
      </c>
      <c r="S32">
        <f t="shared" si="0"/>
        <v>0.29954859829958946</v>
      </c>
      <c r="T32">
        <f t="shared" si="1"/>
        <v>22</v>
      </c>
      <c r="U32">
        <f t="shared" si="2"/>
        <v>759444.55447761458</v>
      </c>
      <c r="V32">
        <f t="shared" si="3"/>
        <v>138</v>
      </c>
      <c r="W32">
        <f t="shared" si="4"/>
        <v>21.068248866417683</v>
      </c>
      <c r="X32">
        <f t="shared" si="5"/>
        <v>17</v>
      </c>
      <c r="Y32">
        <f t="shared" si="6"/>
        <v>19.5</v>
      </c>
      <c r="Z32" s="423">
        <v>0.84570000000000001</v>
      </c>
      <c r="AA32">
        <f t="shared" si="7"/>
        <v>33</v>
      </c>
      <c r="AB32" s="423">
        <v>0.90880000000000005</v>
      </c>
      <c r="AC32" s="423">
        <f t="shared" si="8"/>
        <v>0.87725000000000009</v>
      </c>
      <c r="AD32">
        <f t="shared" si="9"/>
        <v>26</v>
      </c>
      <c r="AE32" s="423">
        <v>0.83050000000000002</v>
      </c>
      <c r="AF32">
        <f t="shared" si="10"/>
        <v>43</v>
      </c>
      <c r="AG32">
        <v>0.88049999999999995</v>
      </c>
      <c r="AH32">
        <f t="shared" si="11"/>
        <v>30</v>
      </c>
      <c r="AI32">
        <f t="shared" si="12"/>
        <v>46.416666666666664</v>
      </c>
      <c r="AJ32" s="423">
        <f>IF(C32=1,(AI32/Z32),REF)</f>
        <v>54.885499191990853</v>
      </c>
      <c r="AK32">
        <f t="shared" si="13"/>
        <v>35</v>
      </c>
      <c r="AL32" s="423">
        <f>IF(B32=1,(AI32/AC32),REF)</f>
        <v>52.911560748551338</v>
      </c>
      <c r="AM32">
        <f t="shared" si="14"/>
        <v>36</v>
      </c>
      <c r="AN32" s="423">
        <f t="shared" si="15"/>
        <v>26</v>
      </c>
      <c r="AO32" s="423" t="str">
        <f t="shared" si="16"/>
        <v>Cincinnati</v>
      </c>
      <c r="AP32">
        <f t="shared" si="17"/>
        <v>0.65077567202635722</v>
      </c>
      <c r="AQ32" s="423">
        <f t="shared" si="18"/>
        <v>0.61933835170958174</v>
      </c>
      <c r="AR32">
        <f t="shared" si="19"/>
        <v>0.83392133746327413</v>
      </c>
      <c r="AS32" s="423" t="str">
        <f t="shared" si="20"/>
        <v>Cincinnati</v>
      </c>
      <c r="AT32">
        <f t="shared" si="21"/>
        <v>31</v>
      </c>
      <c r="AU32" s="423">
        <f t="shared" si="22"/>
        <v>27.666666666666668</v>
      </c>
      <c r="AV32">
        <v>28</v>
      </c>
      <c r="AW32" s="422" t="str">
        <f t="shared" si="23"/>
        <v>Cincinnati</v>
      </c>
      <c r="AX32" t="str">
        <f t="shared" si="24"/>
        <v/>
      </c>
      <c r="AY32">
        <v>33</v>
      </c>
    </row>
    <row r="33" spans="1:52" x14ac:dyDescent="0.25">
      <c r="A33">
        <v>1</v>
      </c>
      <c r="B33">
        <v>1</v>
      </c>
      <c r="C33">
        <v>1</v>
      </c>
      <c r="D33" t="s">
        <v>130</v>
      </c>
      <c r="E33">
        <v>65.9238</v>
      </c>
      <c r="F33">
        <v>207</v>
      </c>
      <c r="G33">
        <v>65.204800000000006</v>
      </c>
      <c r="H33">
        <v>157</v>
      </c>
      <c r="I33">
        <v>106.328</v>
      </c>
      <c r="J33">
        <v>135</v>
      </c>
      <c r="K33">
        <v>111.926</v>
      </c>
      <c r="L33">
        <v>52</v>
      </c>
      <c r="M33">
        <v>100.251</v>
      </c>
      <c r="N33">
        <v>81</v>
      </c>
      <c r="O33">
        <v>96.652199999999993</v>
      </c>
      <c r="P33">
        <v>47</v>
      </c>
      <c r="Q33">
        <v>15.2742</v>
      </c>
      <c r="R33">
        <v>38</v>
      </c>
      <c r="S33">
        <f t="shared" si="0"/>
        <v>0.23168870726505464</v>
      </c>
      <c r="T33">
        <f t="shared" si="1"/>
        <v>37</v>
      </c>
      <c r="U33">
        <f t="shared" si="2"/>
        <v>825855.75528992887</v>
      </c>
      <c r="V33">
        <f t="shared" si="3"/>
        <v>66</v>
      </c>
      <c r="W33">
        <f t="shared" si="4"/>
        <v>22.766515069069577</v>
      </c>
      <c r="X33">
        <f t="shared" si="5"/>
        <v>53</v>
      </c>
      <c r="Y33">
        <f t="shared" si="6"/>
        <v>45</v>
      </c>
      <c r="Z33">
        <v>0.84670000000000001</v>
      </c>
      <c r="AA33">
        <f t="shared" si="7"/>
        <v>31</v>
      </c>
      <c r="AB33">
        <v>0.83609999999999995</v>
      </c>
      <c r="AC33">
        <f t="shared" si="8"/>
        <v>0.84139999999999993</v>
      </c>
      <c r="AD33">
        <f t="shared" si="9"/>
        <v>38</v>
      </c>
      <c r="AE33">
        <v>0.7974</v>
      </c>
      <c r="AF33">
        <f t="shared" si="10"/>
        <v>54</v>
      </c>
      <c r="AG33">
        <v>0.89810000000000001</v>
      </c>
      <c r="AH33">
        <f t="shared" si="11"/>
        <v>20</v>
      </c>
      <c r="AI33">
        <f t="shared" si="12"/>
        <v>43.333333333333336</v>
      </c>
      <c r="AJ33">
        <f>IF(C33=1,(AI33/Z33),REF)</f>
        <v>51.17908743750246</v>
      </c>
      <c r="AK33">
        <f t="shared" si="13"/>
        <v>33</v>
      </c>
      <c r="AL33">
        <f>IF(B33=1,(AI33/AC33),REF)</f>
        <v>51.501465810950009</v>
      </c>
      <c r="AM33">
        <f t="shared" si="14"/>
        <v>34</v>
      </c>
      <c r="AN33">
        <f t="shared" si="15"/>
        <v>33</v>
      </c>
      <c r="AO33" t="str">
        <f t="shared" si="16"/>
        <v>Florida St.</v>
      </c>
      <c r="AP33">
        <f t="shared" si="17"/>
        <v>0.66240310219510401</v>
      </c>
      <c r="AQ33">
        <f t="shared" si="18"/>
        <v>0.59603735326480345</v>
      </c>
      <c r="AR33">
        <f t="shared" si="19"/>
        <v>0.83084702709230107</v>
      </c>
      <c r="AS33" t="str">
        <f t="shared" si="20"/>
        <v>Florida St.</v>
      </c>
      <c r="AT33">
        <f t="shared" si="21"/>
        <v>32</v>
      </c>
      <c r="AU33">
        <f t="shared" si="22"/>
        <v>34.333333333333336</v>
      </c>
      <c r="AV33">
        <v>37</v>
      </c>
      <c r="AW33" t="str">
        <f t="shared" si="23"/>
        <v>Florida St.</v>
      </c>
      <c r="AX33" t="str">
        <f t="shared" si="24"/>
        <v/>
      </c>
      <c r="AY33">
        <v>34</v>
      </c>
    </row>
    <row r="34" spans="1:52" x14ac:dyDescent="0.25">
      <c r="A34">
        <v>1</v>
      </c>
      <c r="B34">
        <v>1</v>
      </c>
      <c r="C34">
        <v>1</v>
      </c>
      <c r="D34" s="3" t="s">
        <v>148</v>
      </c>
      <c r="E34" s="3">
        <v>64.551900000000003</v>
      </c>
      <c r="F34" s="3">
        <v>272</v>
      </c>
      <c r="G34" s="3">
        <v>64.125299999999996</v>
      </c>
      <c r="H34" s="3">
        <v>217</v>
      </c>
      <c r="I34" s="3">
        <v>111.82299999999999</v>
      </c>
      <c r="J34" s="3">
        <v>39</v>
      </c>
      <c r="K34" s="3">
        <v>112.027</v>
      </c>
      <c r="L34" s="3">
        <v>50</v>
      </c>
      <c r="M34" s="3">
        <v>92.824100000000001</v>
      </c>
      <c r="N34" s="3">
        <v>13</v>
      </c>
      <c r="O34" s="3">
        <v>94.709500000000006</v>
      </c>
      <c r="P34" s="3">
        <v>28</v>
      </c>
      <c r="Q34" s="3">
        <v>17.317799999999998</v>
      </c>
      <c r="R34" s="3">
        <v>32</v>
      </c>
      <c r="S34">
        <f t="shared" si="0"/>
        <v>0.26827250630887695</v>
      </c>
      <c r="T34">
        <f t="shared" si="1"/>
        <v>29</v>
      </c>
      <c r="U34">
        <f t="shared" si="2"/>
        <v>810129.49054953514</v>
      </c>
      <c r="V34">
        <f t="shared" si="3"/>
        <v>84</v>
      </c>
      <c r="W34">
        <f t="shared" si="4"/>
        <v>22.507157004383487</v>
      </c>
      <c r="X34">
        <f t="shared" si="5"/>
        <v>45</v>
      </c>
      <c r="Y34">
        <f t="shared" si="6"/>
        <v>37</v>
      </c>
      <c r="Z34" s="3">
        <v>0.85129999999999995</v>
      </c>
      <c r="AA34">
        <f t="shared" si="7"/>
        <v>29</v>
      </c>
      <c r="AB34" s="3">
        <v>0.87519999999999998</v>
      </c>
      <c r="AC34" s="3">
        <f t="shared" si="8"/>
        <v>0.86324999999999996</v>
      </c>
      <c r="AD34">
        <f t="shared" si="9"/>
        <v>29</v>
      </c>
      <c r="AE34" s="3">
        <v>0.87390000000000001</v>
      </c>
      <c r="AF34">
        <f t="shared" si="10"/>
        <v>26</v>
      </c>
      <c r="AG34">
        <v>0.83460000000000001</v>
      </c>
      <c r="AH34">
        <f t="shared" si="11"/>
        <v>48</v>
      </c>
      <c r="AI34">
        <f t="shared" si="12"/>
        <v>42.166666666666664</v>
      </c>
      <c r="AJ34" s="3">
        <f>IF(C34=1,(AI34/Z34),REF)</f>
        <v>49.532088178863702</v>
      </c>
      <c r="AK34">
        <f t="shared" si="13"/>
        <v>32</v>
      </c>
      <c r="AL34" s="3">
        <f>IF(B34=1,(AI34/AC34),REF)</f>
        <v>48.84641374650063</v>
      </c>
      <c r="AM34">
        <f t="shared" si="14"/>
        <v>32</v>
      </c>
      <c r="AN34" s="3">
        <f t="shared" si="15"/>
        <v>29</v>
      </c>
      <c r="AO34" s="3" t="str">
        <f t="shared" si="16"/>
        <v>Harvard</v>
      </c>
      <c r="AP34">
        <f t="shared" si="17"/>
        <v>0.64213908640280637</v>
      </c>
      <c r="AQ34" s="3">
        <f t="shared" si="18"/>
        <v>0.61557492400701808</v>
      </c>
      <c r="AR34">
        <f t="shared" si="19"/>
        <v>0.83065514856087586</v>
      </c>
      <c r="AS34" s="3" t="str">
        <f t="shared" si="20"/>
        <v>Harvard</v>
      </c>
      <c r="AT34">
        <f t="shared" si="21"/>
        <v>33</v>
      </c>
      <c r="AU34" s="3">
        <f t="shared" si="22"/>
        <v>30.333333333333332</v>
      </c>
      <c r="AV34">
        <v>26</v>
      </c>
      <c r="AW34" s="3" t="str">
        <f t="shared" si="23"/>
        <v>Harvard</v>
      </c>
      <c r="AX34" t="str">
        <f t="shared" si="24"/>
        <v/>
      </c>
      <c r="AY34">
        <v>35</v>
      </c>
    </row>
    <row r="35" spans="1:52" x14ac:dyDescent="0.25">
      <c r="A35">
        <v>1</v>
      </c>
      <c r="B35">
        <v>1</v>
      </c>
      <c r="C35">
        <v>1</v>
      </c>
      <c r="D35" t="s">
        <v>204</v>
      </c>
      <c r="E35">
        <v>70.584299999999999</v>
      </c>
      <c r="F35">
        <v>26</v>
      </c>
      <c r="G35">
        <v>67.862099999999998</v>
      </c>
      <c r="H35">
        <v>48</v>
      </c>
      <c r="I35">
        <v>107.88500000000001</v>
      </c>
      <c r="J35">
        <v>94</v>
      </c>
      <c r="K35">
        <v>111.252</v>
      </c>
      <c r="L35">
        <v>62</v>
      </c>
      <c r="M35">
        <v>98.781300000000002</v>
      </c>
      <c r="N35">
        <v>59</v>
      </c>
      <c r="O35">
        <v>96.321200000000005</v>
      </c>
      <c r="P35">
        <v>44</v>
      </c>
      <c r="Q35">
        <v>14.930400000000001</v>
      </c>
      <c r="R35">
        <v>43</v>
      </c>
      <c r="S35">
        <f t="shared" si="0"/>
        <v>0.2115314595455362</v>
      </c>
      <c r="T35">
        <f t="shared" si="1"/>
        <v>45</v>
      </c>
      <c r="U35">
        <f t="shared" si="2"/>
        <v>873622.41076458711</v>
      </c>
      <c r="V35">
        <f t="shared" si="3"/>
        <v>26</v>
      </c>
      <c r="W35">
        <f t="shared" si="4"/>
        <v>21.146909328241215</v>
      </c>
      <c r="X35">
        <f t="shared" si="5"/>
        <v>23</v>
      </c>
      <c r="Y35">
        <f t="shared" si="6"/>
        <v>34</v>
      </c>
      <c r="Z35">
        <v>0.83840000000000003</v>
      </c>
      <c r="AA35">
        <f t="shared" si="7"/>
        <v>37</v>
      </c>
      <c r="AB35">
        <v>0.87239999999999995</v>
      </c>
      <c r="AC35">
        <f t="shared" si="8"/>
        <v>0.85539999999999994</v>
      </c>
      <c r="AD35">
        <f t="shared" si="9"/>
        <v>33</v>
      </c>
      <c r="AE35">
        <v>0.67079999999999995</v>
      </c>
      <c r="AF35">
        <f t="shared" si="10"/>
        <v>104</v>
      </c>
      <c r="AG35">
        <v>0.8629</v>
      </c>
      <c r="AH35">
        <f t="shared" si="11"/>
        <v>36</v>
      </c>
      <c r="AI35">
        <f t="shared" si="12"/>
        <v>46.333333333333336</v>
      </c>
      <c r="AJ35">
        <f>IF(C35=1,(AI35/Z35),REF)</f>
        <v>55.263994910941477</v>
      </c>
      <c r="AK35">
        <f t="shared" si="13"/>
        <v>37</v>
      </c>
      <c r="AL35">
        <f>IF(B35=1,(AI35/AC35),REF)</f>
        <v>54.16569246356481</v>
      </c>
      <c r="AM35">
        <f t="shared" si="14"/>
        <v>38</v>
      </c>
      <c r="AN35">
        <f t="shared" si="15"/>
        <v>33</v>
      </c>
      <c r="AO35" t="str">
        <f t="shared" si="16"/>
        <v>Memphis</v>
      </c>
      <c r="AP35">
        <f t="shared" si="17"/>
        <v>0.64094775885334854</v>
      </c>
      <c r="AQ35">
        <f t="shared" si="18"/>
        <v>0.60214644554289476</v>
      </c>
      <c r="AR35">
        <f t="shared" si="19"/>
        <v>0.82677934512802487</v>
      </c>
      <c r="AS35" t="str">
        <f t="shared" si="20"/>
        <v>Memphis</v>
      </c>
      <c r="AT35">
        <f t="shared" si="21"/>
        <v>34</v>
      </c>
      <c r="AU35">
        <f t="shared" si="22"/>
        <v>33.333333333333336</v>
      </c>
      <c r="AV35">
        <v>35</v>
      </c>
      <c r="AW35" t="str">
        <f t="shared" si="23"/>
        <v>Memphis</v>
      </c>
      <c r="AX35" t="str">
        <f t="shared" si="24"/>
        <v/>
      </c>
      <c r="AY35">
        <v>36</v>
      </c>
    </row>
    <row r="36" spans="1:52" x14ac:dyDescent="0.25">
      <c r="A36">
        <v>1</v>
      </c>
      <c r="B36">
        <v>1</v>
      </c>
      <c r="C36">
        <v>1</v>
      </c>
      <c r="D36" t="s">
        <v>286</v>
      </c>
      <c r="E36">
        <v>67.358000000000004</v>
      </c>
      <c r="F36">
        <v>132</v>
      </c>
      <c r="G36">
        <v>65.5822</v>
      </c>
      <c r="H36">
        <v>137</v>
      </c>
      <c r="I36">
        <v>103.02800000000001</v>
      </c>
      <c r="J36">
        <v>209</v>
      </c>
      <c r="K36">
        <v>105.599</v>
      </c>
      <c r="L36">
        <v>160</v>
      </c>
      <c r="M36">
        <v>91.100200000000001</v>
      </c>
      <c r="N36">
        <v>7</v>
      </c>
      <c r="O36">
        <v>89.807299999999998</v>
      </c>
      <c r="P36">
        <v>8</v>
      </c>
      <c r="Q36">
        <v>15.792</v>
      </c>
      <c r="R36">
        <v>35</v>
      </c>
      <c r="S36">
        <f t="shared" si="0"/>
        <v>0.23444431247958675</v>
      </c>
      <c r="T36">
        <f t="shared" si="1"/>
        <v>36</v>
      </c>
      <c r="U36">
        <f t="shared" si="2"/>
        <v>751119.08093775809</v>
      </c>
      <c r="V36">
        <f t="shared" si="3"/>
        <v>148</v>
      </c>
      <c r="W36">
        <f t="shared" si="4"/>
        <v>19.81113877154332</v>
      </c>
      <c r="X36">
        <f t="shared" si="5"/>
        <v>5</v>
      </c>
      <c r="Y36">
        <f t="shared" si="6"/>
        <v>20.5</v>
      </c>
      <c r="Z36">
        <v>0.84870000000000001</v>
      </c>
      <c r="AA36">
        <f t="shared" si="7"/>
        <v>30</v>
      </c>
      <c r="AB36">
        <v>0.86939999999999995</v>
      </c>
      <c r="AC36">
        <f t="shared" si="8"/>
        <v>0.85904999999999998</v>
      </c>
      <c r="AD36">
        <f t="shared" si="9"/>
        <v>31</v>
      </c>
      <c r="AE36">
        <v>0.84419999999999995</v>
      </c>
      <c r="AF36">
        <f t="shared" si="10"/>
        <v>36</v>
      </c>
      <c r="AG36">
        <v>0.8639</v>
      </c>
      <c r="AH36">
        <f t="shared" si="11"/>
        <v>34</v>
      </c>
      <c r="AI36">
        <f t="shared" si="12"/>
        <v>50.916666666666664</v>
      </c>
      <c r="AJ36">
        <f>IF(C36=1,(AI36/Z36),REF)</f>
        <v>59.993715879187775</v>
      </c>
      <c r="AK36">
        <f t="shared" si="13"/>
        <v>39</v>
      </c>
      <c r="AL36">
        <f>IF(B36=1,(AI36/AC36),REF)</f>
        <v>59.270900025221657</v>
      </c>
      <c r="AM36">
        <f t="shared" si="14"/>
        <v>40</v>
      </c>
      <c r="AN36">
        <f t="shared" si="15"/>
        <v>31</v>
      </c>
      <c r="AO36" t="str">
        <f t="shared" si="16"/>
        <v>Saint Louis</v>
      </c>
      <c r="AP36">
        <f t="shared" si="17"/>
        <v>0.63992830836750458</v>
      </c>
      <c r="AQ36">
        <f t="shared" si="18"/>
        <v>0.59794559455725205</v>
      </c>
      <c r="AR36">
        <f t="shared" si="19"/>
        <v>0.82538878691852846</v>
      </c>
      <c r="AS36" t="str">
        <f t="shared" si="20"/>
        <v>Saint Louis</v>
      </c>
      <c r="AT36">
        <f t="shared" si="21"/>
        <v>35</v>
      </c>
      <c r="AU36">
        <f t="shared" si="22"/>
        <v>32.333333333333336</v>
      </c>
      <c r="AV36">
        <v>32</v>
      </c>
      <c r="AW36" t="str">
        <f t="shared" si="23"/>
        <v>Saint Louis</v>
      </c>
      <c r="AX36" t="str">
        <f t="shared" si="24"/>
        <v/>
      </c>
      <c r="AY36">
        <v>37</v>
      </c>
    </row>
    <row r="37" spans="1:52" x14ac:dyDescent="0.25">
      <c r="A37">
        <v>1</v>
      </c>
      <c r="B37">
        <v>1</v>
      </c>
      <c r="C37">
        <v>1</v>
      </c>
      <c r="D37" t="s">
        <v>189</v>
      </c>
      <c r="E37">
        <v>71.823700000000002</v>
      </c>
      <c r="F37">
        <v>14</v>
      </c>
      <c r="G37">
        <v>69.311199999999999</v>
      </c>
      <c r="H37">
        <v>19</v>
      </c>
      <c r="I37">
        <v>110.96299999999999</v>
      </c>
      <c r="J37">
        <v>48</v>
      </c>
      <c r="K37">
        <v>109.375</v>
      </c>
      <c r="L37">
        <v>93</v>
      </c>
      <c r="M37">
        <v>90.910799999999995</v>
      </c>
      <c r="N37">
        <v>5</v>
      </c>
      <c r="O37">
        <v>94.440100000000001</v>
      </c>
      <c r="P37">
        <v>26</v>
      </c>
      <c r="Q37">
        <v>14.934799999999999</v>
      </c>
      <c r="R37">
        <v>42</v>
      </c>
      <c r="S37">
        <f t="shared" si="0"/>
        <v>0.20793832676400684</v>
      </c>
      <c r="T37">
        <f t="shared" si="1"/>
        <v>49</v>
      </c>
      <c r="U37">
        <f t="shared" si="2"/>
        <v>859219.0673828125</v>
      </c>
      <c r="V37">
        <f t="shared" si="3"/>
        <v>33</v>
      </c>
      <c r="W37">
        <f t="shared" si="4"/>
        <v>20.13643233980666</v>
      </c>
      <c r="X37">
        <f t="shared" si="5"/>
        <v>6</v>
      </c>
      <c r="Y37">
        <f t="shared" si="6"/>
        <v>27.5</v>
      </c>
      <c r="Z37">
        <v>0.82809999999999995</v>
      </c>
      <c r="AA37">
        <f t="shared" si="7"/>
        <v>39</v>
      </c>
      <c r="AB37">
        <v>0.85309999999999997</v>
      </c>
      <c r="AC37">
        <f t="shared" si="8"/>
        <v>0.84060000000000001</v>
      </c>
      <c r="AD37">
        <f t="shared" si="9"/>
        <v>39</v>
      </c>
      <c r="AE37">
        <v>0.81579999999999997</v>
      </c>
      <c r="AF37">
        <f t="shared" si="10"/>
        <v>47</v>
      </c>
      <c r="AG37">
        <v>0.84040000000000004</v>
      </c>
      <c r="AH37">
        <f t="shared" si="11"/>
        <v>47</v>
      </c>
      <c r="AI37">
        <f t="shared" si="12"/>
        <v>40.416666666666664</v>
      </c>
      <c r="AJ37">
        <f>IF(C37=1,(AI37/Z37),REF)</f>
        <v>48.806504850460897</v>
      </c>
      <c r="AK37">
        <f t="shared" si="13"/>
        <v>31</v>
      </c>
      <c r="AL37">
        <f>IF(B37=1,(AI37/AC37),REF)</f>
        <v>48.080735982234906</v>
      </c>
      <c r="AM37">
        <f t="shared" si="14"/>
        <v>31</v>
      </c>
      <c r="AN37">
        <f t="shared" si="15"/>
        <v>31</v>
      </c>
      <c r="AO37" t="str">
        <f t="shared" si="16"/>
        <v>Louisiana Tech</v>
      </c>
      <c r="AP37">
        <f t="shared" si="17"/>
        <v>0.63645015867728083</v>
      </c>
      <c r="AQ37">
        <f t="shared" si="18"/>
        <v>0.6006084194118515</v>
      </c>
      <c r="AR37">
        <f t="shared" si="19"/>
        <v>0.82517128722148969</v>
      </c>
      <c r="AS37" t="str">
        <f t="shared" si="20"/>
        <v>Louisiana Tech</v>
      </c>
      <c r="AT37">
        <f t="shared" si="21"/>
        <v>36</v>
      </c>
      <c r="AU37">
        <f t="shared" si="22"/>
        <v>35.333333333333336</v>
      </c>
      <c r="AV37">
        <v>36</v>
      </c>
      <c r="AW37" t="str">
        <f t="shared" si="23"/>
        <v>Louisiana Tech</v>
      </c>
      <c r="AX37" t="str">
        <f t="shared" si="24"/>
        <v/>
      </c>
      <c r="AY37">
        <v>38</v>
      </c>
    </row>
    <row r="38" spans="1:52" x14ac:dyDescent="0.25">
      <c r="A38">
        <v>1</v>
      </c>
      <c r="B38">
        <v>1</v>
      </c>
      <c r="C38">
        <v>1</v>
      </c>
      <c r="D38" t="s">
        <v>202</v>
      </c>
      <c r="E38">
        <v>71.743300000000005</v>
      </c>
      <c r="F38">
        <v>15</v>
      </c>
      <c r="G38">
        <v>70.3142</v>
      </c>
      <c r="H38">
        <v>13</v>
      </c>
      <c r="I38">
        <v>105.60599999999999</v>
      </c>
      <c r="J38">
        <v>157</v>
      </c>
      <c r="K38">
        <v>109.84099999999999</v>
      </c>
      <c r="L38">
        <v>86</v>
      </c>
      <c r="M38">
        <v>98.03</v>
      </c>
      <c r="N38">
        <v>46</v>
      </c>
      <c r="O38">
        <v>95.653700000000001</v>
      </c>
      <c r="P38">
        <v>37</v>
      </c>
      <c r="Q38">
        <v>14.1875</v>
      </c>
      <c r="R38">
        <v>49</v>
      </c>
      <c r="S38">
        <f t="shared" si="0"/>
        <v>0.19775087011609435</v>
      </c>
      <c r="T38">
        <f t="shared" si="1"/>
        <v>54</v>
      </c>
      <c r="U38">
        <f t="shared" si="2"/>
        <v>865586.16310836724</v>
      </c>
      <c r="V38">
        <f t="shared" si="3"/>
        <v>30</v>
      </c>
      <c r="W38">
        <f t="shared" si="4"/>
        <v>20.575077927650309</v>
      </c>
      <c r="X38">
        <f t="shared" si="5"/>
        <v>10</v>
      </c>
      <c r="Y38">
        <f t="shared" si="6"/>
        <v>32</v>
      </c>
      <c r="Z38">
        <v>0.81810000000000005</v>
      </c>
      <c r="AA38">
        <f t="shared" si="7"/>
        <v>41</v>
      </c>
      <c r="AB38">
        <v>0.82499999999999996</v>
      </c>
      <c r="AC38">
        <f t="shared" si="8"/>
        <v>0.82155</v>
      </c>
      <c r="AD38">
        <f t="shared" si="9"/>
        <v>44</v>
      </c>
      <c r="AE38">
        <v>0.72019999999999995</v>
      </c>
      <c r="AF38">
        <f t="shared" si="10"/>
        <v>82</v>
      </c>
      <c r="AG38">
        <v>0.89390000000000003</v>
      </c>
      <c r="AH38">
        <f t="shared" si="11"/>
        <v>23</v>
      </c>
      <c r="AI38">
        <f t="shared" si="12"/>
        <v>44.166666666666664</v>
      </c>
      <c r="AJ38">
        <f>IF(C38=1,(AI38/Z38),REF)</f>
        <v>53.986880169498427</v>
      </c>
      <c r="AK38">
        <f t="shared" si="13"/>
        <v>34</v>
      </c>
      <c r="AL38">
        <f>IF(B38=1,(AI38/AC38),REF)</f>
        <v>53.760168786643128</v>
      </c>
      <c r="AM38">
        <f t="shared" si="14"/>
        <v>37</v>
      </c>
      <c r="AN38">
        <f t="shared" si="15"/>
        <v>34</v>
      </c>
      <c r="AO38" t="str">
        <f t="shared" si="16"/>
        <v>Massachusetts</v>
      </c>
      <c r="AP38">
        <f t="shared" si="17"/>
        <v>0.64648863735683471</v>
      </c>
      <c r="AQ38">
        <f t="shared" si="18"/>
        <v>0.57886173322062262</v>
      </c>
      <c r="AR38">
        <f t="shared" si="19"/>
        <v>0.82203842089990076</v>
      </c>
      <c r="AS38" t="str">
        <f t="shared" si="20"/>
        <v>Massachusetts</v>
      </c>
      <c r="AT38">
        <f t="shared" si="21"/>
        <v>37</v>
      </c>
      <c r="AU38">
        <f t="shared" si="22"/>
        <v>38.333333333333336</v>
      </c>
      <c r="AV38">
        <v>41</v>
      </c>
      <c r="AW38" t="str">
        <f t="shared" si="23"/>
        <v>Massachusetts</v>
      </c>
      <c r="AX38" t="str">
        <f t="shared" si="24"/>
        <v/>
      </c>
      <c r="AY38">
        <v>39</v>
      </c>
    </row>
    <row r="39" spans="1:52" x14ac:dyDescent="0.25">
      <c r="A39">
        <v>1</v>
      </c>
      <c r="B39">
        <v>1</v>
      </c>
      <c r="C39">
        <v>1</v>
      </c>
      <c r="D39" t="s">
        <v>301</v>
      </c>
      <c r="E39">
        <v>66.5535</v>
      </c>
      <c r="F39">
        <v>168</v>
      </c>
      <c r="G39">
        <v>64.978899999999996</v>
      </c>
      <c r="H39">
        <v>166</v>
      </c>
      <c r="I39">
        <v>107.258</v>
      </c>
      <c r="J39">
        <v>108</v>
      </c>
      <c r="K39">
        <v>109.58199999999999</v>
      </c>
      <c r="L39">
        <v>89</v>
      </c>
      <c r="M39">
        <v>93.513300000000001</v>
      </c>
      <c r="N39">
        <v>14</v>
      </c>
      <c r="O39">
        <v>92.437399999999997</v>
      </c>
      <c r="P39">
        <v>13</v>
      </c>
      <c r="Q39">
        <v>17.144500000000001</v>
      </c>
      <c r="R39">
        <v>33</v>
      </c>
      <c r="S39">
        <f t="shared" si="0"/>
        <v>0.25760628667162505</v>
      </c>
      <c r="T39">
        <f t="shared" si="1"/>
        <v>32</v>
      </c>
      <c r="U39">
        <f t="shared" si="2"/>
        <v>799188.71863373392</v>
      </c>
      <c r="V39">
        <f t="shared" si="3"/>
        <v>91</v>
      </c>
      <c r="W39">
        <f t="shared" si="4"/>
        <v>20.99836375709895</v>
      </c>
      <c r="X39">
        <f t="shared" si="5"/>
        <v>15</v>
      </c>
      <c r="Y39">
        <f t="shared" si="6"/>
        <v>23.5</v>
      </c>
      <c r="Z39">
        <v>0.77149999999999996</v>
      </c>
      <c r="AA39">
        <f t="shared" si="7"/>
        <v>53</v>
      </c>
      <c r="AB39">
        <v>0.94240000000000002</v>
      </c>
      <c r="AC39">
        <f t="shared" si="8"/>
        <v>0.85694999999999999</v>
      </c>
      <c r="AD39">
        <f t="shared" si="9"/>
        <v>32</v>
      </c>
      <c r="AE39">
        <v>0.8024</v>
      </c>
      <c r="AF39">
        <f t="shared" si="10"/>
        <v>51</v>
      </c>
      <c r="AG39">
        <v>0.86339999999999995</v>
      </c>
      <c r="AH39">
        <f t="shared" si="11"/>
        <v>35</v>
      </c>
      <c r="AI39">
        <f t="shared" si="12"/>
        <v>44.083333333333336</v>
      </c>
      <c r="AJ39">
        <f>IF(C39=1,(AI39/Z39),REF)</f>
        <v>57.13977100885721</v>
      </c>
      <c r="AK39">
        <f t="shared" si="13"/>
        <v>38</v>
      </c>
      <c r="AL39">
        <f>IF(B39=1,(AI39/AC39),REF)</f>
        <v>51.442130034813395</v>
      </c>
      <c r="AM39">
        <f t="shared" si="14"/>
        <v>33</v>
      </c>
      <c r="AN39">
        <f t="shared" si="15"/>
        <v>32</v>
      </c>
      <c r="AO39" t="str">
        <f t="shared" si="16"/>
        <v>SMU</v>
      </c>
      <c r="AP39">
        <f t="shared" si="17"/>
        <v>0.61387974376648502</v>
      </c>
      <c r="AQ39">
        <f t="shared" si="18"/>
        <v>0.60714026220980366</v>
      </c>
      <c r="AR39">
        <f t="shared" si="19"/>
        <v>0.82087515942144562</v>
      </c>
      <c r="AS39" t="str">
        <f t="shared" si="20"/>
        <v>SMU</v>
      </c>
      <c r="AT39">
        <f t="shared" si="21"/>
        <v>38</v>
      </c>
      <c r="AU39">
        <f t="shared" si="22"/>
        <v>34</v>
      </c>
      <c r="AV39">
        <v>34</v>
      </c>
      <c r="AW39" t="str">
        <f t="shared" si="23"/>
        <v>SMU</v>
      </c>
      <c r="AX39" t="str">
        <f t="shared" si="24"/>
        <v>y</v>
      </c>
      <c r="AY39">
        <v>22</v>
      </c>
    </row>
    <row r="40" spans="1:52" x14ac:dyDescent="0.25">
      <c r="A40">
        <v>1</v>
      </c>
      <c r="B40">
        <v>1</v>
      </c>
      <c r="C40">
        <v>1</v>
      </c>
      <c r="D40" t="s">
        <v>212</v>
      </c>
      <c r="E40">
        <v>64.538899999999998</v>
      </c>
      <c r="F40">
        <v>274</v>
      </c>
      <c r="G40">
        <v>63.234099999999998</v>
      </c>
      <c r="H40">
        <v>261</v>
      </c>
      <c r="I40">
        <v>108.07</v>
      </c>
      <c r="J40">
        <v>91</v>
      </c>
      <c r="K40">
        <v>113.05200000000001</v>
      </c>
      <c r="L40">
        <v>41</v>
      </c>
      <c r="M40">
        <v>103.43300000000001</v>
      </c>
      <c r="N40">
        <v>138</v>
      </c>
      <c r="O40">
        <v>99.474400000000003</v>
      </c>
      <c r="P40">
        <v>79</v>
      </c>
      <c r="Q40">
        <v>13.5777</v>
      </c>
      <c r="R40">
        <v>51</v>
      </c>
      <c r="S40">
        <f t="shared" si="0"/>
        <v>0.21037854689187457</v>
      </c>
      <c r="T40">
        <f t="shared" si="1"/>
        <v>46</v>
      </c>
      <c r="U40">
        <f t="shared" si="2"/>
        <v>824855.84976598562</v>
      </c>
      <c r="V40">
        <f t="shared" si="3"/>
        <v>67</v>
      </c>
      <c r="W40">
        <f t="shared" si="4"/>
        <v>24.350986854695783</v>
      </c>
      <c r="X40">
        <f t="shared" si="5"/>
        <v>103</v>
      </c>
      <c r="Y40">
        <f t="shared" si="6"/>
        <v>74.5</v>
      </c>
      <c r="Z40">
        <v>0.7863</v>
      </c>
      <c r="AA40">
        <f t="shared" si="7"/>
        <v>47</v>
      </c>
      <c r="AB40">
        <v>0.89970000000000006</v>
      </c>
      <c r="AC40">
        <f t="shared" si="8"/>
        <v>0.84299999999999997</v>
      </c>
      <c r="AD40">
        <f t="shared" si="9"/>
        <v>37</v>
      </c>
      <c r="AE40">
        <v>0.78410000000000002</v>
      </c>
      <c r="AF40">
        <f t="shared" si="10"/>
        <v>57</v>
      </c>
      <c r="AG40">
        <v>0.88100000000000001</v>
      </c>
      <c r="AH40">
        <f t="shared" si="11"/>
        <v>29</v>
      </c>
      <c r="AI40">
        <f t="shared" si="12"/>
        <v>51.75</v>
      </c>
      <c r="AJ40">
        <f>IF(C40=1,(AI40/Z40),REF)</f>
        <v>65.814574589851205</v>
      </c>
      <c r="AK40">
        <f t="shared" si="13"/>
        <v>42</v>
      </c>
      <c r="AL40">
        <f>IF(B40=1,(AI40/AC40),REF)</f>
        <v>61.387900355871885</v>
      </c>
      <c r="AM40">
        <f t="shared" si="14"/>
        <v>42</v>
      </c>
      <c r="AN40">
        <f t="shared" si="15"/>
        <v>37</v>
      </c>
      <c r="AO40" t="str">
        <f t="shared" si="16"/>
        <v>Minnesota</v>
      </c>
      <c r="AP40">
        <f t="shared" si="17"/>
        <v>0.61725909992363692</v>
      </c>
      <c r="AQ40">
        <f t="shared" si="18"/>
        <v>0.58420550600420085</v>
      </c>
      <c r="AR40">
        <f t="shared" si="19"/>
        <v>0.81559094286703016</v>
      </c>
      <c r="AS40" t="str">
        <f t="shared" si="20"/>
        <v>Minnesota</v>
      </c>
      <c r="AT40">
        <f t="shared" si="21"/>
        <v>39</v>
      </c>
      <c r="AU40">
        <f t="shared" si="22"/>
        <v>37.666666666666664</v>
      </c>
      <c r="AV40">
        <v>40</v>
      </c>
      <c r="AW40" t="str">
        <f t="shared" si="23"/>
        <v>Minnesota</v>
      </c>
      <c r="AX40" t="str">
        <f t="shared" si="24"/>
        <v/>
      </c>
      <c r="AY40">
        <v>40</v>
      </c>
    </row>
    <row r="41" spans="1:52" x14ac:dyDescent="0.25">
      <c r="A41">
        <v>1</v>
      </c>
      <c r="B41">
        <v>1</v>
      </c>
      <c r="C41">
        <v>1</v>
      </c>
      <c r="D41" t="s">
        <v>318</v>
      </c>
      <c r="E41">
        <v>67.0989</v>
      </c>
      <c r="F41">
        <v>145</v>
      </c>
      <c r="G41">
        <v>65.271000000000001</v>
      </c>
      <c r="H41">
        <v>152</v>
      </c>
      <c r="I41">
        <v>108.976</v>
      </c>
      <c r="J41">
        <v>74</v>
      </c>
      <c r="K41">
        <v>113.435</v>
      </c>
      <c r="L41">
        <v>38</v>
      </c>
      <c r="M41">
        <v>101.73</v>
      </c>
      <c r="N41">
        <v>103</v>
      </c>
      <c r="O41">
        <v>97.4392</v>
      </c>
      <c r="P41">
        <v>56</v>
      </c>
      <c r="Q41">
        <v>15.995900000000001</v>
      </c>
      <c r="R41">
        <v>34</v>
      </c>
      <c r="S41">
        <f t="shared" si="0"/>
        <v>0.23839138942665233</v>
      </c>
      <c r="T41">
        <f t="shared" si="1"/>
        <v>35</v>
      </c>
      <c r="U41">
        <f t="shared" si="2"/>
        <v>863395.04374835256</v>
      </c>
      <c r="V41">
        <f t="shared" si="3"/>
        <v>31</v>
      </c>
      <c r="W41">
        <f t="shared" si="4"/>
        <v>22.659928485042169</v>
      </c>
      <c r="X41">
        <f t="shared" si="5"/>
        <v>51</v>
      </c>
      <c r="Y41">
        <f t="shared" si="6"/>
        <v>43</v>
      </c>
      <c r="Z41">
        <v>0.78110000000000002</v>
      </c>
      <c r="AA41">
        <f t="shared" si="7"/>
        <v>49</v>
      </c>
      <c r="AB41">
        <v>0.88080000000000003</v>
      </c>
      <c r="AC41">
        <f t="shared" si="8"/>
        <v>0.83095000000000008</v>
      </c>
      <c r="AD41">
        <f t="shared" si="9"/>
        <v>42</v>
      </c>
      <c r="AE41">
        <v>0.79200000000000004</v>
      </c>
      <c r="AF41">
        <f t="shared" si="10"/>
        <v>55</v>
      </c>
      <c r="AG41">
        <v>0.83360000000000001</v>
      </c>
      <c r="AH41">
        <f t="shared" si="11"/>
        <v>52</v>
      </c>
      <c r="AI41">
        <f t="shared" si="12"/>
        <v>43</v>
      </c>
      <c r="AJ41">
        <f>IF(C41=1,(AI41/Z41),REF)</f>
        <v>55.050569709384199</v>
      </c>
      <c r="AK41">
        <f t="shared" si="13"/>
        <v>36</v>
      </c>
      <c r="AL41">
        <f>IF(B41=1,(AI41/AC41),REF)</f>
        <v>51.747999277934888</v>
      </c>
      <c r="AM41">
        <f t="shared" si="14"/>
        <v>35</v>
      </c>
      <c r="AN41">
        <f t="shared" si="15"/>
        <v>35</v>
      </c>
      <c r="AO41" t="str">
        <f t="shared" si="16"/>
        <v>Stanford</v>
      </c>
      <c r="AP41">
        <f t="shared" si="17"/>
        <v>0.60855750457011326</v>
      </c>
      <c r="AQ41">
        <f t="shared" si="18"/>
        <v>0.5882834292049659</v>
      </c>
      <c r="AR41">
        <f t="shared" si="19"/>
        <v>0.81433401436413333</v>
      </c>
      <c r="AS41" t="str">
        <f t="shared" si="20"/>
        <v>Stanford</v>
      </c>
      <c r="AT41">
        <f t="shared" si="21"/>
        <v>40</v>
      </c>
      <c r="AU41">
        <f t="shared" si="22"/>
        <v>39</v>
      </c>
      <c r="AV41">
        <v>43</v>
      </c>
      <c r="AW41" s="418" t="str">
        <f t="shared" si="23"/>
        <v>Stanford</v>
      </c>
      <c r="AX41" t="str">
        <f t="shared" si="24"/>
        <v/>
      </c>
      <c r="AY41">
        <v>41</v>
      </c>
      <c r="AZ41">
        <v>2</v>
      </c>
    </row>
    <row r="42" spans="1:52" x14ac:dyDescent="0.25">
      <c r="A42">
        <v>1</v>
      </c>
      <c r="B42">
        <v>1</v>
      </c>
      <c r="C42">
        <v>1</v>
      </c>
      <c r="D42" t="s">
        <v>285</v>
      </c>
      <c r="E42">
        <v>66.108000000000004</v>
      </c>
      <c r="F42">
        <v>194</v>
      </c>
      <c r="G42">
        <v>64.439300000000003</v>
      </c>
      <c r="H42">
        <v>203</v>
      </c>
      <c r="I42">
        <v>107.73</v>
      </c>
      <c r="J42">
        <v>98</v>
      </c>
      <c r="K42">
        <v>111.261</v>
      </c>
      <c r="L42">
        <v>61</v>
      </c>
      <c r="M42">
        <v>101.03</v>
      </c>
      <c r="N42">
        <v>94</v>
      </c>
      <c r="O42">
        <v>98.233199999999997</v>
      </c>
      <c r="P42">
        <v>60</v>
      </c>
      <c r="Q42">
        <v>13.0273</v>
      </c>
      <c r="R42">
        <v>55</v>
      </c>
      <c r="S42">
        <f t="shared" si="0"/>
        <v>0.19706843347249953</v>
      </c>
      <c r="T42">
        <f t="shared" si="1"/>
        <v>56</v>
      </c>
      <c r="U42">
        <f t="shared" si="2"/>
        <v>818351.60107906803</v>
      </c>
      <c r="V42">
        <f t="shared" si="3"/>
        <v>72</v>
      </c>
      <c r="W42">
        <f t="shared" si="4"/>
        <v>23.30017850592429</v>
      </c>
      <c r="X42">
        <f t="shared" si="5"/>
        <v>67</v>
      </c>
      <c r="Y42">
        <f t="shared" si="6"/>
        <v>61.5</v>
      </c>
      <c r="Z42">
        <v>0.83850000000000002</v>
      </c>
      <c r="AA42">
        <f t="shared" si="7"/>
        <v>36</v>
      </c>
      <c r="AB42">
        <v>0.84060000000000001</v>
      </c>
      <c r="AC42">
        <f t="shared" si="8"/>
        <v>0.83955000000000002</v>
      </c>
      <c r="AD42">
        <f t="shared" si="9"/>
        <v>40</v>
      </c>
      <c r="AE42">
        <v>0.90259999999999996</v>
      </c>
      <c r="AF42">
        <f t="shared" si="10"/>
        <v>17</v>
      </c>
      <c r="AG42">
        <v>0.7954</v>
      </c>
      <c r="AH42">
        <f t="shared" si="11"/>
        <v>63</v>
      </c>
      <c r="AI42">
        <f t="shared" si="12"/>
        <v>51.583333333333336</v>
      </c>
      <c r="AJ42">
        <f>IF(C42=1,(AI42/Z42),REF)</f>
        <v>61.518584774398732</v>
      </c>
      <c r="AK42">
        <f t="shared" si="13"/>
        <v>41</v>
      </c>
      <c r="AL42">
        <f>IF(B42=1,(AI42/AC42),REF)</f>
        <v>61.441645325869018</v>
      </c>
      <c r="AM42">
        <f t="shared" si="14"/>
        <v>43</v>
      </c>
      <c r="AN42">
        <f t="shared" si="15"/>
        <v>40</v>
      </c>
      <c r="AO42" t="str">
        <f t="shared" si="16"/>
        <v>Saint Joseph's</v>
      </c>
      <c r="AP42">
        <f t="shared" si="17"/>
        <v>0.60899089290895125</v>
      </c>
      <c r="AQ42">
        <f t="shared" si="18"/>
        <v>0.58175098853877372</v>
      </c>
      <c r="AR42">
        <f t="shared" si="19"/>
        <v>0.8126715446715117</v>
      </c>
      <c r="AS42" t="str">
        <f t="shared" si="20"/>
        <v>Saint Joseph's</v>
      </c>
      <c r="AT42">
        <f t="shared" si="21"/>
        <v>41</v>
      </c>
      <c r="AU42">
        <f t="shared" si="22"/>
        <v>40.333333333333336</v>
      </c>
      <c r="AV42">
        <v>38</v>
      </c>
      <c r="AW42" t="str">
        <f t="shared" si="23"/>
        <v>Saint Joseph's</v>
      </c>
      <c r="AX42" t="str">
        <f t="shared" si="24"/>
        <v/>
      </c>
      <c r="AY42">
        <v>42</v>
      </c>
    </row>
    <row r="43" spans="1:52" x14ac:dyDescent="0.25">
      <c r="A43">
        <v>1</v>
      </c>
      <c r="B43">
        <v>1</v>
      </c>
      <c r="C43">
        <v>1</v>
      </c>
      <c r="D43" t="s">
        <v>329</v>
      </c>
      <c r="E43">
        <v>69.421800000000005</v>
      </c>
      <c r="F43">
        <v>52</v>
      </c>
      <c r="G43">
        <v>67.213499999999996</v>
      </c>
      <c r="H43">
        <v>64</v>
      </c>
      <c r="I43">
        <v>106.37</v>
      </c>
      <c r="J43">
        <v>134</v>
      </c>
      <c r="K43">
        <v>110.262</v>
      </c>
      <c r="L43">
        <v>78</v>
      </c>
      <c r="M43">
        <v>100.598</v>
      </c>
      <c r="N43">
        <v>85</v>
      </c>
      <c r="O43">
        <v>95.273499999999999</v>
      </c>
      <c r="P43">
        <v>33</v>
      </c>
      <c r="Q43">
        <v>14.988899999999999</v>
      </c>
      <c r="R43">
        <v>41</v>
      </c>
      <c r="S43">
        <f t="shared" si="0"/>
        <v>0.21590480223791375</v>
      </c>
      <c r="T43">
        <f t="shared" si="1"/>
        <v>44</v>
      </c>
      <c r="U43">
        <f t="shared" si="2"/>
        <v>844010.0179420393</v>
      </c>
      <c r="V43">
        <f t="shared" si="3"/>
        <v>51</v>
      </c>
      <c r="W43">
        <f t="shared" si="4"/>
        <v>21.128055147520346</v>
      </c>
      <c r="X43">
        <f t="shared" si="5"/>
        <v>22</v>
      </c>
      <c r="Y43">
        <f t="shared" si="6"/>
        <v>33</v>
      </c>
      <c r="Z43">
        <v>0.81140000000000001</v>
      </c>
      <c r="AA43">
        <f t="shared" si="7"/>
        <v>44</v>
      </c>
      <c r="AB43">
        <v>0.88280000000000003</v>
      </c>
      <c r="AC43">
        <f t="shared" si="8"/>
        <v>0.84709999999999996</v>
      </c>
      <c r="AD43">
        <f t="shared" si="9"/>
        <v>36</v>
      </c>
      <c r="AE43">
        <v>0.63280000000000003</v>
      </c>
      <c r="AF43">
        <f t="shared" si="10"/>
        <v>114</v>
      </c>
      <c r="AG43">
        <v>0.80889999999999995</v>
      </c>
      <c r="AH43">
        <f t="shared" si="11"/>
        <v>58</v>
      </c>
      <c r="AI43">
        <f t="shared" si="12"/>
        <v>56</v>
      </c>
      <c r="AJ43">
        <f>IF(C43=1,(AI43/Z43),REF)</f>
        <v>69.016514666009371</v>
      </c>
      <c r="AK43">
        <f t="shared" si="13"/>
        <v>45</v>
      </c>
      <c r="AL43">
        <f>IF(B43=1,(AI43/AC43),REF)</f>
        <v>66.107897532758827</v>
      </c>
      <c r="AM43">
        <f t="shared" si="14"/>
        <v>46</v>
      </c>
      <c r="AN43">
        <f t="shared" si="15"/>
        <v>36</v>
      </c>
      <c r="AO43" t="str">
        <f t="shared" si="16"/>
        <v>Texas</v>
      </c>
      <c r="AP43">
        <f t="shared" si="17"/>
        <v>0.59701616245961675</v>
      </c>
      <c r="AQ43">
        <f t="shared" si="18"/>
        <v>0.58163620505394253</v>
      </c>
      <c r="AR43">
        <f t="shared" si="19"/>
        <v>0.80936103972090023</v>
      </c>
      <c r="AS43" t="str">
        <f t="shared" si="20"/>
        <v>Texas</v>
      </c>
      <c r="AT43">
        <f t="shared" si="21"/>
        <v>42</v>
      </c>
      <c r="AU43">
        <f t="shared" si="22"/>
        <v>38</v>
      </c>
      <c r="AV43">
        <v>39</v>
      </c>
      <c r="AW43" t="str">
        <f t="shared" si="23"/>
        <v>Texas</v>
      </c>
      <c r="AX43" t="str">
        <f t="shared" si="24"/>
        <v/>
      </c>
      <c r="AY43">
        <v>43</v>
      </c>
    </row>
    <row r="44" spans="1:52" x14ac:dyDescent="0.25">
      <c r="A44">
        <v>1</v>
      </c>
      <c r="B44">
        <v>1</v>
      </c>
      <c r="C44">
        <v>1</v>
      </c>
      <c r="D44" t="s">
        <v>75</v>
      </c>
      <c r="E44">
        <v>73.511499999999998</v>
      </c>
      <c r="F44">
        <v>6</v>
      </c>
      <c r="G44">
        <v>71.171999999999997</v>
      </c>
      <c r="H44">
        <v>5</v>
      </c>
      <c r="I44">
        <v>112.55500000000001</v>
      </c>
      <c r="J44">
        <v>32</v>
      </c>
      <c r="K44">
        <v>114.71299999999999</v>
      </c>
      <c r="L44">
        <v>27</v>
      </c>
      <c r="M44">
        <v>103.542</v>
      </c>
      <c r="N44">
        <v>141</v>
      </c>
      <c r="O44">
        <v>99.959100000000007</v>
      </c>
      <c r="P44">
        <v>88</v>
      </c>
      <c r="Q44">
        <v>14.7544</v>
      </c>
      <c r="R44">
        <v>44</v>
      </c>
      <c r="S44">
        <f t="shared" si="0"/>
        <v>0.2007019309903891</v>
      </c>
      <c r="T44">
        <f t="shared" si="1"/>
        <v>53</v>
      </c>
      <c r="U44">
        <f t="shared" si="2"/>
        <v>967343.14845374331</v>
      </c>
      <c r="V44">
        <f t="shared" si="3"/>
        <v>11</v>
      </c>
      <c r="W44">
        <f t="shared" si="4"/>
        <v>21.545692383119899</v>
      </c>
      <c r="X44">
        <f t="shared" si="5"/>
        <v>29</v>
      </c>
      <c r="Y44">
        <f t="shared" si="6"/>
        <v>41</v>
      </c>
      <c r="Z44">
        <v>0.72929999999999995</v>
      </c>
      <c r="AA44">
        <f t="shared" si="7"/>
        <v>68</v>
      </c>
      <c r="AB44">
        <v>0.9</v>
      </c>
      <c r="AC44">
        <f t="shared" si="8"/>
        <v>0.81464999999999999</v>
      </c>
      <c r="AD44">
        <f t="shared" si="9"/>
        <v>47</v>
      </c>
      <c r="AE44">
        <v>0.74580000000000002</v>
      </c>
      <c r="AF44">
        <f t="shared" si="10"/>
        <v>70</v>
      </c>
      <c r="AG44">
        <v>0.84370000000000001</v>
      </c>
      <c r="AH44">
        <f t="shared" si="11"/>
        <v>44</v>
      </c>
      <c r="AI44">
        <f t="shared" si="12"/>
        <v>44.333333333333336</v>
      </c>
      <c r="AJ44">
        <f>IF(C44=1,(AI44/Z44),REF)</f>
        <v>60.788884318296091</v>
      </c>
      <c r="AK44">
        <f t="shared" si="13"/>
        <v>40</v>
      </c>
      <c r="AL44">
        <f>IF(B44=1,(AI44/AC44),REF)</f>
        <v>54.420098610855383</v>
      </c>
      <c r="AM44">
        <f t="shared" si="14"/>
        <v>39</v>
      </c>
      <c r="AN44">
        <f t="shared" si="15"/>
        <v>39</v>
      </c>
      <c r="AO44" t="str">
        <f t="shared" si="16"/>
        <v>BYU</v>
      </c>
      <c r="AP44">
        <f t="shared" si="17"/>
        <v>0.58699211067086698</v>
      </c>
      <c r="AQ44">
        <f t="shared" si="18"/>
        <v>0.57312527961323645</v>
      </c>
      <c r="AR44">
        <f t="shared" si="19"/>
        <v>0.80424575360865147</v>
      </c>
      <c r="AS44" t="str">
        <f t="shared" si="20"/>
        <v>BYU</v>
      </c>
      <c r="AT44">
        <f t="shared" si="21"/>
        <v>43</v>
      </c>
      <c r="AU44">
        <f t="shared" si="22"/>
        <v>43</v>
      </c>
      <c r="AV44">
        <v>49</v>
      </c>
      <c r="AW44" t="str">
        <f t="shared" si="23"/>
        <v>BYU</v>
      </c>
      <c r="AX44" t="str">
        <f t="shared" si="24"/>
        <v/>
      </c>
      <c r="AY44">
        <v>44</v>
      </c>
    </row>
    <row r="45" spans="1:52" x14ac:dyDescent="0.25">
      <c r="A45">
        <v>1</v>
      </c>
      <c r="B45">
        <v>1</v>
      </c>
      <c r="C45">
        <v>1</v>
      </c>
      <c r="D45" t="s">
        <v>53</v>
      </c>
      <c r="E45">
        <v>72.241600000000005</v>
      </c>
      <c r="F45">
        <v>9</v>
      </c>
      <c r="G45">
        <v>70.691599999999994</v>
      </c>
      <c r="H45">
        <v>9</v>
      </c>
      <c r="I45">
        <v>109.1</v>
      </c>
      <c r="J45">
        <v>71</v>
      </c>
      <c r="K45">
        <v>110.79600000000001</v>
      </c>
      <c r="L45">
        <v>66</v>
      </c>
      <c r="M45">
        <v>97.479100000000003</v>
      </c>
      <c r="N45">
        <v>37</v>
      </c>
      <c r="O45">
        <v>97.023799999999994</v>
      </c>
      <c r="P45">
        <v>53</v>
      </c>
      <c r="Q45">
        <v>13.772</v>
      </c>
      <c r="R45">
        <v>50</v>
      </c>
      <c r="S45">
        <f t="shared" si="0"/>
        <v>0.19064084959358613</v>
      </c>
      <c r="T45">
        <f t="shared" si="1"/>
        <v>58</v>
      </c>
      <c r="U45">
        <f t="shared" si="2"/>
        <v>886820.08242562576</v>
      </c>
      <c r="V45">
        <f t="shared" si="3"/>
        <v>22</v>
      </c>
      <c r="W45">
        <f t="shared" si="4"/>
        <v>20.903446245644052</v>
      </c>
      <c r="X45">
        <f t="shared" si="5"/>
        <v>14</v>
      </c>
      <c r="Y45">
        <f t="shared" si="6"/>
        <v>36</v>
      </c>
      <c r="Z45">
        <v>0.7</v>
      </c>
      <c r="AA45">
        <f t="shared" si="7"/>
        <v>84</v>
      </c>
      <c r="AB45">
        <v>0.92669999999999997</v>
      </c>
      <c r="AC45">
        <f t="shared" si="8"/>
        <v>0.81335000000000002</v>
      </c>
      <c r="AD45">
        <f t="shared" si="9"/>
        <v>49</v>
      </c>
      <c r="AE45">
        <v>0.63300000000000001</v>
      </c>
      <c r="AF45">
        <f t="shared" si="10"/>
        <v>113</v>
      </c>
      <c r="AG45">
        <v>0.91290000000000004</v>
      </c>
      <c r="AH45">
        <f t="shared" si="11"/>
        <v>17</v>
      </c>
      <c r="AI45">
        <f t="shared" si="12"/>
        <v>49.166666666666664</v>
      </c>
      <c r="AJ45">
        <f>IF(C45=1,(AI45/Z45),REF)</f>
        <v>70.238095238095241</v>
      </c>
      <c r="AK45">
        <f t="shared" si="13"/>
        <v>47</v>
      </c>
      <c r="AL45">
        <f>IF(B45=1,(AI45/AC45),REF)</f>
        <v>60.44958095121001</v>
      </c>
      <c r="AM45">
        <f t="shared" si="14"/>
        <v>41</v>
      </c>
      <c r="AN45">
        <f t="shared" si="15"/>
        <v>41</v>
      </c>
      <c r="AO45" t="str">
        <f t="shared" si="16"/>
        <v>Arkansas</v>
      </c>
      <c r="AP45">
        <f t="shared" si="17"/>
        <v>0.59324778893323349</v>
      </c>
      <c r="AQ45">
        <f t="shared" si="18"/>
        <v>0.564744132935319</v>
      </c>
      <c r="AR45">
        <f t="shared" si="19"/>
        <v>0.80365604107586097</v>
      </c>
      <c r="AS45" t="str">
        <f t="shared" si="20"/>
        <v>Arkansas</v>
      </c>
      <c r="AT45">
        <f t="shared" si="21"/>
        <v>44</v>
      </c>
      <c r="AU45">
        <f t="shared" si="22"/>
        <v>44.666666666666664</v>
      </c>
      <c r="AV45">
        <v>50</v>
      </c>
      <c r="AW45" t="str">
        <f t="shared" si="23"/>
        <v>Arkansas</v>
      </c>
      <c r="AX45" t="str">
        <f t="shared" si="24"/>
        <v>y</v>
      </c>
      <c r="AY45">
        <v>23</v>
      </c>
    </row>
    <row r="46" spans="1:52" x14ac:dyDescent="0.25">
      <c r="A46">
        <v>1</v>
      </c>
      <c r="B46">
        <v>1</v>
      </c>
      <c r="C46">
        <v>1</v>
      </c>
      <c r="D46" t="s">
        <v>162</v>
      </c>
      <c r="E46">
        <v>68.677000000000007</v>
      </c>
      <c r="F46">
        <v>74</v>
      </c>
      <c r="G46">
        <v>67.258200000000002</v>
      </c>
      <c r="H46">
        <v>62</v>
      </c>
      <c r="I46">
        <v>104.09</v>
      </c>
      <c r="J46">
        <v>185</v>
      </c>
      <c r="K46">
        <v>107.19799999999999</v>
      </c>
      <c r="L46">
        <v>129</v>
      </c>
      <c r="M46">
        <v>98.619299999999996</v>
      </c>
      <c r="N46">
        <v>54</v>
      </c>
      <c r="O46">
        <v>95.871799999999993</v>
      </c>
      <c r="P46">
        <v>40</v>
      </c>
      <c r="Q46">
        <v>11.3261</v>
      </c>
      <c r="R46">
        <v>66</v>
      </c>
      <c r="S46">
        <f t="shared" si="0"/>
        <v>0.16491984215967498</v>
      </c>
      <c r="T46">
        <f t="shared" si="1"/>
        <v>70</v>
      </c>
      <c r="U46">
        <f t="shared" si="2"/>
        <v>789195.64725710801</v>
      </c>
      <c r="V46">
        <f t="shared" si="3"/>
        <v>105</v>
      </c>
      <c r="W46">
        <f t="shared" si="4"/>
        <v>21.572182931956451</v>
      </c>
      <c r="X46">
        <f t="shared" si="5"/>
        <v>30</v>
      </c>
      <c r="Y46">
        <f t="shared" si="6"/>
        <v>50</v>
      </c>
      <c r="Z46">
        <v>0.79859999999999998</v>
      </c>
      <c r="AA46">
        <f t="shared" si="7"/>
        <v>45</v>
      </c>
      <c r="AB46">
        <v>0.84040000000000004</v>
      </c>
      <c r="AC46">
        <f t="shared" si="8"/>
        <v>0.81950000000000001</v>
      </c>
      <c r="AD46">
        <f t="shared" si="9"/>
        <v>45</v>
      </c>
      <c r="AE46">
        <v>0.78910000000000002</v>
      </c>
      <c r="AF46">
        <f t="shared" si="10"/>
        <v>56</v>
      </c>
      <c r="AG46">
        <v>0.82909999999999995</v>
      </c>
      <c r="AH46">
        <f t="shared" si="11"/>
        <v>53</v>
      </c>
      <c r="AI46">
        <f t="shared" si="12"/>
        <v>63.166666666666664</v>
      </c>
      <c r="AJ46">
        <f>IF(C46=1,(AI46/Z46),REF)</f>
        <v>79.096752650471657</v>
      </c>
      <c r="AK46">
        <f t="shared" si="13"/>
        <v>51</v>
      </c>
      <c r="AL46">
        <f>IF(B46=1,(AI46/AC46),REF)</f>
        <v>77.079520032540159</v>
      </c>
      <c r="AM46">
        <f t="shared" si="14"/>
        <v>52</v>
      </c>
      <c r="AN46">
        <f t="shared" si="15"/>
        <v>45</v>
      </c>
      <c r="AO46" t="str">
        <f t="shared" si="16"/>
        <v>Indiana</v>
      </c>
      <c r="AP46">
        <f t="shared" si="17"/>
        <v>0.59162219310139852</v>
      </c>
      <c r="AQ46">
        <f t="shared" si="18"/>
        <v>0.55198846372626764</v>
      </c>
      <c r="AR46">
        <f t="shared" si="19"/>
        <v>0.79964878042044951</v>
      </c>
      <c r="AS46" t="str">
        <f t="shared" si="20"/>
        <v>Indiana</v>
      </c>
      <c r="AT46">
        <f t="shared" si="21"/>
        <v>45</v>
      </c>
      <c r="AU46">
        <f t="shared" si="22"/>
        <v>45</v>
      </c>
      <c r="AV46">
        <v>45</v>
      </c>
      <c r="AW46" t="str">
        <f t="shared" si="23"/>
        <v>Indiana</v>
      </c>
      <c r="AX46" t="str">
        <f t="shared" si="24"/>
        <v/>
      </c>
      <c r="AY46">
        <v>45</v>
      </c>
    </row>
    <row r="47" spans="1:52" x14ac:dyDescent="0.25">
      <c r="A47">
        <v>1</v>
      </c>
      <c r="B47">
        <v>1</v>
      </c>
      <c r="C47">
        <v>1</v>
      </c>
      <c r="D47" t="s">
        <v>317</v>
      </c>
      <c r="E47">
        <v>67.134699999999995</v>
      </c>
      <c r="F47">
        <v>140</v>
      </c>
      <c r="G47">
        <v>66.494699999999995</v>
      </c>
      <c r="H47">
        <v>97</v>
      </c>
      <c r="I47">
        <v>106.14</v>
      </c>
      <c r="J47">
        <v>142</v>
      </c>
      <c r="K47">
        <v>108.77500000000001</v>
      </c>
      <c r="L47">
        <v>107</v>
      </c>
      <c r="M47">
        <v>97.7333</v>
      </c>
      <c r="N47">
        <v>40</v>
      </c>
      <c r="O47">
        <v>93.549700000000001</v>
      </c>
      <c r="P47">
        <v>20</v>
      </c>
      <c r="Q47">
        <v>15.225199999999999</v>
      </c>
      <c r="R47">
        <v>39</v>
      </c>
      <c r="S47">
        <f t="shared" si="0"/>
        <v>0.22678733948315857</v>
      </c>
      <c r="T47">
        <f t="shared" si="1"/>
        <v>40</v>
      </c>
      <c r="U47">
        <f t="shared" si="2"/>
        <v>794337.81235918752</v>
      </c>
      <c r="V47">
        <f t="shared" si="3"/>
        <v>97</v>
      </c>
      <c r="W47">
        <f t="shared" si="4"/>
        <v>21.21879837312456</v>
      </c>
      <c r="X47">
        <f t="shared" si="5"/>
        <v>25</v>
      </c>
      <c r="Y47">
        <f t="shared" si="6"/>
        <v>32.5</v>
      </c>
      <c r="Z47">
        <v>0.77349999999999997</v>
      </c>
      <c r="AA47">
        <f t="shared" si="7"/>
        <v>52</v>
      </c>
      <c r="AB47">
        <v>0.85560000000000003</v>
      </c>
      <c r="AC47">
        <f t="shared" si="8"/>
        <v>0.81455</v>
      </c>
      <c r="AD47">
        <f t="shared" si="9"/>
        <v>48</v>
      </c>
      <c r="AE47">
        <v>0.88419999999999999</v>
      </c>
      <c r="AF47">
        <f t="shared" si="10"/>
        <v>21</v>
      </c>
      <c r="AG47">
        <v>0.7903</v>
      </c>
      <c r="AH47">
        <f t="shared" si="11"/>
        <v>67</v>
      </c>
      <c r="AI47">
        <f t="shared" si="12"/>
        <v>50.916666666666664</v>
      </c>
      <c r="AJ47">
        <f>IF(C47=1,(AI47/Z47),REF)</f>
        <v>65.826330532212879</v>
      </c>
      <c r="AK47">
        <f t="shared" si="13"/>
        <v>43</v>
      </c>
      <c r="AL47">
        <f>IF(B47=1,(AI47/AC47),REF)</f>
        <v>62.508951772962575</v>
      </c>
      <c r="AM47">
        <f t="shared" si="14"/>
        <v>44</v>
      </c>
      <c r="AN47">
        <f t="shared" si="15"/>
        <v>43</v>
      </c>
      <c r="AO47" t="str">
        <f t="shared" si="16"/>
        <v>St. John's</v>
      </c>
      <c r="AP47">
        <f t="shared" si="17"/>
        <v>0.57893153019590293</v>
      </c>
      <c r="AQ47">
        <f t="shared" si="18"/>
        <v>0.56321393245704043</v>
      </c>
      <c r="AR47">
        <f t="shared" si="19"/>
        <v>0.79923881873715652</v>
      </c>
      <c r="AS47" t="str">
        <f t="shared" si="20"/>
        <v>St. John's</v>
      </c>
      <c r="AT47">
        <f t="shared" si="21"/>
        <v>46</v>
      </c>
      <c r="AU47">
        <f t="shared" si="22"/>
        <v>45.666666666666664</v>
      </c>
      <c r="AV47">
        <v>42</v>
      </c>
      <c r="AW47" t="str">
        <f t="shared" si="23"/>
        <v>St. John's</v>
      </c>
      <c r="AX47" t="str">
        <f t="shared" si="24"/>
        <v/>
      </c>
      <c r="AY47">
        <v>46</v>
      </c>
    </row>
    <row r="48" spans="1:52" x14ac:dyDescent="0.25">
      <c r="A48">
        <v>1</v>
      </c>
      <c r="B48">
        <v>1</v>
      </c>
      <c r="C48">
        <v>1</v>
      </c>
      <c r="D48" t="s">
        <v>389</v>
      </c>
      <c r="E48">
        <v>65.754900000000006</v>
      </c>
      <c r="F48">
        <v>213</v>
      </c>
      <c r="G48">
        <v>64.446299999999994</v>
      </c>
      <c r="H48">
        <v>202</v>
      </c>
      <c r="I48">
        <v>109.087</v>
      </c>
      <c r="J48">
        <v>72</v>
      </c>
      <c r="K48">
        <v>113.691</v>
      </c>
      <c r="L48">
        <v>36</v>
      </c>
      <c r="M48">
        <v>102.80800000000001</v>
      </c>
      <c r="N48">
        <v>116</v>
      </c>
      <c r="O48">
        <v>98.675700000000006</v>
      </c>
      <c r="P48">
        <v>65</v>
      </c>
      <c r="Q48">
        <v>15.0151</v>
      </c>
      <c r="R48">
        <v>40</v>
      </c>
      <c r="S48">
        <f t="shared" si="0"/>
        <v>0.22835256383934877</v>
      </c>
      <c r="T48">
        <f t="shared" si="1"/>
        <v>38</v>
      </c>
      <c r="U48">
        <f t="shared" si="2"/>
        <v>849924.39452880702</v>
      </c>
      <c r="V48">
        <f t="shared" si="3"/>
        <v>46</v>
      </c>
      <c r="W48">
        <f t="shared" si="4"/>
        <v>23.594361213106634</v>
      </c>
      <c r="X48">
        <f t="shared" si="5"/>
        <v>73</v>
      </c>
      <c r="Y48">
        <f t="shared" si="6"/>
        <v>55.5</v>
      </c>
      <c r="Z48">
        <v>0.75539999999999996</v>
      </c>
      <c r="AA48">
        <f t="shared" si="7"/>
        <v>60</v>
      </c>
      <c r="AB48">
        <v>0.86070000000000002</v>
      </c>
      <c r="AC48">
        <f t="shared" si="8"/>
        <v>0.80804999999999993</v>
      </c>
      <c r="AD48">
        <f t="shared" si="9"/>
        <v>53</v>
      </c>
      <c r="AE48">
        <v>0.68400000000000005</v>
      </c>
      <c r="AF48">
        <f t="shared" si="10"/>
        <v>98</v>
      </c>
      <c r="AG48">
        <v>0.85040000000000004</v>
      </c>
      <c r="AH48">
        <f t="shared" si="11"/>
        <v>40</v>
      </c>
      <c r="AI48">
        <f t="shared" si="12"/>
        <v>55.083333333333336</v>
      </c>
      <c r="AJ48">
        <f>IF(C48=1,(AI48/Z48),REF)</f>
        <v>72.919424587415065</v>
      </c>
      <c r="AK48">
        <f t="shared" si="13"/>
        <v>48</v>
      </c>
      <c r="AL48">
        <f>IF(B48=1,(AI48/AC48),REF)</f>
        <v>68.168223913536707</v>
      </c>
      <c r="AM48">
        <f t="shared" si="14"/>
        <v>47</v>
      </c>
      <c r="AN48">
        <f t="shared" si="15"/>
        <v>47</v>
      </c>
      <c r="AO48" t="str">
        <f t="shared" si="16"/>
        <v>Xavier</v>
      </c>
      <c r="AP48">
        <f t="shared" si="17"/>
        <v>0.5884276734539674</v>
      </c>
      <c r="AQ48">
        <f t="shared" si="18"/>
        <v>0.55269928892914888</v>
      </c>
      <c r="AR48">
        <f t="shared" si="19"/>
        <v>0.79895365617139857</v>
      </c>
      <c r="AS48" t="str">
        <f t="shared" si="20"/>
        <v>Xavier</v>
      </c>
      <c r="AT48">
        <f t="shared" si="21"/>
        <v>47</v>
      </c>
      <c r="AU48">
        <f t="shared" si="22"/>
        <v>49</v>
      </c>
      <c r="AV48">
        <v>55</v>
      </c>
      <c r="AW48" t="str">
        <f t="shared" si="23"/>
        <v>Xavier</v>
      </c>
      <c r="AX48" t="str">
        <f t="shared" si="24"/>
        <v/>
      </c>
      <c r="AY48">
        <v>47</v>
      </c>
    </row>
    <row r="49" spans="1:52" x14ac:dyDescent="0.25">
      <c r="A49">
        <v>1</v>
      </c>
      <c r="B49">
        <v>1</v>
      </c>
      <c r="C49">
        <v>1</v>
      </c>
      <c r="D49" t="s">
        <v>174</v>
      </c>
      <c r="E49">
        <v>65.726600000000005</v>
      </c>
      <c r="F49">
        <v>218</v>
      </c>
      <c r="G49">
        <v>63.665300000000002</v>
      </c>
      <c r="H49">
        <v>242</v>
      </c>
      <c r="I49">
        <v>105.093</v>
      </c>
      <c r="J49">
        <v>167</v>
      </c>
      <c r="K49">
        <v>108.30500000000001</v>
      </c>
      <c r="L49">
        <v>113</v>
      </c>
      <c r="M49">
        <v>98.371499999999997</v>
      </c>
      <c r="N49">
        <v>50</v>
      </c>
      <c r="O49">
        <v>93.909899999999993</v>
      </c>
      <c r="P49">
        <v>22</v>
      </c>
      <c r="Q49">
        <v>14.3949</v>
      </c>
      <c r="R49">
        <v>46</v>
      </c>
      <c r="S49">
        <f t="shared" si="0"/>
        <v>0.21901482809091011</v>
      </c>
      <c r="T49">
        <f t="shared" si="1"/>
        <v>43</v>
      </c>
      <c r="U49">
        <f t="shared" si="2"/>
        <v>770971.24502496514</v>
      </c>
      <c r="V49">
        <f t="shared" si="3"/>
        <v>124</v>
      </c>
      <c r="W49">
        <f t="shared" si="4"/>
        <v>21.807055952458949</v>
      </c>
      <c r="X49">
        <f t="shared" si="5"/>
        <v>32</v>
      </c>
      <c r="Y49">
        <f t="shared" si="6"/>
        <v>37.5</v>
      </c>
      <c r="Z49">
        <v>0.75800000000000001</v>
      </c>
      <c r="AA49">
        <f t="shared" si="7"/>
        <v>59</v>
      </c>
      <c r="AB49">
        <v>0.90900000000000003</v>
      </c>
      <c r="AC49">
        <f t="shared" si="8"/>
        <v>0.83350000000000002</v>
      </c>
      <c r="AD49">
        <f t="shared" si="9"/>
        <v>41</v>
      </c>
      <c r="AE49">
        <v>0.70809999999999995</v>
      </c>
      <c r="AF49">
        <f t="shared" si="10"/>
        <v>86</v>
      </c>
      <c r="AG49">
        <v>0.8256</v>
      </c>
      <c r="AH49">
        <f t="shared" si="11"/>
        <v>54</v>
      </c>
      <c r="AI49">
        <f t="shared" si="12"/>
        <v>64.25</v>
      </c>
      <c r="AJ49">
        <f>IF(C49=1,(AI49/Z49),REF)</f>
        <v>84.762532981530342</v>
      </c>
      <c r="AK49">
        <f t="shared" si="13"/>
        <v>56</v>
      </c>
      <c r="AL49">
        <f>IF(B49=1,(AI49/AC49),REF)</f>
        <v>77.084583083383322</v>
      </c>
      <c r="AM49">
        <f t="shared" si="14"/>
        <v>53</v>
      </c>
      <c r="AN49">
        <f t="shared" si="15"/>
        <v>41</v>
      </c>
      <c r="AO49" t="str">
        <f t="shared" si="16"/>
        <v>Kansas St.</v>
      </c>
      <c r="AP49">
        <f t="shared" si="17"/>
        <v>0.57162479592568394</v>
      </c>
      <c r="AQ49">
        <f t="shared" si="18"/>
        <v>0.56141379747392284</v>
      </c>
      <c r="AR49">
        <f t="shared" si="19"/>
        <v>0.79668361058796189</v>
      </c>
      <c r="AS49" t="str">
        <f t="shared" si="20"/>
        <v>Kansas St.</v>
      </c>
      <c r="AT49">
        <f t="shared" si="21"/>
        <v>48</v>
      </c>
      <c r="AU49">
        <f t="shared" si="22"/>
        <v>43.333333333333336</v>
      </c>
      <c r="AV49">
        <v>44</v>
      </c>
      <c r="AW49" t="str">
        <f t="shared" si="23"/>
        <v>Kansas St.</v>
      </c>
      <c r="AX49" t="str">
        <f t="shared" si="24"/>
        <v/>
      </c>
      <c r="AY49">
        <v>48</v>
      </c>
    </row>
    <row r="50" spans="1:52" x14ac:dyDescent="0.25">
      <c r="A50">
        <v>1</v>
      </c>
      <c r="B50">
        <v>1</v>
      </c>
      <c r="C50">
        <v>1</v>
      </c>
      <c r="D50" t="s">
        <v>158</v>
      </c>
      <c r="E50">
        <v>62.917099999999998</v>
      </c>
      <c r="F50">
        <v>329</v>
      </c>
      <c r="G50">
        <v>61.246099999999998</v>
      </c>
      <c r="H50">
        <v>328</v>
      </c>
      <c r="I50">
        <v>102.22499999999999</v>
      </c>
      <c r="J50">
        <v>228</v>
      </c>
      <c r="K50">
        <v>106.06100000000001</v>
      </c>
      <c r="L50">
        <v>148</v>
      </c>
      <c r="M50">
        <v>98.736500000000007</v>
      </c>
      <c r="N50">
        <v>57</v>
      </c>
      <c r="O50">
        <v>93.358099999999993</v>
      </c>
      <c r="P50">
        <v>18</v>
      </c>
      <c r="Q50">
        <v>12.7029</v>
      </c>
      <c r="R50">
        <v>58</v>
      </c>
      <c r="S50">
        <f t="shared" si="0"/>
        <v>0.20189900678829784</v>
      </c>
      <c r="T50">
        <f t="shared" si="1"/>
        <v>51</v>
      </c>
      <c r="U50">
        <f t="shared" si="2"/>
        <v>707750.41365172924</v>
      </c>
      <c r="V50">
        <f t="shared" si="3"/>
        <v>194</v>
      </c>
      <c r="W50">
        <f t="shared" si="4"/>
        <v>22.567035413620445</v>
      </c>
      <c r="X50">
        <f t="shared" si="5"/>
        <v>47</v>
      </c>
      <c r="Y50">
        <f t="shared" si="6"/>
        <v>49</v>
      </c>
      <c r="Z50">
        <v>0.84299999999999997</v>
      </c>
      <c r="AA50">
        <f t="shared" si="7"/>
        <v>34</v>
      </c>
      <c r="AB50">
        <v>0.74709999999999999</v>
      </c>
      <c r="AC50">
        <f t="shared" si="8"/>
        <v>0.79505000000000003</v>
      </c>
      <c r="AD50">
        <f t="shared" si="9"/>
        <v>57</v>
      </c>
      <c r="AE50">
        <v>0.92849999999999999</v>
      </c>
      <c r="AF50">
        <f t="shared" si="10"/>
        <v>9</v>
      </c>
      <c r="AG50">
        <v>0.8226</v>
      </c>
      <c r="AH50">
        <f t="shared" si="11"/>
        <v>55</v>
      </c>
      <c r="AI50">
        <f t="shared" si="12"/>
        <v>69.166666666666671</v>
      </c>
      <c r="AJ50">
        <f>IF(C50=1,(AI50/Z50),REF)</f>
        <v>82.048240411229742</v>
      </c>
      <c r="AK50">
        <f t="shared" si="13"/>
        <v>53</v>
      </c>
      <c r="AL50">
        <f>IF(B50=1,(AI50/AC50),REF)</f>
        <v>86.996624950212777</v>
      </c>
      <c r="AM50">
        <f t="shared" si="14"/>
        <v>60</v>
      </c>
      <c r="AN50">
        <f t="shared" si="15"/>
        <v>53</v>
      </c>
      <c r="AO50" t="str">
        <f t="shared" si="16"/>
        <v>Illinois</v>
      </c>
      <c r="AP50">
        <f t="shared" si="17"/>
        <v>0.60318390407551215</v>
      </c>
      <c r="AQ50">
        <f t="shared" si="18"/>
        <v>0.52747886127761345</v>
      </c>
      <c r="AR50">
        <f t="shared" si="19"/>
        <v>0.79601497483858785</v>
      </c>
      <c r="AS50" t="str">
        <f t="shared" si="20"/>
        <v>Illinois</v>
      </c>
      <c r="AT50">
        <f t="shared" si="21"/>
        <v>49</v>
      </c>
      <c r="AU50">
        <f t="shared" si="22"/>
        <v>53</v>
      </c>
      <c r="AV50">
        <v>47</v>
      </c>
      <c r="AW50" t="str">
        <f t="shared" si="23"/>
        <v>Illinois</v>
      </c>
      <c r="AX50" t="str">
        <f t="shared" si="24"/>
        <v/>
      </c>
      <c r="AY50">
        <v>49</v>
      </c>
    </row>
    <row r="51" spans="1:52" x14ac:dyDescent="0.25">
      <c r="A51">
        <v>1</v>
      </c>
      <c r="B51">
        <v>1</v>
      </c>
      <c r="C51">
        <v>1</v>
      </c>
      <c r="D51" t="s">
        <v>273</v>
      </c>
      <c r="E51">
        <v>64.903899999999993</v>
      </c>
      <c r="F51">
        <v>252</v>
      </c>
      <c r="G51">
        <v>63.291400000000003</v>
      </c>
      <c r="H51">
        <v>257</v>
      </c>
      <c r="I51">
        <v>109.06399999999999</v>
      </c>
      <c r="J51">
        <v>73</v>
      </c>
      <c r="K51">
        <v>114.03100000000001</v>
      </c>
      <c r="L51">
        <v>30</v>
      </c>
      <c r="M51">
        <v>103.506</v>
      </c>
      <c r="N51">
        <v>140</v>
      </c>
      <c r="O51">
        <v>99.294499999999999</v>
      </c>
      <c r="P51">
        <v>75</v>
      </c>
      <c r="Q51">
        <v>14.736700000000001</v>
      </c>
      <c r="R51">
        <v>45</v>
      </c>
      <c r="S51">
        <f t="shared" si="0"/>
        <v>0.22705107089096355</v>
      </c>
      <c r="T51">
        <f t="shared" si="1"/>
        <v>39</v>
      </c>
      <c r="U51">
        <f t="shared" si="2"/>
        <v>843949.88753784786</v>
      </c>
      <c r="V51">
        <f t="shared" si="3"/>
        <v>52</v>
      </c>
      <c r="W51">
        <f t="shared" si="4"/>
        <v>24.144016285256505</v>
      </c>
      <c r="X51">
        <f t="shared" si="5"/>
        <v>94</v>
      </c>
      <c r="Y51">
        <f t="shared" si="6"/>
        <v>66.5</v>
      </c>
      <c r="Z51">
        <v>0.74180000000000001</v>
      </c>
      <c r="AA51">
        <f t="shared" si="7"/>
        <v>64</v>
      </c>
      <c r="AB51">
        <v>0.87849999999999995</v>
      </c>
      <c r="AC51">
        <f t="shared" si="8"/>
        <v>0.81014999999999993</v>
      </c>
      <c r="AD51">
        <f t="shared" si="9"/>
        <v>50</v>
      </c>
      <c r="AE51">
        <v>0.84279999999999999</v>
      </c>
      <c r="AF51">
        <f t="shared" si="10"/>
        <v>38</v>
      </c>
      <c r="AG51">
        <v>0.79849999999999999</v>
      </c>
      <c r="AH51">
        <f t="shared" si="11"/>
        <v>61</v>
      </c>
      <c r="AI51">
        <f t="shared" si="12"/>
        <v>51.083333333333336</v>
      </c>
      <c r="AJ51">
        <f>IF(C51=1,(AI51/Z51),REF)</f>
        <v>68.864024445043583</v>
      </c>
      <c r="AK51">
        <f t="shared" si="13"/>
        <v>44</v>
      </c>
      <c r="AL51">
        <f>IF(B51=1,(AI51/AC51),REF)</f>
        <v>63.054166923820702</v>
      </c>
      <c r="AM51">
        <f t="shared" si="14"/>
        <v>45</v>
      </c>
      <c r="AN51">
        <f t="shared" si="15"/>
        <v>44</v>
      </c>
      <c r="AO51" t="str">
        <f t="shared" si="16"/>
        <v>Providence</v>
      </c>
      <c r="AP51">
        <f t="shared" si="17"/>
        <v>0.5676648904851237</v>
      </c>
      <c r="AQ51">
        <f t="shared" si="18"/>
        <v>0.55956382590981613</v>
      </c>
      <c r="AR51">
        <f t="shared" si="19"/>
        <v>0.79504702958494022</v>
      </c>
      <c r="AS51" t="str">
        <f t="shared" si="20"/>
        <v>Providence</v>
      </c>
      <c r="AT51">
        <f t="shared" si="21"/>
        <v>50</v>
      </c>
      <c r="AU51">
        <f t="shared" si="22"/>
        <v>48</v>
      </c>
      <c r="AV51">
        <v>52</v>
      </c>
      <c r="AW51" t="str">
        <f t="shared" si="23"/>
        <v>Providence</v>
      </c>
      <c r="AX51" t="str">
        <f t="shared" si="24"/>
        <v/>
      </c>
      <c r="AY51">
        <v>50</v>
      </c>
    </row>
    <row r="52" spans="1:52" x14ac:dyDescent="0.25">
      <c r="A52">
        <v>1</v>
      </c>
      <c r="B52">
        <v>1</v>
      </c>
      <c r="C52">
        <v>1</v>
      </c>
      <c r="D52" t="s">
        <v>200</v>
      </c>
      <c r="E52">
        <v>67.712999999999994</v>
      </c>
      <c r="F52">
        <v>115</v>
      </c>
      <c r="G52">
        <v>67.645399999999995</v>
      </c>
      <c r="H52">
        <v>56</v>
      </c>
      <c r="I52">
        <v>103.751</v>
      </c>
      <c r="J52">
        <v>194</v>
      </c>
      <c r="K52">
        <v>109.08</v>
      </c>
      <c r="L52">
        <v>98</v>
      </c>
      <c r="M52">
        <v>98.655699999999996</v>
      </c>
      <c r="N52">
        <v>56</v>
      </c>
      <c r="O52">
        <v>94.839100000000002</v>
      </c>
      <c r="P52">
        <v>30</v>
      </c>
      <c r="Q52">
        <v>14.240399999999999</v>
      </c>
      <c r="R52">
        <v>47</v>
      </c>
      <c r="S52">
        <f t="shared" si="0"/>
        <v>0.21031264306706243</v>
      </c>
      <c r="T52">
        <f t="shared" si="1"/>
        <v>47</v>
      </c>
      <c r="U52">
        <f t="shared" si="2"/>
        <v>805679.50108319987</v>
      </c>
      <c r="V52">
        <f t="shared" si="3"/>
        <v>88</v>
      </c>
      <c r="W52">
        <f t="shared" si="4"/>
        <v>21.503434127924876</v>
      </c>
      <c r="X52">
        <f t="shared" si="5"/>
        <v>28</v>
      </c>
      <c r="Y52">
        <f t="shared" si="6"/>
        <v>37.5</v>
      </c>
      <c r="Z52">
        <v>0.79149999999999998</v>
      </c>
      <c r="AA52">
        <f t="shared" si="7"/>
        <v>46</v>
      </c>
      <c r="AB52">
        <v>0.82679999999999998</v>
      </c>
      <c r="AC52">
        <f t="shared" si="8"/>
        <v>0.80915000000000004</v>
      </c>
      <c r="AD52">
        <f t="shared" si="9"/>
        <v>51</v>
      </c>
      <c r="AE52">
        <v>0.84870000000000001</v>
      </c>
      <c r="AF52">
        <f t="shared" si="10"/>
        <v>33</v>
      </c>
      <c r="AG52">
        <v>0.7671</v>
      </c>
      <c r="AH52">
        <f t="shared" si="11"/>
        <v>77</v>
      </c>
      <c r="AI52">
        <f t="shared" si="12"/>
        <v>55.583333333333336</v>
      </c>
      <c r="AJ52">
        <f>IF(C52=1,(AI52/Z52),REF)</f>
        <v>70.225310591703519</v>
      </c>
      <c r="AK52">
        <f t="shared" si="13"/>
        <v>46</v>
      </c>
      <c r="AL52">
        <f>IF(B52=1,(AI52/AC52),REF)</f>
        <v>68.693484932748362</v>
      </c>
      <c r="AM52">
        <f t="shared" si="14"/>
        <v>48</v>
      </c>
      <c r="AN52">
        <f t="shared" si="15"/>
        <v>46</v>
      </c>
      <c r="AO52" t="str">
        <f t="shared" si="16"/>
        <v>Maryland</v>
      </c>
      <c r="AP52">
        <f t="shared" si="17"/>
        <v>0.57328590465635765</v>
      </c>
      <c r="AQ52">
        <f t="shared" si="18"/>
        <v>0.55292090907485625</v>
      </c>
      <c r="AR52">
        <f t="shared" si="19"/>
        <v>0.79475864738311008</v>
      </c>
      <c r="AS52" t="str">
        <f t="shared" si="20"/>
        <v>Maryland</v>
      </c>
      <c r="AT52">
        <f t="shared" si="21"/>
        <v>51</v>
      </c>
      <c r="AU52">
        <f t="shared" si="22"/>
        <v>49.333333333333336</v>
      </c>
      <c r="AV52">
        <v>48</v>
      </c>
      <c r="AW52" t="str">
        <f t="shared" si="23"/>
        <v>Maryland</v>
      </c>
      <c r="AX52" t="str">
        <f t="shared" si="24"/>
        <v/>
      </c>
      <c r="AY52">
        <v>51</v>
      </c>
    </row>
    <row r="53" spans="1:52" x14ac:dyDescent="0.25">
      <c r="A53">
        <v>1</v>
      </c>
      <c r="B53">
        <v>1</v>
      </c>
      <c r="C53">
        <v>1</v>
      </c>
      <c r="D53" t="s">
        <v>137</v>
      </c>
      <c r="E53">
        <v>64.811300000000003</v>
      </c>
      <c r="F53">
        <v>255</v>
      </c>
      <c r="G53">
        <v>63.152799999999999</v>
      </c>
      <c r="H53">
        <v>264</v>
      </c>
      <c r="I53">
        <v>107.69499999999999</v>
      </c>
      <c r="J53">
        <v>100</v>
      </c>
      <c r="K53">
        <v>112.009</v>
      </c>
      <c r="L53">
        <v>51</v>
      </c>
      <c r="M53">
        <v>103.377</v>
      </c>
      <c r="N53">
        <v>134</v>
      </c>
      <c r="O53">
        <v>98.853300000000004</v>
      </c>
      <c r="P53">
        <v>67</v>
      </c>
      <c r="Q53">
        <v>13.1554</v>
      </c>
      <c r="R53">
        <v>53</v>
      </c>
      <c r="S53">
        <f t="shared" si="0"/>
        <v>0.20298466471124627</v>
      </c>
      <c r="T53">
        <f t="shared" si="1"/>
        <v>50</v>
      </c>
      <c r="U53">
        <f t="shared" si="2"/>
        <v>813123.61203051533</v>
      </c>
      <c r="V53">
        <f t="shared" si="3"/>
        <v>77</v>
      </c>
      <c r="W53">
        <f t="shared" si="4"/>
        <v>24.006847973741902</v>
      </c>
      <c r="X53">
        <f t="shared" si="5"/>
        <v>86</v>
      </c>
      <c r="Y53">
        <f t="shared" si="6"/>
        <v>68</v>
      </c>
      <c r="Z53">
        <v>0.71020000000000005</v>
      </c>
      <c r="AA53">
        <f t="shared" si="7"/>
        <v>75</v>
      </c>
      <c r="AB53">
        <v>0.91990000000000005</v>
      </c>
      <c r="AC53">
        <f t="shared" si="8"/>
        <v>0.81505000000000005</v>
      </c>
      <c r="AD53">
        <f t="shared" si="9"/>
        <v>46</v>
      </c>
      <c r="AE53">
        <v>0.57379999999999998</v>
      </c>
      <c r="AF53">
        <f t="shared" si="10"/>
        <v>135</v>
      </c>
      <c r="AG53">
        <v>0.91039999999999999</v>
      </c>
      <c r="AH53">
        <f t="shared" si="11"/>
        <v>18</v>
      </c>
      <c r="AI53">
        <f t="shared" si="12"/>
        <v>65.666666666666671</v>
      </c>
      <c r="AJ53">
        <f>IF(C53=1,(AI53/Z53),REF)</f>
        <v>92.462217215807755</v>
      </c>
      <c r="AK53">
        <f t="shared" si="13"/>
        <v>61</v>
      </c>
      <c r="AL53">
        <f>IF(B53=1,(AI53/AC53),REF)</f>
        <v>80.567654336134794</v>
      </c>
      <c r="AM53">
        <f t="shared" si="14"/>
        <v>57</v>
      </c>
      <c r="AN53">
        <f t="shared" si="15"/>
        <v>46</v>
      </c>
      <c r="AO53" t="str">
        <f t="shared" si="16"/>
        <v>Georgetown</v>
      </c>
      <c r="AP53">
        <f t="shared" si="17"/>
        <v>0.57991636311854688</v>
      </c>
      <c r="AQ53">
        <f t="shared" si="18"/>
        <v>0.54596220662416184</v>
      </c>
      <c r="AR53">
        <f t="shared" si="19"/>
        <v>0.79466598320845572</v>
      </c>
      <c r="AS53" t="str">
        <f t="shared" si="20"/>
        <v>Georgetown</v>
      </c>
      <c r="AT53">
        <f t="shared" si="21"/>
        <v>52</v>
      </c>
      <c r="AU53">
        <f t="shared" si="22"/>
        <v>48</v>
      </c>
      <c r="AV53">
        <v>54</v>
      </c>
      <c r="AW53" t="str">
        <f t="shared" si="23"/>
        <v>Georgetown</v>
      </c>
      <c r="AX53" t="str">
        <f t="shared" si="24"/>
        <v/>
      </c>
      <c r="AY53">
        <v>52</v>
      </c>
    </row>
    <row r="54" spans="1:52" x14ac:dyDescent="0.25">
      <c r="A54">
        <v>1</v>
      </c>
      <c r="B54">
        <v>1</v>
      </c>
      <c r="C54">
        <v>1</v>
      </c>
      <c r="D54" s="419" t="s">
        <v>105</v>
      </c>
      <c r="E54" s="419">
        <v>65.733400000000003</v>
      </c>
      <c r="F54" s="419">
        <v>216</v>
      </c>
      <c r="G54" s="419">
        <v>63.879199999999997</v>
      </c>
      <c r="H54" s="419">
        <v>232</v>
      </c>
      <c r="I54" s="419">
        <v>110.764</v>
      </c>
      <c r="J54" s="419">
        <v>51</v>
      </c>
      <c r="K54" s="419">
        <v>113.694</v>
      </c>
      <c r="L54" s="419">
        <v>35</v>
      </c>
      <c r="M54" s="419">
        <v>101.943</v>
      </c>
      <c r="N54" s="419">
        <v>105</v>
      </c>
      <c r="O54" s="419">
        <v>100.71</v>
      </c>
      <c r="P54" s="419">
        <v>99</v>
      </c>
      <c r="Q54" s="419">
        <v>12.9838</v>
      </c>
      <c r="R54" s="419">
        <v>56</v>
      </c>
      <c r="S54">
        <f t="shared" si="0"/>
        <v>0.19752515463980272</v>
      </c>
      <c r="T54">
        <f t="shared" si="1"/>
        <v>55</v>
      </c>
      <c r="U54">
        <f t="shared" si="2"/>
        <v>849691.33356144256</v>
      </c>
      <c r="V54">
        <f t="shared" si="3"/>
        <v>48</v>
      </c>
      <c r="W54">
        <f t="shared" si="4"/>
        <v>24.385409734730523</v>
      </c>
      <c r="X54">
        <f t="shared" si="5"/>
        <v>106</v>
      </c>
      <c r="Y54">
        <f t="shared" si="6"/>
        <v>80.5</v>
      </c>
      <c r="Z54" s="419">
        <v>0.7782</v>
      </c>
      <c r="AA54">
        <f t="shared" si="7"/>
        <v>51</v>
      </c>
      <c r="AB54" s="419">
        <v>0.81140000000000001</v>
      </c>
      <c r="AC54" s="419">
        <f t="shared" si="8"/>
        <v>0.79479999999999995</v>
      </c>
      <c r="AD54">
        <f t="shared" si="9"/>
        <v>58</v>
      </c>
      <c r="AE54" s="419">
        <v>0.7611</v>
      </c>
      <c r="AF54">
        <f t="shared" si="10"/>
        <v>66</v>
      </c>
      <c r="AG54">
        <v>0.83389999999999997</v>
      </c>
      <c r="AH54">
        <f t="shared" si="11"/>
        <v>50</v>
      </c>
      <c r="AI54">
        <f t="shared" si="12"/>
        <v>59.583333333333336</v>
      </c>
      <c r="AJ54" s="419">
        <f>IF(C54=1,(AI54/Z54),REF)</f>
        <v>76.565578685856252</v>
      </c>
      <c r="AK54">
        <f t="shared" si="13"/>
        <v>49</v>
      </c>
      <c r="AL54" s="419">
        <f>IF(B54=1,(AI54/AC54),REF)</f>
        <v>74.966448582452614</v>
      </c>
      <c r="AM54">
        <f t="shared" si="14"/>
        <v>51</v>
      </c>
      <c r="AN54" s="419">
        <f t="shared" si="15"/>
        <v>49</v>
      </c>
      <c r="AO54" s="419" t="str">
        <f t="shared" si="16"/>
        <v>Dayton</v>
      </c>
      <c r="AP54">
        <f t="shared" si="17"/>
        <v>0.58786090641449673</v>
      </c>
      <c r="AQ54" s="419">
        <f t="shared" si="18"/>
        <v>0.53721472715687113</v>
      </c>
      <c r="AR54">
        <f t="shared" si="19"/>
        <v>0.79443924379094022</v>
      </c>
      <c r="AS54" s="419" t="str">
        <f t="shared" si="20"/>
        <v>Dayton</v>
      </c>
      <c r="AT54">
        <f t="shared" si="21"/>
        <v>53</v>
      </c>
      <c r="AU54" s="419">
        <f t="shared" si="22"/>
        <v>53.333333333333336</v>
      </c>
      <c r="AV54">
        <v>51</v>
      </c>
      <c r="AW54" s="419" t="str">
        <f t="shared" si="23"/>
        <v>Dayton</v>
      </c>
      <c r="AX54" t="str">
        <f t="shared" si="24"/>
        <v/>
      </c>
      <c r="AY54">
        <v>53</v>
      </c>
      <c r="AZ54">
        <v>3</v>
      </c>
    </row>
    <row r="55" spans="1:52" x14ac:dyDescent="0.25">
      <c r="A55">
        <v>1</v>
      </c>
      <c r="B55">
        <v>1</v>
      </c>
      <c r="C55">
        <v>1</v>
      </c>
      <c r="D55" t="s">
        <v>136</v>
      </c>
      <c r="E55">
        <v>68.220200000000006</v>
      </c>
      <c r="F55">
        <v>101</v>
      </c>
      <c r="G55">
        <v>65.8095</v>
      </c>
      <c r="H55">
        <v>122</v>
      </c>
      <c r="I55">
        <v>107.23399999999999</v>
      </c>
      <c r="J55">
        <v>110</v>
      </c>
      <c r="K55">
        <v>110.212</v>
      </c>
      <c r="L55">
        <v>79</v>
      </c>
      <c r="M55">
        <v>97.760900000000007</v>
      </c>
      <c r="N55">
        <v>42</v>
      </c>
      <c r="O55">
        <v>95.982100000000003</v>
      </c>
      <c r="P55">
        <v>42</v>
      </c>
      <c r="Q55">
        <v>14.229699999999999</v>
      </c>
      <c r="R55">
        <v>48</v>
      </c>
      <c r="S55">
        <f t="shared" si="0"/>
        <v>0.20858777898628264</v>
      </c>
      <c r="T55">
        <f t="shared" si="1"/>
        <v>48</v>
      </c>
      <c r="U55">
        <f t="shared" si="2"/>
        <v>828649.27621666889</v>
      </c>
      <c r="V55">
        <f t="shared" si="3"/>
        <v>63</v>
      </c>
      <c r="W55">
        <f t="shared" si="4"/>
        <v>21.756619074914894</v>
      </c>
      <c r="X55">
        <f t="shared" si="5"/>
        <v>31</v>
      </c>
      <c r="Y55">
        <f t="shared" si="6"/>
        <v>39.5</v>
      </c>
      <c r="Z55">
        <v>0.74639999999999995</v>
      </c>
      <c r="AA55">
        <f t="shared" si="7"/>
        <v>62</v>
      </c>
      <c r="AB55">
        <v>0.89749999999999996</v>
      </c>
      <c r="AC55">
        <f t="shared" si="8"/>
        <v>0.82194999999999996</v>
      </c>
      <c r="AD55">
        <f t="shared" si="9"/>
        <v>43</v>
      </c>
      <c r="AE55">
        <v>0.69499999999999995</v>
      </c>
      <c r="AF55">
        <f t="shared" si="10"/>
        <v>95</v>
      </c>
      <c r="AG55">
        <v>0.79700000000000004</v>
      </c>
      <c r="AH55">
        <f t="shared" si="11"/>
        <v>62</v>
      </c>
      <c r="AI55">
        <f t="shared" si="12"/>
        <v>58.416666666666664</v>
      </c>
      <c r="AJ55">
        <f>IF(C55=1,(AI55/Z55),REF)</f>
        <v>78.264558770989638</v>
      </c>
      <c r="AK55">
        <f t="shared" si="13"/>
        <v>50</v>
      </c>
      <c r="AL55">
        <f>IF(B55=1,(AI55/AC55),REF)</f>
        <v>71.070827503700556</v>
      </c>
      <c r="AM55">
        <f t="shared" si="14"/>
        <v>49</v>
      </c>
      <c r="AN55">
        <f t="shared" si="15"/>
        <v>43</v>
      </c>
      <c r="AO55" t="str">
        <f t="shared" si="16"/>
        <v>George Washington</v>
      </c>
      <c r="AP55">
        <f t="shared" si="17"/>
        <v>0.56157522617609912</v>
      </c>
      <c r="AQ55">
        <f t="shared" si="18"/>
        <v>0.55928400215344454</v>
      </c>
      <c r="AR55">
        <f t="shared" si="19"/>
        <v>0.79324698567871499</v>
      </c>
      <c r="AS55" t="str">
        <f t="shared" si="20"/>
        <v>George Washington</v>
      </c>
      <c r="AT55">
        <f t="shared" si="21"/>
        <v>54</v>
      </c>
      <c r="AU55">
        <f t="shared" si="22"/>
        <v>46.666666666666664</v>
      </c>
      <c r="AV55">
        <v>46</v>
      </c>
      <c r="AW55" t="str">
        <f t="shared" si="23"/>
        <v>George Washington</v>
      </c>
      <c r="AX55" t="str">
        <f t="shared" si="24"/>
        <v/>
      </c>
      <c r="AY55">
        <v>54</v>
      </c>
    </row>
    <row r="56" spans="1:52" x14ac:dyDescent="0.25">
      <c r="A56">
        <v>1</v>
      </c>
      <c r="B56">
        <v>1</v>
      </c>
      <c r="C56">
        <v>1</v>
      </c>
      <c r="D56" t="s">
        <v>194</v>
      </c>
      <c r="E56">
        <v>70.501099999999994</v>
      </c>
      <c r="F56">
        <v>32</v>
      </c>
      <c r="G56">
        <v>68.940799999999996</v>
      </c>
      <c r="H56">
        <v>26</v>
      </c>
      <c r="I56">
        <v>105.31</v>
      </c>
      <c r="J56">
        <v>163</v>
      </c>
      <c r="K56">
        <v>109.792</v>
      </c>
      <c r="L56">
        <v>87</v>
      </c>
      <c r="M56">
        <v>99.965299999999999</v>
      </c>
      <c r="N56">
        <v>74</v>
      </c>
      <c r="O56">
        <v>98.317999999999998</v>
      </c>
      <c r="P56">
        <v>62</v>
      </c>
      <c r="Q56">
        <v>11.473699999999999</v>
      </c>
      <c r="R56">
        <v>65</v>
      </c>
      <c r="S56">
        <f t="shared" si="0"/>
        <v>0.1627492336998998</v>
      </c>
      <c r="T56">
        <f t="shared" si="1"/>
        <v>72</v>
      </c>
      <c r="U56">
        <f t="shared" si="2"/>
        <v>849840.22982359026</v>
      </c>
      <c r="V56">
        <f t="shared" si="3"/>
        <v>47</v>
      </c>
      <c r="W56">
        <f t="shared" si="4"/>
        <v>21.878470799157189</v>
      </c>
      <c r="X56">
        <f t="shared" si="5"/>
        <v>37</v>
      </c>
      <c r="Y56">
        <f t="shared" si="6"/>
        <v>54.5</v>
      </c>
      <c r="Z56">
        <v>0.75849999999999995</v>
      </c>
      <c r="AA56">
        <f t="shared" si="7"/>
        <v>58</v>
      </c>
      <c r="AB56">
        <v>0.84109999999999996</v>
      </c>
      <c r="AC56">
        <f t="shared" si="8"/>
        <v>0.79979999999999996</v>
      </c>
      <c r="AD56">
        <f t="shared" si="9"/>
        <v>55</v>
      </c>
      <c r="AE56">
        <v>0.68540000000000001</v>
      </c>
      <c r="AF56">
        <f t="shared" si="10"/>
        <v>97</v>
      </c>
      <c r="AG56">
        <v>0.83389999999999997</v>
      </c>
      <c r="AH56">
        <f t="shared" si="11"/>
        <v>50</v>
      </c>
      <c r="AI56">
        <f t="shared" si="12"/>
        <v>62.583333333333336</v>
      </c>
      <c r="AJ56">
        <f>IF(C56=1,(AI56/Z56),REF)</f>
        <v>82.50933860689959</v>
      </c>
      <c r="AK56">
        <f t="shared" si="13"/>
        <v>54</v>
      </c>
      <c r="AL56">
        <f>IF(B56=1,(AI56/AC56),REF)</f>
        <v>78.248728848878898</v>
      </c>
      <c r="AM56">
        <f t="shared" si="14"/>
        <v>55</v>
      </c>
      <c r="AN56">
        <f t="shared" si="15"/>
        <v>54</v>
      </c>
      <c r="AO56" t="str">
        <f t="shared" si="16"/>
        <v>LSU</v>
      </c>
      <c r="AP56">
        <f t="shared" si="17"/>
        <v>0.57635201683230519</v>
      </c>
      <c r="AQ56">
        <f t="shared" si="18"/>
        <v>0.53770633975624993</v>
      </c>
      <c r="AR56">
        <f t="shared" si="19"/>
        <v>0.79131824291011776</v>
      </c>
      <c r="AS56" t="str">
        <f t="shared" si="20"/>
        <v>LSU</v>
      </c>
      <c r="AT56">
        <f t="shared" si="21"/>
        <v>55</v>
      </c>
      <c r="AU56">
        <f t="shared" si="22"/>
        <v>54.666666666666664</v>
      </c>
      <c r="AV56">
        <v>57</v>
      </c>
      <c r="AW56" t="str">
        <f t="shared" si="23"/>
        <v>LSU</v>
      </c>
      <c r="AX56" t="str">
        <f t="shared" si="24"/>
        <v/>
      </c>
      <c r="AY56">
        <v>55</v>
      </c>
    </row>
    <row r="57" spans="1:52" x14ac:dyDescent="0.25">
      <c r="A57">
        <v>1</v>
      </c>
      <c r="B57">
        <v>1</v>
      </c>
      <c r="C57">
        <v>1</v>
      </c>
      <c r="D57" t="s">
        <v>52</v>
      </c>
      <c r="E57">
        <v>69.012600000000006</v>
      </c>
      <c r="F57">
        <v>68</v>
      </c>
      <c r="G57">
        <v>67.612899999999996</v>
      </c>
      <c r="H57">
        <v>57</v>
      </c>
      <c r="I57">
        <v>107.01900000000001</v>
      </c>
      <c r="J57">
        <v>119</v>
      </c>
      <c r="K57">
        <v>110.175</v>
      </c>
      <c r="L57">
        <v>80</v>
      </c>
      <c r="M57">
        <v>98.0732</v>
      </c>
      <c r="N57">
        <v>48</v>
      </c>
      <c r="O57">
        <v>94.780799999999999</v>
      </c>
      <c r="P57">
        <v>29</v>
      </c>
      <c r="Q57">
        <v>15.3941</v>
      </c>
      <c r="R57">
        <v>37</v>
      </c>
      <c r="S57">
        <f t="shared" si="0"/>
        <v>0.22306361447040102</v>
      </c>
      <c r="T57">
        <f t="shared" si="1"/>
        <v>42</v>
      </c>
      <c r="U57">
        <f t="shared" si="2"/>
        <v>837711.55861087504</v>
      </c>
      <c r="V57">
        <f t="shared" si="3"/>
        <v>54</v>
      </c>
      <c r="W57">
        <f t="shared" si="4"/>
        <v>21.077747744879709</v>
      </c>
      <c r="X57">
        <f t="shared" si="5"/>
        <v>19</v>
      </c>
      <c r="Y57">
        <f t="shared" si="6"/>
        <v>30.5</v>
      </c>
      <c r="Z57">
        <v>0.70889999999999997</v>
      </c>
      <c r="AA57">
        <f t="shared" si="7"/>
        <v>76</v>
      </c>
      <c r="AB57">
        <v>0.90920000000000001</v>
      </c>
      <c r="AC57">
        <f t="shared" si="8"/>
        <v>0.80905000000000005</v>
      </c>
      <c r="AD57">
        <f t="shared" si="9"/>
        <v>52</v>
      </c>
      <c r="AE57">
        <v>0.4869</v>
      </c>
      <c r="AF57">
        <f t="shared" si="10"/>
        <v>174</v>
      </c>
      <c r="AG57">
        <v>0.87770000000000004</v>
      </c>
      <c r="AH57">
        <f t="shared" si="11"/>
        <v>32</v>
      </c>
      <c r="AI57">
        <f t="shared" si="12"/>
        <v>64.083333333333329</v>
      </c>
      <c r="AJ57">
        <f>IF(C57=1,(AI57/Z57),REF)</f>
        <v>90.398269619598437</v>
      </c>
      <c r="AK57">
        <f t="shared" si="13"/>
        <v>60</v>
      </c>
      <c r="AL57">
        <f>IF(B57=1,(AI57/AC57),REF)</f>
        <v>79.208124755371514</v>
      </c>
      <c r="AM57">
        <f t="shared" si="14"/>
        <v>56</v>
      </c>
      <c r="AN57">
        <f t="shared" si="15"/>
        <v>52</v>
      </c>
      <c r="AO57" t="str">
        <f t="shared" si="16"/>
        <v>Arizona St.</v>
      </c>
      <c r="AP57">
        <f t="shared" si="17"/>
        <v>0.5690329264836258</v>
      </c>
      <c r="AQ57">
        <f t="shared" si="18"/>
        <v>0.54309720079272406</v>
      </c>
      <c r="AR57">
        <f t="shared" si="19"/>
        <v>0.79077010787206248</v>
      </c>
      <c r="AS57" t="str">
        <f t="shared" si="20"/>
        <v>Arizona St.</v>
      </c>
      <c r="AT57">
        <f t="shared" si="21"/>
        <v>56</v>
      </c>
      <c r="AU57">
        <f t="shared" si="22"/>
        <v>53.333333333333336</v>
      </c>
      <c r="AV57">
        <v>56</v>
      </c>
      <c r="AW57" t="str">
        <f t="shared" si="23"/>
        <v>Arizona St.</v>
      </c>
      <c r="AX57" t="str">
        <f t="shared" si="24"/>
        <v/>
      </c>
      <c r="AY57">
        <v>56</v>
      </c>
    </row>
    <row r="58" spans="1:52" x14ac:dyDescent="0.25">
      <c r="A58">
        <v>1</v>
      </c>
      <c r="B58">
        <v>1</v>
      </c>
      <c r="C58">
        <v>1</v>
      </c>
      <c r="D58" t="s">
        <v>198</v>
      </c>
      <c r="E58">
        <v>66.285799999999995</v>
      </c>
      <c r="F58">
        <v>189</v>
      </c>
      <c r="G58">
        <v>64.708200000000005</v>
      </c>
      <c r="H58">
        <v>187</v>
      </c>
      <c r="I58">
        <v>105.36799999999999</v>
      </c>
      <c r="J58">
        <v>160</v>
      </c>
      <c r="K58">
        <v>109.855</v>
      </c>
      <c r="L58">
        <v>85</v>
      </c>
      <c r="M58">
        <v>100.661</v>
      </c>
      <c r="N58">
        <v>86</v>
      </c>
      <c r="O58">
        <v>97.774500000000003</v>
      </c>
      <c r="P58">
        <v>58</v>
      </c>
      <c r="Q58">
        <v>12.0808</v>
      </c>
      <c r="R58">
        <v>62</v>
      </c>
      <c r="S58">
        <f t="shared" si="0"/>
        <v>0.18224868674738784</v>
      </c>
      <c r="T58">
        <f t="shared" si="1"/>
        <v>61</v>
      </c>
      <c r="U58">
        <f t="shared" si="2"/>
        <v>799945.05663894501</v>
      </c>
      <c r="V58">
        <f t="shared" si="3"/>
        <v>90</v>
      </c>
      <c r="W58">
        <f t="shared" si="4"/>
        <v>23.064309851821825</v>
      </c>
      <c r="X58">
        <f t="shared" si="5"/>
        <v>57</v>
      </c>
      <c r="Y58">
        <f t="shared" si="6"/>
        <v>59</v>
      </c>
      <c r="Z58">
        <v>0.78059999999999996</v>
      </c>
      <c r="AA58">
        <f t="shared" si="7"/>
        <v>50</v>
      </c>
      <c r="AB58">
        <v>0.7994</v>
      </c>
      <c r="AC58">
        <f t="shared" si="8"/>
        <v>0.79</v>
      </c>
      <c r="AD58">
        <f t="shared" si="9"/>
        <v>62</v>
      </c>
      <c r="AE58">
        <v>0.69579999999999997</v>
      </c>
      <c r="AF58">
        <f t="shared" si="10"/>
        <v>94</v>
      </c>
      <c r="AG58">
        <v>0.84350000000000003</v>
      </c>
      <c r="AH58">
        <f t="shared" si="11"/>
        <v>45</v>
      </c>
      <c r="AI58">
        <f t="shared" si="12"/>
        <v>68.5</v>
      </c>
      <c r="AJ58">
        <f>IF(C58=1,(AI58/Z58),REF)</f>
        <v>87.753010504739947</v>
      </c>
      <c r="AK58">
        <f t="shared" si="13"/>
        <v>59</v>
      </c>
      <c r="AL58">
        <f>IF(B58=1,(AI58/AC58),REF)</f>
        <v>86.70886075949366</v>
      </c>
      <c r="AM58">
        <f t="shared" si="14"/>
        <v>59</v>
      </c>
      <c r="AN58">
        <f t="shared" si="15"/>
        <v>59</v>
      </c>
      <c r="AO58" t="str">
        <f t="shared" si="16"/>
        <v>Marquette</v>
      </c>
      <c r="AP58">
        <f t="shared" si="17"/>
        <v>0.5842147569188284</v>
      </c>
      <c r="AQ58">
        <f t="shared" si="18"/>
        <v>0.5243455358298813</v>
      </c>
      <c r="AR58">
        <f t="shared" si="19"/>
        <v>0.78975380899819103</v>
      </c>
      <c r="AS58" t="str">
        <f t="shared" si="20"/>
        <v>Marquette</v>
      </c>
      <c r="AT58">
        <f t="shared" si="21"/>
        <v>57</v>
      </c>
      <c r="AU58">
        <f t="shared" si="22"/>
        <v>59.333333333333336</v>
      </c>
      <c r="AV58">
        <v>62</v>
      </c>
      <c r="AW58" t="str">
        <f t="shared" si="23"/>
        <v>Marquette</v>
      </c>
      <c r="AX58" t="str">
        <f t="shared" si="24"/>
        <v/>
      </c>
      <c r="AY58">
        <v>57</v>
      </c>
    </row>
    <row r="59" spans="1:52" x14ac:dyDescent="0.25">
      <c r="A59">
        <v>1</v>
      </c>
      <c r="B59">
        <v>1</v>
      </c>
      <c r="C59">
        <v>1</v>
      </c>
      <c r="D59" t="s">
        <v>359</v>
      </c>
      <c r="E59">
        <v>65.754199999999997</v>
      </c>
      <c r="F59">
        <v>214</v>
      </c>
      <c r="G59">
        <v>63.506700000000002</v>
      </c>
      <c r="H59">
        <v>248</v>
      </c>
      <c r="I59">
        <v>108.399</v>
      </c>
      <c r="J59">
        <v>83</v>
      </c>
      <c r="K59">
        <v>111.286</v>
      </c>
      <c r="L59">
        <v>60</v>
      </c>
      <c r="M59">
        <v>98.550799999999995</v>
      </c>
      <c r="N59">
        <v>52</v>
      </c>
      <c r="O59">
        <v>95.576999999999998</v>
      </c>
      <c r="P59">
        <v>36</v>
      </c>
      <c r="Q59">
        <v>15.708600000000001</v>
      </c>
      <c r="R59">
        <v>36</v>
      </c>
      <c r="S59">
        <f t="shared" si="0"/>
        <v>0.23890489124649078</v>
      </c>
      <c r="T59">
        <f t="shared" si="1"/>
        <v>34</v>
      </c>
      <c r="U59">
        <f t="shared" si="2"/>
        <v>814337.74229694321</v>
      </c>
      <c r="V59">
        <f t="shared" si="3"/>
        <v>76</v>
      </c>
      <c r="W59">
        <f t="shared" si="4"/>
        <v>22.420326517210878</v>
      </c>
      <c r="X59">
        <f t="shared" si="5"/>
        <v>42</v>
      </c>
      <c r="Y59">
        <f t="shared" si="6"/>
        <v>38</v>
      </c>
      <c r="Z59">
        <v>0.72529999999999994</v>
      </c>
      <c r="AA59">
        <f t="shared" si="7"/>
        <v>70</v>
      </c>
      <c r="AB59">
        <v>0.88170000000000004</v>
      </c>
      <c r="AC59">
        <f t="shared" si="8"/>
        <v>0.80349999999999999</v>
      </c>
      <c r="AD59">
        <f t="shared" si="9"/>
        <v>54</v>
      </c>
      <c r="AE59">
        <v>0.68910000000000005</v>
      </c>
      <c r="AF59">
        <f t="shared" si="10"/>
        <v>96</v>
      </c>
      <c r="AG59">
        <v>0.81340000000000001</v>
      </c>
      <c r="AH59">
        <f t="shared" si="11"/>
        <v>56</v>
      </c>
      <c r="AI59">
        <f t="shared" si="12"/>
        <v>59</v>
      </c>
      <c r="AJ59">
        <f>IF(C59=1,(AI59/Z59),REF)</f>
        <v>81.34565007583069</v>
      </c>
      <c r="AK59">
        <f t="shared" si="13"/>
        <v>52</v>
      </c>
      <c r="AL59">
        <f>IF(B59=1,(AI59/AC59),REF)</f>
        <v>73.428749222153087</v>
      </c>
      <c r="AM59">
        <f t="shared" si="14"/>
        <v>50</v>
      </c>
      <c r="AN59">
        <f t="shared" si="15"/>
        <v>50</v>
      </c>
      <c r="AO59" t="str">
        <f t="shared" si="16"/>
        <v>Utah</v>
      </c>
      <c r="AP59">
        <f t="shared" si="17"/>
        <v>0.55770749278682685</v>
      </c>
      <c r="AQ59">
        <f t="shared" si="18"/>
        <v>0.54450394845636563</v>
      </c>
      <c r="AR59">
        <f t="shared" si="19"/>
        <v>0.78794148687904308</v>
      </c>
      <c r="AS59" t="str">
        <f t="shared" si="20"/>
        <v>Utah</v>
      </c>
      <c r="AT59">
        <f t="shared" si="21"/>
        <v>58</v>
      </c>
      <c r="AU59">
        <f t="shared" si="22"/>
        <v>54</v>
      </c>
      <c r="AV59">
        <v>53</v>
      </c>
      <c r="AW59" t="str">
        <f t="shared" si="23"/>
        <v>Utah</v>
      </c>
      <c r="AX59" t="str">
        <f t="shared" si="24"/>
        <v/>
      </c>
      <c r="AY59">
        <v>58</v>
      </c>
    </row>
    <row r="60" spans="1:52" x14ac:dyDescent="0.25">
      <c r="A60">
        <v>1</v>
      </c>
      <c r="B60">
        <v>1</v>
      </c>
      <c r="C60">
        <v>1</v>
      </c>
      <c r="D60" t="s">
        <v>96</v>
      </c>
      <c r="E60">
        <v>67.265199999999993</v>
      </c>
      <c r="F60">
        <v>136</v>
      </c>
      <c r="G60">
        <v>65.096999999999994</v>
      </c>
      <c r="H60">
        <v>163</v>
      </c>
      <c r="I60">
        <v>103.71599999999999</v>
      </c>
      <c r="J60">
        <v>196</v>
      </c>
      <c r="K60">
        <v>107.9</v>
      </c>
      <c r="L60">
        <v>117</v>
      </c>
      <c r="M60">
        <v>100.113</v>
      </c>
      <c r="N60">
        <v>79</v>
      </c>
      <c r="O60">
        <v>95.427499999999995</v>
      </c>
      <c r="P60">
        <v>35</v>
      </c>
      <c r="Q60">
        <v>12.4727</v>
      </c>
      <c r="R60">
        <v>60</v>
      </c>
      <c r="S60">
        <f t="shared" si="0"/>
        <v>0.18542277433204707</v>
      </c>
      <c r="T60">
        <f t="shared" si="1"/>
        <v>60</v>
      </c>
      <c r="U60">
        <f t="shared" si="2"/>
        <v>783129.03713200008</v>
      </c>
      <c r="V60">
        <f t="shared" si="3"/>
        <v>109</v>
      </c>
      <c r="W60">
        <f t="shared" si="4"/>
        <v>21.861866420925221</v>
      </c>
      <c r="X60">
        <f t="shared" si="5"/>
        <v>35</v>
      </c>
      <c r="Y60">
        <f t="shared" si="6"/>
        <v>47.5</v>
      </c>
      <c r="Z60">
        <v>0.72599999999999998</v>
      </c>
      <c r="AA60">
        <f t="shared" si="7"/>
        <v>69</v>
      </c>
      <c r="AB60">
        <v>0.85409999999999997</v>
      </c>
      <c r="AC60">
        <f t="shared" si="8"/>
        <v>0.79004999999999992</v>
      </c>
      <c r="AD60">
        <f t="shared" si="9"/>
        <v>61</v>
      </c>
      <c r="AE60">
        <v>0.81059999999999999</v>
      </c>
      <c r="AF60">
        <f t="shared" si="10"/>
        <v>50</v>
      </c>
      <c r="AG60">
        <v>0.84699999999999998</v>
      </c>
      <c r="AH60">
        <f t="shared" si="11"/>
        <v>42</v>
      </c>
      <c r="AI60">
        <f t="shared" si="12"/>
        <v>61.583333333333336</v>
      </c>
      <c r="AJ60">
        <f>IF(C60=1,(AI60/Z60),REF)</f>
        <v>84.825528007346193</v>
      </c>
      <c r="AK60">
        <f t="shared" si="13"/>
        <v>57</v>
      </c>
      <c r="AL60">
        <f>IF(B60=1,(AI60/AC60),REF)</f>
        <v>77.948653038837222</v>
      </c>
      <c r="AM60">
        <f t="shared" si="14"/>
        <v>54</v>
      </c>
      <c r="AN60">
        <f t="shared" si="15"/>
        <v>54</v>
      </c>
      <c r="AO60" t="str">
        <f t="shared" si="16"/>
        <v>Colorado</v>
      </c>
      <c r="AP60">
        <f t="shared" si="17"/>
        <v>0.56775638154087538</v>
      </c>
      <c r="AQ60">
        <f t="shared" si="18"/>
        <v>0.53140656959983468</v>
      </c>
      <c r="AR60">
        <f t="shared" si="19"/>
        <v>0.78706904889223483</v>
      </c>
      <c r="AS60" t="str">
        <f t="shared" si="20"/>
        <v>Colorado</v>
      </c>
      <c r="AT60">
        <f t="shared" si="21"/>
        <v>59</v>
      </c>
      <c r="AU60">
        <f t="shared" si="22"/>
        <v>58</v>
      </c>
      <c r="AV60">
        <v>60</v>
      </c>
      <c r="AW60" t="str">
        <f t="shared" si="23"/>
        <v>Colorado</v>
      </c>
      <c r="AX60" t="str">
        <f t="shared" si="24"/>
        <v/>
      </c>
      <c r="AY60">
        <v>59</v>
      </c>
    </row>
    <row r="61" spans="1:52" x14ac:dyDescent="0.25">
      <c r="A61">
        <v>1</v>
      </c>
      <c r="B61">
        <v>1</v>
      </c>
      <c r="C61">
        <v>1</v>
      </c>
      <c r="D61" t="s">
        <v>240</v>
      </c>
      <c r="E61">
        <v>64.783500000000004</v>
      </c>
      <c r="F61">
        <v>258</v>
      </c>
      <c r="G61">
        <v>64.733999999999995</v>
      </c>
      <c r="H61">
        <v>184</v>
      </c>
      <c r="I61">
        <v>108.169</v>
      </c>
      <c r="J61">
        <v>88</v>
      </c>
      <c r="K61">
        <v>113.205</v>
      </c>
      <c r="L61">
        <v>39</v>
      </c>
      <c r="M61">
        <v>106.233</v>
      </c>
      <c r="N61">
        <v>212</v>
      </c>
      <c r="O61">
        <v>102.658</v>
      </c>
      <c r="P61">
        <v>130</v>
      </c>
      <c r="Q61">
        <v>10.5467</v>
      </c>
      <c r="R61">
        <v>73</v>
      </c>
      <c r="S61">
        <f t="shared" si="0"/>
        <v>0.16280380035039782</v>
      </c>
      <c r="T61">
        <f t="shared" si="1"/>
        <v>71</v>
      </c>
      <c r="U61">
        <f t="shared" si="2"/>
        <v>830224.65358158748</v>
      </c>
      <c r="V61">
        <f t="shared" si="3"/>
        <v>62</v>
      </c>
      <c r="W61">
        <f t="shared" si="4"/>
        <v>25.513149322094584</v>
      </c>
      <c r="X61">
        <f t="shared" si="5"/>
        <v>165</v>
      </c>
      <c r="Y61">
        <f t="shared" si="6"/>
        <v>118</v>
      </c>
      <c r="Z61">
        <v>0.83020000000000005</v>
      </c>
      <c r="AA61">
        <f t="shared" si="7"/>
        <v>38</v>
      </c>
      <c r="AB61">
        <v>0.72619999999999996</v>
      </c>
      <c r="AC61">
        <f t="shared" si="8"/>
        <v>0.7782</v>
      </c>
      <c r="AD61">
        <f t="shared" si="9"/>
        <v>65</v>
      </c>
      <c r="AE61">
        <v>0.85589999999999999</v>
      </c>
      <c r="AF61">
        <f t="shared" si="10"/>
        <v>30</v>
      </c>
      <c r="AG61">
        <v>0.77610000000000001</v>
      </c>
      <c r="AH61">
        <f t="shared" si="11"/>
        <v>73</v>
      </c>
      <c r="AI61">
        <f t="shared" si="12"/>
        <v>69.833333333333329</v>
      </c>
      <c r="AJ61">
        <f>IF(C61=1,(AI61/Z61),REF)</f>
        <v>84.116277202280571</v>
      </c>
      <c r="AK61">
        <f t="shared" si="13"/>
        <v>55</v>
      </c>
      <c r="AL61">
        <f>IF(B61=1,(AI61/AC61),REF)</f>
        <v>89.736999914332216</v>
      </c>
      <c r="AM61">
        <f t="shared" si="14"/>
        <v>62</v>
      </c>
      <c r="AN61">
        <f t="shared" si="15"/>
        <v>55</v>
      </c>
      <c r="AO61" t="str">
        <f t="shared" si="16"/>
        <v>North Carolina St.</v>
      </c>
      <c r="AP61">
        <f t="shared" si="17"/>
        <v>0.58026264578936659</v>
      </c>
      <c r="AQ61">
        <f t="shared" si="18"/>
        <v>0.51430198650746206</v>
      </c>
      <c r="AR61">
        <f t="shared" si="19"/>
        <v>0.78575031927588534</v>
      </c>
      <c r="AS61" t="str">
        <f t="shared" si="20"/>
        <v>North Carolina St.</v>
      </c>
      <c r="AT61">
        <f t="shared" si="21"/>
        <v>60</v>
      </c>
      <c r="AU61">
        <f t="shared" si="22"/>
        <v>60</v>
      </c>
      <c r="AV61">
        <v>61</v>
      </c>
      <c r="AW61" t="str">
        <f t="shared" si="23"/>
        <v>North Carolina St.</v>
      </c>
      <c r="AX61" t="str">
        <f t="shared" si="24"/>
        <v/>
      </c>
      <c r="AY61">
        <v>60</v>
      </c>
    </row>
    <row r="62" spans="1:52" x14ac:dyDescent="0.25">
      <c r="A62">
        <v>1</v>
      </c>
      <c r="B62">
        <v>1</v>
      </c>
      <c r="C62">
        <v>1</v>
      </c>
      <c r="D62" t="s">
        <v>216</v>
      </c>
      <c r="E62">
        <v>65.757000000000005</v>
      </c>
      <c r="F62">
        <v>212</v>
      </c>
      <c r="G62">
        <v>64.873400000000004</v>
      </c>
      <c r="H62">
        <v>174</v>
      </c>
      <c r="I62">
        <v>109.455</v>
      </c>
      <c r="J62">
        <v>64</v>
      </c>
      <c r="K62">
        <v>113.79300000000001</v>
      </c>
      <c r="L62">
        <v>33</v>
      </c>
      <c r="M62">
        <v>104.572</v>
      </c>
      <c r="N62">
        <v>166</v>
      </c>
      <c r="O62">
        <v>102.69799999999999</v>
      </c>
      <c r="P62">
        <v>133</v>
      </c>
      <c r="Q62">
        <v>11.095599999999999</v>
      </c>
      <c r="R62">
        <v>68</v>
      </c>
      <c r="S62">
        <f t="shared" si="0"/>
        <v>0.16872728378727758</v>
      </c>
      <c r="T62">
        <f t="shared" si="1"/>
        <v>68</v>
      </c>
      <c r="U62">
        <f t="shared" si="2"/>
        <v>851477.32224969321</v>
      </c>
      <c r="V62">
        <f t="shared" si="3"/>
        <v>43</v>
      </c>
      <c r="W62">
        <f t="shared" si="4"/>
        <v>25.151111711460334</v>
      </c>
      <c r="X62">
        <f t="shared" si="5"/>
        <v>145</v>
      </c>
      <c r="Y62">
        <f t="shared" si="6"/>
        <v>106.5</v>
      </c>
      <c r="Z62">
        <v>0.7389</v>
      </c>
      <c r="AA62">
        <f t="shared" si="7"/>
        <v>66</v>
      </c>
      <c r="AB62">
        <v>0.84450000000000003</v>
      </c>
      <c r="AC62">
        <f t="shared" si="8"/>
        <v>0.79170000000000007</v>
      </c>
      <c r="AD62">
        <f t="shared" si="9"/>
        <v>60</v>
      </c>
      <c r="AE62">
        <v>0.5988</v>
      </c>
      <c r="AF62">
        <f t="shared" si="10"/>
        <v>126</v>
      </c>
      <c r="AG62">
        <v>0.85809999999999997</v>
      </c>
      <c r="AH62">
        <f t="shared" si="11"/>
        <v>38</v>
      </c>
      <c r="AI62">
        <f t="shared" si="12"/>
        <v>73.583333333333329</v>
      </c>
      <c r="AJ62">
        <f>IF(C62=1,(AI62/Z62),REF)</f>
        <v>99.584968647088004</v>
      </c>
      <c r="AK62">
        <f t="shared" si="13"/>
        <v>65</v>
      </c>
      <c r="AL62">
        <f>IF(B62=1,(AI62/AC62),REF)</f>
        <v>92.943455012420515</v>
      </c>
      <c r="AM62">
        <f t="shared" si="14"/>
        <v>65</v>
      </c>
      <c r="AN62">
        <f t="shared" si="15"/>
        <v>60</v>
      </c>
      <c r="AO62" t="str">
        <f t="shared" si="16"/>
        <v>Missouri</v>
      </c>
      <c r="AP62">
        <f t="shared" si="17"/>
        <v>0.5672460703353871</v>
      </c>
      <c r="AQ62">
        <f t="shared" si="18"/>
        <v>0.52093281051020057</v>
      </c>
      <c r="AR62">
        <f t="shared" si="19"/>
        <v>0.78391345540468516</v>
      </c>
      <c r="AS62" t="str">
        <f t="shared" si="20"/>
        <v>Missouri</v>
      </c>
      <c r="AT62">
        <f t="shared" si="21"/>
        <v>61</v>
      </c>
      <c r="AU62">
        <f t="shared" si="22"/>
        <v>60.333333333333336</v>
      </c>
      <c r="AV62">
        <v>65</v>
      </c>
      <c r="AW62" t="str">
        <f t="shared" si="23"/>
        <v>Missouri</v>
      </c>
      <c r="AX62" t="str">
        <f t="shared" si="24"/>
        <v/>
      </c>
      <c r="AY62">
        <v>61</v>
      </c>
    </row>
    <row r="63" spans="1:52" x14ac:dyDescent="0.25">
      <c r="A63">
        <v>1</v>
      </c>
      <c r="B63">
        <v>1</v>
      </c>
      <c r="C63">
        <v>1</v>
      </c>
      <c r="D63" t="s">
        <v>287</v>
      </c>
      <c r="E63">
        <v>63.500700000000002</v>
      </c>
      <c r="F63">
        <v>314</v>
      </c>
      <c r="G63">
        <v>61.421199999999999</v>
      </c>
      <c r="H63">
        <v>322</v>
      </c>
      <c r="I63">
        <v>112.34</v>
      </c>
      <c r="J63">
        <v>34</v>
      </c>
      <c r="K63">
        <v>112.96</v>
      </c>
      <c r="L63">
        <v>42</v>
      </c>
      <c r="M63">
        <v>104.413</v>
      </c>
      <c r="N63">
        <v>162</v>
      </c>
      <c r="O63">
        <v>101.71299999999999</v>
      </c>
      <c r="P63">
        <v>115</v>
      </c>
      <c r="Q63">
        <v>11.2469</v>
      </c>
      <c r="R63">
        <v>67</v>
      </c>
      <c r="S63">
        <f t="shared" si="0"/>
        <v>0.17711615777463871</v>
      </c>
      <c r="T63">
        <f t="shared" si="1"/>
        <v>63</v>
      </c>
      <c r="U63">
        <f t="shared" si="2"/>
        <v>810266.49357311998</v>
      </c>
      <c r="V63">
        <f t="shared" si="3"/>
        <v>83</v>
      </c>
      <c r="W63">
        <f t="shared" si="4"/>
        <v>25.646247521688139</v>
      </c>
      <c r="X63">
        <f t="shared" si="5"/>
        <v>170</v>
      </c>
      <c r="Y63">
        <f t="shared" si="6"/>
        <v>116.5</v>
      </c>
      <c r="Z63">
        <v>0.70809999999999995</v>
      </c>
      <c r="AA63">
        <f t="shared" si="7"/>
        <v>77</v>
      </c>
      <c r="AB63">
        <v>0.85770000000000002</v>
      </c>
      <c r="AC63">
        <f t="shared" si="8"/>
        <v>0.78289999999999993</v>
      </c>
      <c r="AD63">
        <f t="shared" si="9"/>
        <v>63</v>
      </c>
      <c r="AE63">
        <v>0.79969999999999997</v>
      </c>
      <c r="AF63">
        <f t="shared" si="10"/>
        <v>52</v>
      </c>
      <c r="AG63">
        <v>0.87629999999999997</v>
      </c>
      <c r="AH63">
        <f t="shared" si="11"/>
        <v>33</v>
      </c>
      <c r="AI63">
        <f t="shared" si="12"/>
        <v>68.416666666666671</v>
      </c>
      <c r="AJ63">
        <f>IF(C63=1,(AI63/Z63),REF)</f>
        <v>96.620063079602701</v>
      </c>
      <c r="AK63">
        <f t="shared" si="13"/>
        <v>62</v>
      </c>
      <c r="AL63">
        <f>IF(B63=1,(AI63/AC63),REF)</f>
        <v>87.388768254779251</v>
      </c>
      <c r="AM63">
        <f t="shared" si="14"/>
        <v>61</v>
      </c>
      <c r="AN63">
        <f t="shared" si="15"/>
        <v>61</v>
      </c>
      <c r="AO63" t="str">
        <f t="shared" si="16"/>
        <v>Saint Mary's</v>
      </c>
      <c r="AP63">
        <f t="shared" si="17"/>
        <v>0.56447415349690233</v>
      </c>
      <c r="AQ63">
        <f t="shared" si="18"/>
        <v>0.51912597454449061</v>
      </c>
      <c r="AR63">
        <f t="shared" si="19"/>
        <v>0.78259239061258545</v>
      </c>
      <c r="AS63" t="str">
        <f t="shared" si="20"/>
        <v>Saint Mary's</v>
      </c>
      <c r="AT63">
        <f t="shared" si="21"/>
        <v>62</v>
      </c>
      <c r="AU63">
        <f t="shared" si="22"/>
        <v>62</v>
      </c>
      <c r="AV63">
        <v>67</v>
      </c>
      <c r="AW63" t="str">
        <f t="shared" si="23"/>
        <v>Saint Mary's</v>
      </c>
      <c r="AX63" t="str">
        <f t="shared" si="24"/>
        <v/>
      </c>
      <c r="AY63">
        <v>62</v>
      </c>
    </row>
    <row r="64" spans="1:52" x14ac:dyDescent="0.25">
      <c r="A64">
        <v>1</v>
      </c>
      <c r="B64">
        <v>1</v>
      </c>
      <c r="C64">
        <v>1</v>
      </c>
      <c r="D64" t="s">
        <v>377</v>
      </c>
      <c r="E64">
        <v>68.641400000000004</v>
      </c>
      <c r="F64">
        <v>77</v>
      </c>
      <c r="G64">
        <v>66.540000000000006</v>
      </c>
      <c r="H64">
        <v>94</v>
      </c>
      <c r="I64">
        <v>112.21599999999999</v>
      </c>
      <c r="J64">
        <v>38</v>
      </c>
      <c r="K64">
        <v>115.381</v>
      </c>
      <c r="L64">
        <v>23</v>
      </c>
      <c r="M64">
        <v>106.151</v>
      </c>
      <c r="N64">
        <v>209</v>
      </c>
      <c r="O64">
        <v>102.63</v>
      </c>
      <c r="P64">
        <v>129</v>
      </c>
      <c r="Q64">
        <v>12.751200000000001</v>
      </c>
      <c r="R64">
        <v>57</v>
      </c>
      <c r="S64">
        <f t="shared" si="0"/>
        <v>0.18576252815356337</v>
      </c>
      <c r="T64">
        <f t="shared" si="1"/>
        <v>59</v>
      </c>
      <c r="U64">
        <f t="shared" si="2"/>
        <v>913807.52493626543</v>
      </c>
      <c r="V64">
        <f t="shared" si="3"/>
        <v>17</v>
      </c>
      <c r="W64">
        <f t="shared" si="4"/>
        <v>24.068708852798483</v>
      </c>
      <c r="X64">
        <f t="shared" si="5"/>
        <v>90</v>
      </c>
      <c r="Y64">
        <f t="shared" si="6"/>
        <v>74.5</v>
      </c>
      <c r="Z64">
        <v>0.70609999999999995</v>
      </c>
      <c r="AA64">
        <f t="shared" si="7"/>
        <v>80</v>
      </c>
      <c r="AB64">
        <v>0.88449999999999995</v>
      </c>
      <c r="AC64">
        <f t="shared" si="8"/>
        <v>0.7952999999999999</v>
      </c>
      <c r="AD64">
        <f t="shared" si="9"/>
        <v>56</v>
      </c>
      <c r="AE64">
        <v>0.47410000000000002</v>
      </c>
      <c r="AF64">
        <f t="shared" si="10"/>
        <v>181</v>
      </c>
      <c r="AG64">
        <v>0.84150000000000003</v>
      </c>
      <c r="AH64">
        <f t="shared" si="11"/>
        <v>46</v>
      </c>
      <c r="AI64">
        <f t="shared" si="12"/>
        <v>72.25</v>
      </c>
      <c r="AJ64">
        <f>IF(C64=1,(AI64/Z64),REF)</f>
        <v>102.32261719303216</v>
      </c>
      <c r="AK64">
        <f t="shared" si="13"/>
        <v>70</v>
      </c>
      <c r="AL64">
        <f>IF(B64=1,(AI64/AC64),REF)</f>
        <v>90.846221551615756</v>
      </c>
      <c r="AM64">
        <f t="shared" si="14"/>
        <v>64</v>
      </c>
      <c r="AN64">
        <f t="shared" si="15"/>
        <v>56</v>
      </c>
      <c r="AO64" t="str">
        <f t="shared" si="16"/>
        <v>West Virginia</v>
      </c>
      <c r="AP64">
        <f t="shared" si="17"/>
        <v>0.54821071021280432</v>
      </c>
      <c r="AQ64">
        <f t="shared" si="18"/>
        <v>0.52479663590714554</v>
      </c>
      <c r="AR64">
        <f t="shared" si="19"/>
        <v>0.77952326237731662</v>
      </c>
      <c r="AS64" t="str">
        <f t="shared" si="20"/>
        <v>West Virginia</v>
      </c>
      <c r="AT64">
        <f t="shared" si="21"/>
        <v>63</v>
      </c>
      <c r="AU64">
        <f t="shared" si="22"/>
        <v>58.333333333333336</v>
      </c>
      <c r="AV64">
        <v>66</v>
      </c>
      <c r="AW64" t="str">
        <f t="shared" si="23"/>
        <v>West Virginia</v>
      </c>
      <c r="AX64" t="str">
        <f t="shared" si="24"/>
        <v/>
      </c>
      <c r="AY64">
        <v>63</v>
      </c>
    </row>
    <row r="65" spans="1:51" x14ac:dyDescent="0.25">
      <c r="A65">
        <v>1</v>
      </c>
      <c r="B65">
        <v>1</v>
      </c>
      <c r="C65">
        <v>1</v>
      </c>
      <c r="D65" t="s">
        <v>91</v>
      </c>
      <c r="E65">
        <v>59.698500000000003</v>
      </c>
      <c r="F65">
        <v>349</v>
      </c>
      <c r="G65">
        <v>58.369599999999998</v>
      </c>
      <c r="H65">
        <v>349</v>
      </c>
      <c r="I65">
        <v>103.74</v>
      </c>
      <c r="J65">
        <v>195</v>
      </c>
      <c r="K65">
        <v>106.405</v>
      </c>
      <c r="L65">
        <v>139</v>
      </c>
      <c r="M65">
        <v>95.1999</v>
      </c>
      <c r="N65">
        <v>18</v>
      </c>
      <c r="O65">
        <v>92.940399999999997</v>
      </c>
      <c r="P65">
        <v>14</v>
      </c>
      <c r="Q65">
        <v>13.464700000000001</v>
      </c>
      <c r="R65">
        <v>52</v>
      </c>
      <c r="S65">
        <f t="shared" si="0"/>
        <v>0.22554335536068751</v>
      </c>
      <c r="T65">
        <f t="shared" si="1"/>
        <v>41</v>
      </c>
      <c r="U65">
        <f t="shared" si="2"/>
        <v>675907.85125646251</v>
      </c>
      <c r="V65">
        <f t="shared" si="3"/>
        <v>243</v>
      </c>
      <c r="W65">
        <f t="shared" si="4"/>
        <v>23.613689077915154</v>
      </c>
      <c r="X65">
        <f t="shared" si="5"/>
        <v>75</v>
      </c>
      <c r="Y65">
        <f t="shared" si="6"/>
        <v>58</v>
      </c>
      <c r="Z65">
        <v>0.71389999999999998</v>
      </c>
      <c r="AA65">
        <f t="shared" si="7"/>
        <v>74</v>
      </c>
      <c r="AB65">
        <v>0.872</v>
      </c>
      <c r="AC65">
        <f t="shared" si="8"/>
        <v>0.79295000000000004</v>
      </c>
      <c r="AD65">
        <f t="shared" si="9"/>
        <v>59</v>
      </c>
      <c r="AE65">
        <v>0.76549999999999996</v>
      </c>
      <c r="AF65">
        <f t="shared" si="10"/>
        <v>63</v>
      </c>
      <c r="AG65">
        <v>0.85670000000000002</v>
      </c>
      <c r="AH65">
        <f t="shared" si="11"/>
        <v>39</v>
      </c>
      <c r="AI65">
        <f t="shared" si="12"/>
        <v>83.833333333333329</v>
      </c>
      <c r="AJ65">
        <f>IF(C65=1,(AI65/Z65),REF)</f>
        <v>117.43007890927767</v>
      </c>
      <c r="AK65">
        <f t="shared" si="13"/>
        <v>77</v>
      </c>
      <c r="AL65">
        <f>IF(B65=1,(AI65/AC65),REF)</f>
        <v>105.72335372133593</v>
      </c>
      <c r="AM65">
        <f t="shared" si="14"/>
        <v>74</v>
      </c>
      <c r="AN65">
        <f t="shared" si="15"/>
        <v>59</v>
      </c>
      <c r="AO65" t="str">
        <f t="shared" si="16"/>
        <v>Clemson</v>
      </c>
      <c r="AP65">
        <f t="shared" si="17"/>
        <v>0.54874884195610341</v>
      </c>
      <c r="AQ65">
        <f t="shared" si="18"/>
        <v>0.51342008661792704</v>
      </c>
      <c r="AR65">
        <f t="shared" si="19"/>
        <v>0.77636408931254108</v>
      </c>
      <c r="AS65" t="str">
        <f t="shared" si="20"/>
        <v>Clemson</v>
      </c>
      <c r="AT65">
        <f t="shared" si="21"/>
        <v>64</v>
      </c>
      <c r="AU65">
        <f t="shared" si="22"/>
        <v>60.666666666666664</v>
      </c>
      <c r="AV65">
        <v>58</v>
      </c>
      <c r="AW65" t="str">
        <f t="shared" si="23"/>
        <v>Clemson</v>
      </c>
      <c r="AX65" t="str">
        <f t="shared" si="24"/>
        <v/>
      </c>
      <c r="AY65">
        <v>64</v>
      </c>
    </row>
    <row r="66" spans="1:51" x14ac:dyDescent="0.25">
      <c r="A66">
        <v>1</v>
      </c>
      <c r="B66">
        <v>1</v>
      </c>
      <c r="C66">
        <v>1</v>
      </c>
      <c r="D66" t="s">
        <v>355</v>
      </c>
      <c r="E66">
        <v>66.547899999999998</v>
      </c>
      <c r="F66">
        <v>169</v>
      </c>
      <c r="G66">
        <v>65.444999999999993</v>
      </c>
      <c r="H66">
        <v>144</v>
      </c>
      <c r="I66">
        <v>106.437</v>
      </c>
      <c r="J66">
        <v>133</v>
      </c>
      <c r="K66">
        <v>107.768</v>
      </c>
      <c r="L66">
        <v>119</v>
      </c>
      <c r="M66">
        <v>98.063699999999997</v>
      </c>
      <c r="N66">
        <v>47</v>
      </c>
      <c r="O66">
        <v>98.559799999999996</v>
      </c>
      <c r="P66">
        <v>64</v>
      </c>
      <c r="Q66">
        <v>9.2083600000000008</v>
      </c>
      <c r="R66">
        <v>81</v>
      </c>
      <c r="S66">
        <f t="shared" ref="S66:S129" si="25">(K66-O66)/E66</f>
        <v>0.13836950527364508</v>
      </c>
      <c r="T66">
        <f t="shared" ref="T66:T129" si="26">RANK(S66,S:S,0)</f>
        <v>80</v>
      </c>
      <c r="U66">
        <f t="shared" ref="U66:U129" si="27">(K66^2)*E66</f>
        <v>772883.43910936953</v>
      </c>
      <c r="V66">
        <f t="shared" ref="V66:V129" si="28">RANK(U66,U:U,0)</f>
        <v>122</v>
      </c>
      <c r="W66">
        <f t="shared" ref="W66:W129" si="29">O66^1.6/E66</f>
        <v>23.269408634531381</v>
      </c>
      <c r="X66">
        <f t="shared" ref="X66:X129" si="30">RANK(W66,W:W,1)</f>
        <v>64</v>
      </c>
      <c r="Y66">
        <f t="shared" ref="Y66:Y129" si="31">AVERAGE(X66,T66)</f>
        <v>72</v>
      </c>
      <c r="Z66">
        <v>0.82809999999999995</v>
      </c>
      <c r="AA66">
        <f t="shared" ref="AA66:AA129" si="32">RANK(Z66,Z:Z,0)</f>
        <v>39</v>
      </c>
      <c r="AB66">
        <v>0.6603</v>
      </c>
      <c r="AC66">
        <f t="shared" ref="AC66:AC129" si="33">(Z66+AB66)/2</f>
        <v>0.74419999999999997</v>
      </c>
      <c r="AD66">
        <f t="shared" ref="AD66:AD129" si="34">RANK(AC66,AC:AC,0)</f>
        <v>74</v>
      </c>
      <c r="AE66">
        <v>0.70530000000000004</v>
      </c>
      <c r="AF66">
        <f t="shared" ref="AF66:AF129" si="35">RANK(AE66,AE:AE,0)</f>
        <v>88</v>
      </c>
      <c r="AG66">
        <v>0.7923</v>
      </c>
      <c r="AH66">
        <f t="shared" ref="AH66:AH129" si="36">RANK(AG66,AG:AG,0)</f>
        <v>65</v>
      </c>
      <c r="AI66">
        <f t="shared" ref="AI66:AI129" si="37">(T66+V66+(AD66)+AF66+AH66+Y66)/6</f>
        <v>83.5</v>
      </c>
      <c r="AJ66">
        <f>IF(C66=1,(AI66/Z66),REF)</f>
        <v>100.83323270136458</v>
      </c>
      <c r="AK66">
        <f t="shared" ref="AK66:AK129" si="38">RANK(AJ66,AJ:AJ,1)</f>
        <v>66</v>
      </c>
      <c r="AL66">
        <f>IF(B66=1,(AI66/AC66),REF)</f>
        <v>112.20102123085192</v>
      </c>
      <c r="AM66">
        <f t="shared" ref="AM66:AM129" si="39">RANK(AL66,AL:AL,1)</f>
        <v>77</v>
      </c>
      <c r="AN66">
        <f t="shared" ref="AN66:AN129" si="40">MIN(AK66,AM66,AD66)</f>
        <v>66</v>
      </c>
      <c r="AO66" t="str">
        <f t="shared" ref="AO66:AO129" si="41">D66</f>
        <v>UNLV</v>
      </c>
      <c r="AP66">
        <f t="shared" ref="AP66:AP129" si="42">(((Z66+AG66)/2))*(($BD$2)/((AJ66)))^(1/10)</f>
        <v>0.57484111662371329</v>
      </c>
      <c r="AQ66">
        <f t="shared" ref="AQ66:AQ129" si="43">(AC66*(($BC$2)/((AL66)))^(1/8))</f>
        <v>0.47828689680194808</v>
      </c>
      <c r="AR66">
        <f t="shared" ref="AR66:AR129" si="44">((AP66+AQ66)/2)^(1/2.5)</f>
        <v>0.77371402234848374</v>
      </c>
      <c r="AS66" t="str">
        <f t="shared" ref="AS66:AS129" si="45">AO66</f>
        <v>UNLV</v>
      </c>
      <c r="AT66">
        <f t="shared" ref="AT66:AT129" si="46">RANK(AR66,AR:AR,0)</f>
        <v>65</v>
      </c>
      <c r="AU66">
        <f t="shared" ref="AU66:AU129" si="47">(AT66+AN66+AD66)/3</f>
        <v>68.333333333333329</v>
      </c>
      <c r="AV66">
        <v>64</v>
      </c>
      <c r="AW66" t="str">
        <f t="shared" ref="AW66:AW129" si="48">AS66</f>
        <v>UNLV</v>
      </c>
      <c r="AX66" t="str">
        <f t="shared" si="24"/>
        <v/>
      </c>
      <c r="AY66">
        <v>65</v>
      </c>
    </row>
    <row r="67" spans="1:51" x14ac:dyDescent="0.25">
      <c r="A67">
        <v>1</v>
      </c>
      <c r="B67">
        <v>1</v>
      </c>
      <c r="C67">
        <v>1</v>
      </c>
      <c r="D67" t="s">
        <v>65</v>
      </c>
      <c r="E67">
        <v>65.4011</v>
      </c>
      <c r="F67">
        <v>231</v>
      </c>
      <c r="G67">
        <v>64.172200000000004</v>
      </c>
      <c r="H67">
        <v>214</v>
      </c>
      <c r="I67">
        <v>112.742</v>
      </c>
      <c r="J67">
        <v>30</v>
      </c>
      <c r="K67">
        <v>114.167</v>
      </c>
      <c r="L67">
        <v>29</v>
      </c>
      <c r="M67">
        <v>105.72</v>
      </c>
      <c r="N67">
        <v>197</v>
      </c>
      <c r="O67">
        <v>103.59699999999999</v>
      </c>
      <c r="P67">
        <v>153</v>
      </c>
      <c r="Q67">
        <v>10.570399999999999</v>
      </c>
      <c r="R67">
        <v>72</v>
      </c>
      <c r="S67">
        <f t="shared" si="25"/>
        <v>0.16161807676017692</v>
      </c>
      <c r="T67">
        <f t="shared" si="26"/>
        <v>74</v>
      </c>
      <c r="U67">
        <f t="shared" si="27"/>
        <v>852444.7318548779</v>
      </c>
      <c r="V67">
        <f t="shared" si="28"/>
        <v>40</v>
      </c>
      <c r="W67">
        <f t="shared" si="29"/>
        <v>25.643094551600953</v>
      </c>
      <c r="X67">
        <f t="shared" si="30"/>
        <v>169</v>
      </c>
      <c r="Y67">
        <f t="shared" si="31"/>
        <v>121.5</v>
      </c>
      <c r="Z67">
        <v>0.76759999999999995</v>
      </c>
      <c r="AA67">
        <f t="shared" si="32"/>
        <v>54</v>
      </c>
      <c r="AB67">
        <v>0.75170000000000003</v>
      </c>
      <c r="AC67">
        <f t="shared" si="33"/>
        <v>0.75964999999999994</v>
      </c>
      <c r="AD67">
        <f t="shared" si="34"/>
        <v>67</v>
      </c>
      <c r="AE67">
        <v>0.73260000000000003</v>
      </c>
      <c r="AF67">
        <f t="shared" si="35"/>
        <v>75</v>
      </c>
      <c r="AG67">
        <v>0.78800000000000003</v>
      </c>
      <c r="AH67">
        <f t="shared" si="36"/>
        <v>68</v>
      </c>
      <c r="AI67">
        <f t="shared" si="37"/>
        <v>74.25</v>
      </c>
      <c r="AJ67">
        <f>IF(C67=1,(AI67/Z67),REF)</f>
        <v>96.730067743616473</v>
      </c>
      <c r="AK67">
        <f t="shared" si="38"/>
        <v>63</v>
      </c>
      <c r="AL67">
        <f>IF(B67=1,(AI67/AC67),REF)</f>
        <v>97.74238135983677</v>
      </c>
      <c r="AM67">
        <f t="shared" si="39"/>
        <v>67</v>
      </c>
      <c r="AN67">
        <f t="shared" si="40"/>
        <v>63</v>
      </c>
      <c r="AO67" t="str">
        <f t="shared" si="41"/>
        <v>Boise St.</v>
      </c>
      <c r="AP67">
        <f t="shared" si="42"/>
        <v>0.55415051882714117</v>
      </c>
      <c r="AQ67">
        <f t="shared" si="43"/>
        <v>0.49670850492503527</v>
      </c>
      <c r="AR67">
        <f t="shared" si="44"/>
        <v>0.77304679666571308</v>
      </c>
      <c r="AS67" t="str">
        <f t="shared" si="45"/>
        <v>Boise St.</v>
      </c>
      <c r="AT67">
        <f t="shared" si="46"/>
        <v>66</v>
      </c>
      <c r="AU67">
        <f t="shared" si="47"/>
        <v>65.333333333333329</v>
      </c>
      <c r="AV67">
        <v>71</v>
      </c>
      <c r="AW67" t="str">
        <f t="shared" si="48"/>
        <v>Boise St.</v>
      </c>
      <c r="AX67" t="str">
        <f t="shared" ref="AX67:AX130" si="49">IF(OR(((RANK(Z67,Z:Z,0))&lt;17),(RANK(AB67,AB:AB,0)&lt;17)),"y","")</f>
        <v/>
      </c>
      <c r="AY67">
        <v>66</v>
      </c>
    </row>
    <row r="68" spans="1:51" x14ac:dyDescent="0.25">
      <c r="A68">
        <v>1</v>
      </c>
      <c r="B68">
        <v>1</v>
      </c>
      <c r="C68">
        <v>1</v>
      </c>
      <c r="D68" t="s">
        <v>145</v>
      </c>
      <c r="E68">
        <v>67.146600000000007</v>
      </c>
      <c r="F68">
        <v>139</v>
      </c>
      <c r="G68">
        <v>65.565700000000007</v>
      </c>
      <c r="H68">
        <v>138</v>
      </c>
      <c r="I68">
        <v>108.434</v>
      </c>
      <c r="J68">
        <v>82</v>
      </c>
      <c r="K68">
        <v>109.265</v>
      </c>
      <c r="L68">
        <v>95</v>
      </c>
      <c r="M68">
        <v>96.719099999999997</v>
      </c>
      <c r="N68">
        <v>26</v>
      </c>
      <c r="O68">
        <v>97.145899999999997</v>
      </c>
      <c r="P68">
        <v>54</v>
      </c>
      <c r="Q68">
        <v>12.119300000000001</v>
      </c>
      <c r="R68">
        <v>61</v>
      </c>
      <c r="S68">
        <f t="shared" si="25"/>
        <v>0.18048717284270538</v>
      </c>
      <c r="T68">
        <f t="shared" si="26"/>
        <v>62</v>
      </c>
      <c r="U68">
        <f t="shared" si="27"/>
        <v>801652.52905198513</v>
      </c>
      <c r="V68">
        <f t="shared" si="28"/>
        <v>89</v>
      </c>
      <c r="W68">
        <f t="shared" si="29"/>
        <v>22.534874041584978</v>
      </c>
      <c r="X68">
        <f t="shared" si="30"/>
        <v>46</v>
      </c>
      <c r="Y68">
        <f t="shared" si="31"/>
        <v>54</v>
      </c>
      <c r="Z68">
        <v>0.71889999999999998</v>
      </c>
      <c r="AA68">
        <f t="shared" si="32"/>
        <v>72</v>
      </c>
      <c r="AB68">
        <v>0.77170000000000005</v>
      </c>
      <c r="AC68">
        <f t="shared" si="33"/>
        <v>0.74530000000000007</v>
      </c>
      <c r="AD68">
        <f t="shared" si="34"/>
        <v>73</v>
      </c>
      <c r="AE68">
        <v>0.88939999999999997</v>
      </c>
      <c r="AF68">
        <f t="shared" si="35"/>
        <v>19</v>
      </c>
      <c r="AG68">
        <v>0.7833</v>
      </c>
      <c r="AH68">
        <f t="shared" si="36"/>
        <v>71</v>
      </c>
      <c r="AI68">
        <f t="shared" si="37"/>
        <v>61.333333333333336</v>
      </c>
      <c r="AJ68">
        <f>IF(C68=1,(AI68/Z68),REF)</f>
        <v>85.315528353503041</v>
      </c>
      <c r="AK68">
        <f t="shared" si="38"/>
        <v>58</v>
      </c>
      <c r="AL68">
        <f>IF(B68=1,(AI68/AC68),REF)</f>
        <v>82.293483608390346</v>
      </c>
      <c r="AM68">
        <f t="shared" si="39"/>
        <v>58</v>
      </c>
      <c r="AN68">
        <f t="shared" si="40"/>
        <v>58</v>
      </c>
      <c r="AO68" t="str">
        <f t="shared" si="41"/>
        <v>Green Bay</v>
      </c>
      <c r="AP68">
        <f t="shared" si="42"/>
        <v>0.54188971480140324</v>
      </c>
      <c r="AQ68">
        <f t="shared" si="43"/>
        <v>0.49791918365736354</v>
      </c>
      <c r="AR68">
        <f t="shared" si="44"/>
        <v>0.76978494580237422</v>
      </c>
      <c r="AS68" t="str">
        <f t="shared" si="45"/>
        <v>Green Bay</v>
      </c>
      <c r="AT68">
        <f t="shared" si="46"/>
        <v>67</v>
      </c>
      <c r="AU68">
        <f t="shared" si="47"/>
        <v>66</v>
      </c>
      <c r="AV68">
        <v>63</v>
      </c>
      <c r="AW68" t="str">
        <f t="shared" si="48"/>
        <v>Green Bay</v>
      </c>
      <c r="AX68" t="str">
        <f t="shared" si="49"/>
        <v/>
      </c>
      <c r="AY68">
        <v>67</v>
      </c>
    </row>
    <row r="69" spans="1:51" x14ac:dyDescent="0.25">
      <c r="A69">
        <v>1</v>
      </c>
      <c r="B69">
        <v>1</v>
      </c>
      <c r="C69">
        <v>1</v>
      </c>
      <c r="D69" t="s">
        <v>314</v>
      </c>
      <c r="E69">
        <v>68.251099999999994</v>
      </c>
      <c r="F69">
        <v>96</v>
      </c>
      <c r="G69">
        <v>66.040099999999995</v>
      </c>
      <c r="H69">
        <v>112</v>
      </c>
      <c r="I69">
        <v>107.741</v>
      </c>
      <c r="J69">
        <v>97</v>
      </c>
      <c r="K69">
        <v>110.759</v>
      </c>
      <c r="L69">
        <v>67</v>
      </c>
      <c r="M69">
        <v>102.652</v>
      </c>
      <c r="N69">
        <v>112</v>
      </c>
      <c r="O69">
        <v>102.018</v>
      </c>
      <c r="P69">
        <v>121</v>
      </c>
      <c r="Q69">
        <v>8.7408199999999994</v>
      </c>
      <c r="R69">
        <v>86</v>
      </c>
      <c r="S69">
        <f t="shared" si="25"/>
        <v>0.12807119592211702</v>
      </c>
      <c r="T69">
        <f t="shared" si="26"/>
        <v>88</v>
      </c>
      <c r="U69">
        <f t="shared" si="27"/>
        <v>837274.1968399391</v>
      </c>
      <c r="V69">
        <f t="shared" si="28"/>
        <v>55</v>
      </c>
      <c r="W69">
        <f t="shared" si="29"/>
        <v>23.975806948897034</v>
      </c>
      <c r="X69">
        <f t="shared" si="30"/>
        <v>83</v>
      </c>
      <c r="Y69">
        <f t="shared" si="31"/>
        <v>85.5</v>
      </c>
      <c r="Z69">
        <v>0.74939999999999996</v>
      </c>
      <c r="AA69">
        <f t="shared" si="32"/>
        <v>61</v>
      </c>
      <c r="AB69">
        <v>0.75939999999999996</v>
      </c>
      <c r="AC69">
        <f t="shared" si="33"/>
        <v>0.75439999999999996</v>
      </c>
      <c r="AD69">
        <f t="shared" si="34"/>
        <v>69</v>
      </c>
      <c r="AE69">
        <v>0.74580000000000002</v>
      </c>
      <c r="AF69">
        <f t="shared" si="35"/>
        <v>70</v>
      </c>
      <c r="AG69">
        <v>0.77059999999999995</v>
      </c>
      <c r="AH69">
        <f t="shared" si="36"/>
        <v>76</v>
      </c>
      <c r="AI69">
        <f t="shared" si="37"/>
        <v>73.916666666666671</v>
      </c>
      <c r="AJ69">
        <f>IF(C69=1,(AI69/Z69),REF)</f>
        <v>98.634463126056417</v>
      </c>
      <c r="AK69">
        <f t="shared" si="38"/>
        <v>64</v>
      </c>
      <c r="AL69">
        <f>IF(B69=1,(AI69/AC69),REF)</f>
        <v>97.98073524213504</v>
      </c>
      <c r="AM69">
        <f t="shared" si="39"/>
        <v>68</v>
      </c>
      <c r="AN69">
        <f t="shared" si="40"/>
        <v>64</v>
      </c>
      <c r="AO69" t="str">
        <f t="shared" si="41"/>
        <v>St. Bonaventure</v>
      </c>
      <c r="AP69">
        <f t="shared" si="42"/>
        <v>0.54041410823955527</v>
      </c>
      <c r="AQ69">
        <f t="shared" si="43"/>
        <v>0.49312555753031734</v>
      </c>
      <c r="AR69">
        <f t="shared" si="44"/>
        <v>0.76792509707023948</v>
      </c>
      <c r="AS69" t="str">
        <f t="shared" si="45"/>
        <v>St. Bonaventure</v>
      </c>
      <c r="AT69">
        <f t="shared" si="46"/>
        <v>68</v>
      </c>
      <c r="AU69">
        <f t="shared" si="47"/>
        <v>67</v>
      </c>
      <c r="AV69">
        <v>69</v>
      </c>
      <c r="AW69" t="str">
        <f t="shared" si="48"/>
        <v>St. Bonaventure</v>
      </c>
      <c r="AX69" t="str">
        <f t="shared" si="49"/>
        <v/>
      </c>
      <c r="AY69">
        <v>68</v>
      </c>
    </row>
    <row r="70" spans="1:51" x14ac:dyDescent="0.25">
      <c r="A70">
        <v>1</v>
      </c>
      <c r="B70">
        <v>1</v>
      </c>
      <c r="C70">
        <v>1</v>
      </c>
      <c r="D70" t="s">
        <v>265</v>
      </c>
      <c r="E70">
        <v>66.562100000000001</v>
      </c>
      <c r="F70">
        <v>166</v>
      </c>
      <c r="G70">
        <v>64.845799999999997</v>
      </c>
      <c r="H70">
        <v>176</v>
      </c>
      <c r="I70">
        <v>106.1</v>
      </c>
      <c r="J70">
        <v>143</v>
      </c>
      <c r="K70">
        <v>110.71599999999999</v>
      </c>
      <c r="L70">
        <v>68</v>
      </c>
      <c r="M70">
        <v>105.18</v>
      </c>
      <c r="N70">
        <v>182</v>
      </c>
      <c r="O70">
        <v>101.074</v>
      </c>
      <c r="P70">
        <v>103</v>
      </c>
      <c r="Q70">
        <v>9.64269</v>
      </c>
      <c r="R70">
        <v>76</v>
      </c>
      <c r="S70">
        <f t="shared" si="25"/>
        <v>0.14485720853158171</v>
      </c>
      <c r="T70">
        <f t="shared" si="26"/>
        <v>76</v>
      </c>
      <c r="U70">
        <f t="shared" si="27"/>
        <v>815920.39545193757</v>
      </c>
      <c r="V70">
        <f t="shared" si="28"/>
        <v>75</v>
      </c>
      <c r="W70">
        <f t="shared" si="29"/>
        <v>24.221225328407705</v>
      </c>
      <c r="X70">
        <f t="shared" si="30"/>
        <v>98</v>
      </c>
      <c r="Y70">
        <f t="shared" si="31"/>
        <v>87</v>
      </c>
      <c r="Z70">
        <v>0.7661</v>
      </c>
      <c r="AA70">
        <f t="shared" si="32"/>
        <v>55</v>
      </c>
      <c r="AB70">
        <v>0.73640000000000005</v>
      </c>
      <c r="AC70">
        <f t="shared" si="33"/>
        <v>0.75124999999999997</v>
      </c>
      <c r="AD70">
        <f t="shared" si="34"/>
        <v>72</v>
      </c>
      <c r="AE70">
        <v>0.69710000000000005</v>
      </c>
      <c r="AF70">
        <f t="shared" si="35"/>
        <v>92</v>
      </c>
      <c r="AG70">
        <v>0.77380000000000004</v>
      </c>
      <c r="AH70">
        <f t="shared" si="36"/>
        <v>74</v>
      </c>
      <c r="AI70">
        <f t="shared" si="37"/>
        <v>79.333333333333329</v>
      </c>
      <c r="AJ70">
        <f>IF(C70=1,(AI70/Z70),REF)</f>
        <v>103.55480137492928</v>
      </c>
      <c r="AK70">
        <f t="shared" si="38"/>
        <v>71</v>
      </c>
      <c r="AL70">
        <f>IF(B70=1,(AI70/AC70),REF)</f>
        <v>105.60177481974486</v>
      </c>
      <c r="AM70">
        <f t="shared" si="39"/>
        <v>73</v>
      </c>
      <c r="AN70">
        <f t="shared" si="40"/>
        <v>71</v>
      </c>
      <c r="AO70" t="str">
        <f t="shared" si="41"/>
        <v>Penn St.</v>
      </c>
      <c r="AP70">
        <f t="shared" si="42"/>
        <v>0.5448305529155224</v>
      </c>
      <c r="AQ70">
        <f t="shared" si="43"/>
        <v>0.48649009392272757</v>
      </c>
      <c r="AR70">
        <f t="shared" si="44"/>
        <v>0.76726517497127755</v>
      </c>
      <c r="AS70" t="str">
        <f t="shared" si="45"/>
        <v>Penn St.</v>
      </c>
      <c r="AT70">
        <f t="shared" si="46"/>
        <v>69</v>
      </c>
      <c r="AU70">
        <f t="shared" si="47"/>
        <v>70.666666666666671</v>
      </c>
      <c r="AV70">
        <v>76</v>
      </c>
      <c r="AW70" t="str">
        <f t="shared" si="48"/>
        <v>Penn St.</v>
      </c>
      <c r="AX70" t="str">
        <f t="shared" si="49"/>
        <v/>
      </c>
      <c r="AY70">
        <v>69</v>
      </c>
    </row>
    <row r="71" spans="1:51" x14ac:dyDescent="0.25">
      <c r="A71">
        <v>1</v>
      </c>
      <c r="B71">
        <v>1</v>
      </c>
      <c r="C71">
        <v>1</v>
      </c>
      <c r="D71" t="s">
        <v>80</v>
      </c>
      <c r="E71">
        <v>66.696399999999997</v>
      </c>
      <c r="F71">
        <v>162</v>
      </c>
      <c r="G71">
        <v>64.973399999999998</v>
      </c>
      <c r="H71">
        <v>168</v>
      </c>
      <c r="I71">
        <v>107.35299999999999</v>
      </c>
      <c r="J71">
        <v>106</v>
      </c>
      <c r="K71">
        <v>110.60599999999999</v>
      </c>
      <c r="L71">
        <v>71</v>
      </c>
      <c r="M71">
        <v>103.09</v>
      </c>
      <c r="N71">
        <v>123</v>
      </c>
      <c r="O71">
        <v>99.002300000000005</v>
      </c>
      <c r="P71">
        <v>72</v>
      </c>
      <c r="Q71">
        <v>11.6038</v>
      </c>
      <c r="R71">
        <v>63</v>
      </c>
      <c r="S71">
        <f t="shared" si="25"/>
        <v>0.17397790585398898</v>
      </c>
      <c r="T71">
        <f t="shared" si="26"/>
        <v>65</v>
      </c>
      <c r="U71">
        <f t="shared" si="27"/>
        <v>815942.89736715017</v>
      </c>
      <c r="V71">
        <f t="shared" si="28"/>
        <v>74</v>
      </c>
      <c r="W71">
        <f t="shared" si="29"/>
        <v>23.384606243677553</v>
      </c>
      <c r="X71">
        <f t="shared" si="30"/>
        <v>70</v>
      </c>
      <c r="Y71">
        <f t="shared" si="31"/>
        <v>67.5</v>
      </c>
      <c r="Z71">
        <v>0.69620000000000004</v>
      </c>
      <c r="AA71">
        <f t="shared" si="32"/>
        <v>85</v>
      </c>
      <c r="AB71">
        <v>0.8155</v>
      </c>
      <c r="AC71">
        <f t="shared" si="33"/>
        <v>0.75585000000000002</v>
      </c>
      <c r="AD71">
        <f t="shared" si="34"/>
        <v>68</v>
      </c>
      <c r="AE71">
        <v>0.62450000000000006</v>
      </c>
      <c r="AF71">
        <f t="shared" si="35"/>
        <v>118</v>
      </c>
      <c r="AG71">
        <v>0.80630000000000002</v>
      </c>
      <c r="AH71">
        <f t="shared" si="36"/>
        <v>60</v>
      </c>
      <c r="AI71">
        <f t="shared" si="37"/>
        <v>75.416666666666671</v>
      </c>
      <c r="AJ71">
        <f>IF(C71=1,(AI71/Z71),REF)</f>
        <v>108.32615148903572</v>
      </c>
      <c r="AK71">
        <f t="shared" si="38"/>
        <v>75</v>
      </c>
      <c r="AL71">
        <f>IF(B71=1,(AI71/AC71),REF)</f>
        <v>99.777292672708427</v>
      </c>
      <c r="AM71">
        <f t="shared" si="39"/>
        <v>69</v>
      </c>
      <c r="AN71">
        <f t="shared" si="40"/>
        <v>68</v>
      </c>
      <c r="AO71" t="str">
        <f t="shared" si="41"/>
        <v>California</v>
      </c>
      <c r="AP71">
        <f t="shared" si="42"/>
        <v>0.52920886198714767</v>
      </c>
      <c r="AQ71">
        <f t="shared" si="43"/>
        <v>0.49295249780666989</v>
      </c>
      <c r="AR71">
        <f t="shared" si="44"/>
        <v>0.7645322072551185</v>
      </c>
      <c r="AS71" t="str">
        <f t="shared" si="45"/>
        <v>California</v>
      </c>
      <c r="AT71">
        <f t="shared" si="46"/>
        <v>70</v>
      </c>
      <c r="AU71">
        <f t="shared" si="47"/>
        <v>68.666666666666671</v>
      </c>
      <c r="AV71">
        <v>75</v>
      </c>
      <c r="AW71" t="str">
        <f t="shared" si="48"/>
        <v>California</v>
      </c>
      <c r="AX71" t="str">
        <f t="shared" si="49"/>
        <v/>
      </c>
      <c r="AY71">
        <v>70</v>
      </c>
    </row>
    <row r="72" spans="1:51" x14ac:dyDescent="0.25">
      <c r="A72">
        <v>1</v>
      </c>
      <c r="B72">
        <v>1</v>
      </c>
      <c r="C72">
        <v>1</v>
      </c>
      <c r="D72" t="s">
        <v>231</v>
      </c>
      <c r="E72">
        <v>66.914199999999994</v>
      </c>
      <c r="F72">
        <v>152</v>
      </c>
      <c r="G72">
        <v>65.3613</v>
      </c>
      <c r="H72">
        <v>146</v>
      </c>
      <c r="I72">
        <v>113.90300000000001</v>
      </c>
      <c r="J72">
        <v>21</v>
      </c>
      <c r="K72">
        <v>112.746</v>
      </c>
      <c r="L72">
        <v>44</v>
      </c>
      <c r="M72">
        <v>100.01</v>
      </c>
      <c r="N72">
        <v>77</v>
      </c>
      <c r="O72">
        <v>102.113</v>
      </c>
      <c r="P72">
        <v>123</v>
      </c>
      <c r="Q72">
        <v>10.633100000000001</v>
      </c>
      <c r="R72">
        <v>71</v>
      </c>
      <c r="S72">
        <f t="shared" si="25"/>
        <v>0.15890498578776996</v>
      </c>
      <c r="T72">
        <f t="shared" si="26"/>
        <v>75</v>
      </c>
      <c r="U72">
        <f t="shared" si="27"/>
        <v>850590.59409972699</v>
      </c>
      <c r="V72">
        <f t="shared" si="28"/>
        <v>44</v>
      </c>
      <c r="W72">
        <f t="shared" si="29"/>
        <v>24.491273426676649</v>
      </c>
      <c r="X72">
        <f t="shared" si="30"/>
        <v>112</v>
      </c>
      <c r="Y72">
        <f t="shared" si="31"/>
        <v>93.5</v>
      </c>
      <c r="Z72">
        <v>0.70799999999999996</v>
      </c>
      <c r="AA72">
        <f t="shared" si="32"/>
        <v>78</v>
      </c>
      <c r="AB72">
        <v>0.79679999999999995</v>
      </c>
      <c r="AC72">
        <f t="shared" si="33"/>
        <v>0.75239999999999996</v>
      </c>
      <c r="AD72">
        <f t="shared" si="34"/>
        <v>70</v>
      </c>
      <c r="AE72">
        <v>0.66969999999999996</v>
      </c>
      <c r="AF72">
        <f t="shared" si="35"/>
        <v>106</v>
      </c>
      <c r="AG72">
        <v>0.79059999999999997</v>
      </c>
      <c r="AH72">
        <f t="shared" si="36"/>
        <v>66</v>
      </c>
      <c r="AI72">
        <f t="shared" si="37"/>
        <v>75.75</v>
      </c>
      <c r="AJ72">
        <f>IF(C72=1,(AI72/Z72),REF)</f>
        <v>106.99152542372882</v>
      </c>
      <c r="AK72">
        <f t="shared" si="38"/>
        <v>74</v>
      </c>
      <c r="AL72">
        <f>IF(B72=1,(AI72/AC72),REF)</f>
        <v>100.67783094098884</v>
      </c>
      <c r="AM72">
        <f t="shared" si="39"/>
        <v>70</v>
      </c>
      <c r="AN72">
        <f t="shared" si="40"/>
        <v>70</v>
      </c>
      <c r="AO72" t="str">
        <f t="shared" si="41"/>
        <v>New Mexico St.</v>
      </c>
      <c r="AP72">
        <f t="shared" si="42"/>
        <v>0.52848996974784568</v>
      </c>
      <c r="AQ72">
        <f t="shared" si="43"/>
        <v>0.49015165591861259</v>
      </c>
      <c r="AR72">
        <f t="shared" si="44"/>
        <v>0.76347807425895153</v>
      </c>
      <c r="AS72" t="str">
        <f t="shared" si="45"/>
        <v>New Mexico St.</v>
      </c>
      <c r="AT72">
        <f t="shared" si="46"/>
        <v>71</v>
      </c>
      <c r="AU72">
        <f t="shared" si="47"/>
        <v>70.333333333333329</v>
      </c>
      <c r="AV72">
        <v>70</v>
      </c>
      <c r="AW72" t="str">
        <f t="shared" si="48"/>
        <v>New Mexico St.</v>
      </c>
      <c r="AX72" t="str">
        <f t="shared" si="49"/>
        <v/>
      </c>
      <c r="AY72">
        <v>71</v>
      </c>
    </row>
    <row r="73" spans="1:51" x14ac:dyDescent="0.25">
      <c r="A73">
        <v>1</v>
      </c>
      <c r="B73">
        <v>1</v>
      </c>
      <c r="C73">
        <v>1</v>
      </c>
      <c r="D73" t="s">
        <v>206</v>
      </c>
      <c r="E73">
        <v>57.925800000000002</v>
      </c>
      <c r="F73">
        <v>351</v>
      </c>
      <c r="G73">
        <v>57.221800000000002</v>
      </c>
      <c r="H73">
        <v>351</v>
      </c>
      <c r="I73">
        <v>104.30500000000001</v>
      </c>
      <c r="J73">
        <v>179</v>
      </c>
      <c r="K73">
        <v>108.765</v>
      </c>
      <c r="L73">
        <v>108</v>
      </c>
      <c r="M73">
        <v>101.06</v>
      </c>
      <c r="N73">
        <v>95</v>
      </c>
      <c r="O73">
        <v>98.924999999999997</v>
      </c>
      <c r="P73">
        <v>68</v>
      </c>
      <c r="Q73">
        <v>9.8396899999999992</v>
      </c>
      <c r="R73">
        <v>75</v>
      </c>
      <c r="S73">
        <f t="shared" si="25"/>
        <v>0.16987249205017457</v>
      </c>
      <c r="T73">
        <f t="shared" si="26"/>
        <v>66</v>
      </c>
      <c r="U73">
        <f t="shared" si="27"/>
        <v>685252.09001830511</v>
      </c>
      <c r="V73">
        <f t="shared" si="28"/>
        <v>224</v>
      </c>
      <c r="W73">
        <f t="shared" si="29"/>
        <v>26.891662610837411</v>
      </c>
      <c r="X73">
        <f t="shared" si="30"/>
        <v>245</v>
      </c>
      <c r="Y73">
        <f t="shared" si="31"/>
        <v>155.5</v>
      </c>
      <c r="Z73">
        <v>0.81479999999999997</v>
      </c>
      <c r="AA73">
        <f t="shared" si="32"/>
        <v>43</v>
      </c>
      <c r="AB73">
        <v>0.7077</v>
      </c>
      <c r="AC73">
        <f t="shared" si="33"/>
        <v>0.76124999999999998</v>
      </c>
      <c r="AD73">
        <f t="shared" si="34"/>
        <v>66</v>
      </c>
      <c r="AE73">
        <v>0.70989999999999998</v>
      </c>
      <c r="AF73">
        <f t="shared" si="35"/>
        <v>84</v>
      </c>
      <c r="AG73">
        <v>0.73129999999999995</v>
      </c>
      <c r="AH73">
        <f t="shared" si="36"/>
        <v>80</v>
      </c>
      <c r="AI73">
        <f t="shared" si="37"/>
        <v>112.58333333333333</v>
      </c>
      <c r="AJ73">
        <f>IF(C73=1,(AI73/Z73),REF)</f>
        <v>138.1729667812142</v>
      </c>
      <c r="AK73">
        <f t="shared" si="38"/>
        <v>84</v>
      </c>
      <c r="AL73">
        <f>IF(B73=1,(AI73/AC73),REF)</f>
        <v>147.89272030651341</v>
      </c>
      <c r="AM73">
        <f t="shared" si="39"/>
        <v>93</v>
      </c>
      <c r="AN73">
        <f t="shared" si="40"/>
        <v>66</v>
      </c>
      <c r="AO73" t="str">
        <f t="shared" si="41"/>
        <v>Miami FL</v>
      </c>
      <c r="AP73">
        <f t="shared" si="42"/>
        <v>0.53147302998081059</v>
      </c>
      <c r="AQ73">
        <f t="shared" si="43"/>
        <v>0.47264206878506526</v>
      </c>
      <c r="AR73">
        <f t="shared" si="44"/>
        <v>0.75910421126847349</v>
      </c>
      <c r="AS73" t="str">
        <f t="shared" si="45"/>
        <v>Miami FL</v>
      </c>
      <c r="AT73">
        <f t="shared" si="46"/>
        <v>72</v>
      </c>
      <c r="AU73">
        <f t="shared" si="47"/>
        <v>68</v>
      </c>
      <c r="AV73">
        <v>68</v>
      </c>
      <c r="AW73" t="str">
        <f t="shared" si="48"/>
        <v>Miami FL</v>
      </c>
      <c r="AX73" t="str">
        <f t="shared" si="49"/>
        <v/>
      </c>
      <c r="AY73">
        <v>72</v>
      </c>
    </row>
    <row r="74" spans="1:51" x14ac:dyDescent="0.25">
      <c r="A74">
        <v>1</v>
      </c>
      <c r="B74">
        <v>1</v>
      </c>
      <c r="C74">
        <v>1</v>
      </c>
      <c r="D74" t="s">
        <v>226</v>
      </c>
      <c r="E74">
        <v>65.301199999999994</v>
      </c>
      <c r="F74">
        <v>236</v>
      </c>
      <c r="G74">
        <v>64.697999999999993</v>
      </c>
      <c r="H74">
        <v>188</v>
      </c>
      <c r="I74">
        <v>102.429</v>
      </c>
      <c r="J74">
        <v>221</v>
      </c>
      <c r="K74">
        <v>108.82</v>
      </c>
      <c r="L74">
        <v>105</v>
      </c>
      <c r="M74">
        <v>99.168999999999997</v>
      </c>
      <c r="N74">
        <v>63</v>
      </c>
      <c r="O74">
        <v>95.683599999999998</v>
      </c>
      <c r="P74">
        <v>38</v>
      </c>
      <c r="Q74">
        <v>13.1363</v>
      </c>
      <c r="R74">
        <v>54</v>
      </c>
      <c r="S74">
        <f t="shared" si="25"/>
        <v>0.20116628790895108</v>
      </c>
      <c r="T74">
        <f t="shared" si="26"/>
        <v>52</v>
      </c>
      <c r="U74">
        <f t="shared" si="27"/>
        <v>773283.25387087988</v>
      </c>
      <c r="V74">
        <f t="shared" si="28"/>
        <v>121</v>
      </c>
      <c r="W74">
        <f t="shared" si="29"/>
        <v>22.616159005342659</v>
      </c>
      <c r="X74">
        <f t="shared" si="30"/>
        <v>50</v>
      </c>
      <c r="Y74">
        <f t="shared" si="31"/>
        <v>51</v>
      </c>
      <c r="Z74">
        <v>0.66139999999999999</v>
      </c>
      <c r="AA74">
        <f t="shared" si="32"/>
        <v>99</v>
      </c>
      <c r="AB74">
        <v>0.89800000000000002</v>
      </c>
      <c r="AC74">
        <f t="shared" si="33"/>
        <v>0.77970000000000006</v>
      </c>
      <c r="AD74">
        <f t="shared" si="34"/>
        <v>64</v>
      </c>
      <c r="AE74">
        <v>0.81510000000000005</v>
      </c>
      <c r="AF74">
        <f t="shared" si="35"/>
        <v>48</v>
      </c>
      <c r="AG74">
        <v>0.72109999999999996</v>
      </c>
      <c r="AH74">
        <f t="shared" si="36"/>
        <v>84</v>
      </c>
      <c r="AI74">
        <f t="shared" si="37"/>
        <v>70</v>
      </c>
      <c r="AJ74">
        <f>IF(C74=1,(AI74/Z74),REF)</f>
        <v>105.83610523132749</v>
      </c>
      <c r="AK74">
        <f t="shared" si="38"/>
        <v>72</v>
      </c>
      <c r="AL74">
        <f>IF(B74=1,(AI74/AC74),REF)</f>
        <v>89.778119789662682</v>
      </c>
      <c r="AM74">
        <f t="shared" si="39"/>
        <v>63</v>
      </c>
      <c r="AN74">
        <f t="shared" si="40"/>
        <v>63</v>
      </c>
      <c r="AO74" t="str">
        <f t="shared" si="41"/>
        <v>Nebraska</v>
      </c>
      <c r="AP74">
        <f t="shared" si="42"/>
        <v>0.48807629351252646</v>
      </c>
      <c r="AQ74">
        <f t="shared" si="43"/>
        <v>0.51526380894443646</v>
      </c>
      <c r="AR74">
        <f t="shared" si="44"/>
        <v>0.75886980019832062</v>
      </c>
      <c r="AS74" t="str">
        <f t="shared" si="45"/>
        <v>Nebraska</v>
      </c>
      <c r="AT74">
        <f t="shared" si="46"/>
        <v>73</v>
      </c>
      <c r="AU74">
        <f t="shared" si="47"/>
        <v>66.666666666666671</v>
      </c>
      <c r="AV74">
        <v>72</v>
      </c>
      <c r="AW74" t="str">
        <f t="shared" si="48"/>
        <v>Nebraska</v>
      </c>
      <c r="AX74" t="str">
        <f t="shared" si="49"/>
        <v/>
      </c>
      <c r="AY74">
        <v>73</v>
      </c>
    </row>
    <row r="75" spans="1:51" x14ac:dyDescent="0.25">
      <c r="A75">
        <v>1</v>
      </c>
      <c r="B75">
        <v>1</v>
      </c>
      <c r="C75">
        <v>1</v>
      </c>
      <c r="D75" s="3" t="s">
        <v>319</v>
      </c>
      <c r="E75" s="3">
        <v>65.1297</v>
      </c>
      <c r="F75" s="3">
        <v>244</v>
      </c>
      <c r="G75" s="3">
        <v>61.709099999999999</v>
      </c>
      <c r="H75" s="3">
        <v>315</v>
      </c>
      <c r="I75" s="3">
        <v>116.078</v>
      </c>
      <c r="J75" s="3">
        <v>8</v>
      </c>
      <c r="K75" s="3">
        <v>111.44</v>
      </c>
      <c r="L75" s="3">
        <v>56</v>
      </c>
      <c r="M75" s="3">
        <v>96.742800000000003</v>
      </c>
      <c r="N75" s="3">
        <v>28</v>
      </c>
      <c r="O75" s="3">
        <v>100.651</v>
      </c>
      <c r="P75" s="3">
        <v>98</v>
      </c>
      <c r="Q75" s="3">
        <v>10.788399999999999</v>
      </c>
      <c r="R75" s="3">
        <v>70</v>
      </c>
      <c r="S75">
        <f t="shared" si="25"/>
        <v>0.16565407179827332</v>
      </c>
      <c r="T75">
        <f t="shared" si="26"/>
        <v>69</v>
      </c>
      <c r="U75">
        <f t="shared" si="27"/>
        <v>808837.51190591988</v>
      </c>
      <c r="V75">
        <f t="shared" si="28"/>
        <v>86</v>
      </c>
      <c r="W75">
        <f t="shared" si="29"/>
        <v>24.588377539584247</v>
      </c>
      <c r="X75">
        <f t="shared" si="30"/>
        <v>121</v>
      </c>
      <c r="Y75">
        <f t="shared" si="31"/>
        <v>95</v>
      </c>
      <c r="Z75" s="3">
        <v>0.78549999999999998</v>
      </c>
      <c r="AA75">
        <f t="shared" si="32"/>
        <v>48</v>
      </c>
      <c r="AB75" s="3">
        <v>0.68730000000000002</v>
      </c>
      <c r="AC75" s="3">
        <f t="shared" si="33"/>
        <v>0.73639999999999994</v>
      </c>
      <c r="AD75">
        <f t="shared" si="34"/>
        <v>76</v>
      </c>
      <c r="AE75" s="3">
        <v>0.81069999999999998</v>
      </c>
      <c r="AF75">
        <f t="shared" si="35"/>
        <v>49</v>
      </c>
      <c r="AG75">
        <v>0.67049999999999998</v>
      </c>
      <c r="AH75">
        <f t="shared" si="36"/>
        <v>102</v>
      </c>
      <c r="AI75">
        <f t="shared" si="37"/>
        <v>79.5</v>
      </c>
      <c r="AJ75" s="3">
        <f>IF(C75=1,(AI75/Z75),REF)</f>
        <v>101.20942075111394</v>
      </c>
      <c r="AK75">
        <f t="shared" si="38"/>
        <v>67</v>
      </c>
      <c r="AL75" s="3">
        <f>IF(B75=1,(AI75/AC75),REF)</f>
        <v>107.95763172189028</v>
      </c>
      <c r="AM75">
        <f t="shared" si="39"/>
        <v>75</v>
      </c>
      <c r="AN75" s="3">
        <f t="shared" si="40"/>
        <v>67</v>
      </c>
      <c r="AO75" s="3" t="str">
        <f t="shared" si="41"/>
        <v>Stephen F. Austin</v>
      </c>
      <c r="AP75">
        <f t="shared" si="42"/>
        <v>0.51632748029629016</v>
      </c>
      <c r="AQ75" s="3">
        <f t="shared" si="43"/>
        <v>0.4755602315349669</v>
      </c>
      <c r="AR75">
        <f t="shared" si="44"/>
        <v>0.75539308642254899</v>
      </c>
      <c r="AS75" s="3" t="str">
        <f t="shared" si="45"/>
        <v>Stephen F. Austin</v>
      </c>
      <c r="AT75">
        <f t="shared" si="46"/>
        <v>74</v>
      </c>
      <c r="AU75" s="3">
        <f t="shared" si="47"/>
        <v>72.333333333333329</v>
      </c>
      <c r="AV75">
        <v>59</v>
      </c>
      <c r="AW75" s="3" t="str">
        <f t="shared" si="48"/>
        <v>Stephen F. Austin</v>
      </c>
      <c r="AX75" t="str">
        <f t="shared" si="49"/>
        <v/>
      </c>
      <c r="AY75">
        <v>74</v>
      </c>
    </row>
    <row r="76" spans="1:51" x14ac:dyDescent="0.25">
      <c r="A76">
        <v>1</v>
      </c>
      <c r="B76">
        <v>1</v>
      </c>
      <c r="C76">
        <v>1</v>
      </c>
      <c r="D76" t="s">
        <v>196</v>
      </c>
      <c r="E76">
        <v>70.364400000000003</v>
      </c>
      <c r="F76">
        <v>34</v>
      </c>
      <c r="G76">
        <v>68.029600000000002</v>
      </c>
      <c r="H76">
        <v>44</v>
      </c>
      <c r="I76">
        <v>107.54</v>
      </c>
      <c r="J76">
        <v>102</v>
      </c>
      <c r="K76">
        <v>106.544</v>
      </c>
      <c r="L76">
        <v>136</v>
      </c>
      <c r="M76">
        <v>97.279399999999995</v>
      </c>
      <c r="N76">
        <v>34</v>
      </c>
      <c r="O76">
        <v>96.988600000000005</v>
      </c>
      <c r="P76">
        <v>52</v>
      </c>
      <c r="Q76">
        <v>9.5552700000000002</v>
      </c>
      <c r="R76">
        <v>77</v>
      </c>
      <c r="S76">
        <f t="shared" si="25"/>
        <v>0.13579878461267333</v>
      </c>
      <c r="T76">
        <f t="shared" si="26"/>
        <v>83</v>
      </c>
      <c r="U76">
        <f t="shared" si="27"/>
        <v>798750.20728227845</v>
      </c>
      <c r="V76">
        <f t="shared" si="28"/>
        <v>92</v>
      </c>
      <c r="W76">
        <f t="shared" si="29"/>
        <v>21.448657582988673</v>
      </c>
      <c r="X76">
        <f t="shared" si="30"/>
        <v>26</v>
      </c>
      <c r="Y76">
        <f t="shared" si="31"/>
        <v>54.5</v>
      </c>
      <c r="Z76">
        <v>0.74550000000000005</v>
      </c>
      <c r="AA76">
        <f t="shared" si="32"/>
        <v>63</v>
      </c>
      <c r="AB76">
        <v>0.71209999999999996</v>
      </c>
      <c r="AC76">
        <f t="shared" si="33"/>
        <v>0.7288</v>
      </c>
      <c r="AD76">
        <f t="shared" si="34"/>
        <v>80</v>
      </c>
      <c r="AE76">
        <v>0.77549999999999997</v>
      </c>
      <c r="AF76">
        <f t="shared" si="35"/>
        <v>60</v>
      </c>
      <c r="AG76">
        <v>0.71230000000000004</v>
      </c>
      <c r="AH76">
        <f t="shared" si="36"/>
        <v>86</v>
      </c>
      <c r="AI76">
        <f t="shared" si="37"/>
        <v>75.916666666666671</v>
      </c>
      <c r="AJ76">
        <f>IF(C76=1,(AI76/Z76),REF)</f>
        <v>101.83322155153141</v>
      </c>
      <c r="AK76">
        <f t="shared" si="38"/>
        <v>69</v>
      </c>
      <c r="AL76">
        <f>IF(B76=1,(AI76/AC76),REF)</f>
        <v>104.16666666666667</v>
      </c>
      <c r="AM76">
        <f t="shared" si="39"/>
        <v>72</v>
      </c>
      <c r="AN76">
        <f t="shared" si="40"/>
        <v>69</v>
      </c>
      <c r="AO76" t="str">
        <f t="shared" si="41"/>
        <v>Manhattan</v>
      </c>
      <c r="AP76">
        <f t="shared" si="42"/>
        <v>0.51664824262482123</v>
      </c>
      <c r="AQ76">
        <f t="shared" si="43"/>
        <v>0.47275995941258631</v>
      </c>
      <c r="AR76">
        <f t="shared" si="44"/>
        <v>0.75463718994591633</v>
      </c>
      <c r="AS76" t="str">
        <f t="shared" si="45"/>
        <v>Manhattan</v>
      </c>
      <c r="AT76">
        <f t="shared" si="46"/>
        <v>75</v>
      </c>
      <c r="AU76">
        <f t="shared" si="47"/>
        <v>74.666666666666671</v>
      </c>
      <c r="AV76">
        <v>74</v>
      </c>
      <c r="AW76" t="str">
        <f t="shared" si="48"/>
        <v>Manhattan</v>
      </c>
      <c r="AX76" t="str">
        <f t="shared" si="49"/>
        <v/>
      </c>
      <c r="AY76">
        <v>75</v>
      </c>
    </row>
    <row r="77" spans="1:51" x14ac:dyDescent="0.25">
      <c r="A77">
        <v>1</v>
      </c>
      <c r="B77">
        <v>1</v>
      </c>
      <c r="C77">
        <v>1</v>
      </c>
      <c r="D77" s="3" t="s">
        <v>242</v>
      </c>
      <c r="E77" s="3">
        <v>64.070499999999996</v>
      </c>
      <c r="F77" s="3">
        <v>288</v>
      </c>
      <c r="G77" s="3">
        <v>63.0184</v>
      </c>
      <c r="H77" s="3">
        <v>271</v>
      </c>
      <c r="I77" s="3">
        <v>116.89</v>
      </c>
      <c r="J77" s="3">
        <v>6</v>
      </c>
      <c r="K77" s="3">
        <v>116.004</v>
      </c>
      <c r="L77" s="3">
        <v>20</v>
      </c>
      <c r="M77" s="3">
        <v>105.246</v>
      </c>
      <c r="N77" s="3">
        <v>183</v>
      </c>
      <c r="O77" s="3">
        <v>103.42</v>
      </c>
      <c r="P77" s="3">
        <v>149</v>
      </c>
      <c r="Q77" s="3">
        <v>12.5832</v>
      </c>
      <c r="R77" s="3">
        <v>59</v>
      </c>
      <c r="S77">
        <f t="shared" si="25"/>
        <v>0.19640864360353055</v>
      </c>
      <c r="T77">
        <f t="shared" si="26"/>
        <v>57</v>
      </c>
      <c r="U77">
        <f t="shared" si="27"/>
        <v>862192.10644912801</v>
      </c>
      <c r="V77">
        <f t="shared" si="28"/>
        <v>32</v>
      </c>
      <c r="W77">
        <f t="shared" si="29"/>
        <v>26.104124993377852</v>
      </c>
      <c r="X77">
        <f t="shared" si="30"/>
        <v>191</v>
      </c>
      <c r="Y77">
        <f t="shared" si="31"/>
        <v>124</v>
      </c>
      <c r="Z77" s="3">
        <v>0.69599999999999995</v>
      </c>
      <c r="AA77">
        <f t="shared" si="32"/>
        <v>86</v>
      </c>
      <c r="AB77" s="3">
        <v>0.80759999999999998</v>
      </c>
      <c r="AC77" s="3">
        <f t="shared" si="33"/>
        <v>0.75180000000000002</v>
      </c>
      <c r="AD77">
        <f t="shared" si="34"/>
        <v>71</v>
      </c>
      <c r="AE77" s="3">
        <v>0.84409999999999996</v>
      </c>
      <c r="AF77">
        <f t="shared" si="35"/>
        <v>37</v>
      </c>
      <c r="AG77">
        <v>0.67049999999999998</v>
      </c>
      <c r="AH77">
        <f t="shared" si="36"/>
        <v>102</v>
      </c>
      <c r="AI77">
        <f t="shared" si="37"/>
        <v>70.5</v>
      </c>
      <c r="AJ77" s="3">
        <f>IF(C77=1,(AI77/Z77),REF)</f>
        <v>101.29310344827587</v>
      </c>
      <c r="AK77">
        <f t="shared" si="38"/>
        <v>68</v>
      </c>
      <c r="AL77" s="3">
        <f>IF(B77=1,(AI77/AC77),REF)</f>
        <v>93.774940143655229</v>
      </c>
      <c r="AM77">
        <f t="shared" si="39"/>
        <v>66</v>
      </c>
      <c r="AN77" s="3">
        <f t="shared" si="40"/>
        <v>66</v>
      </c>
      <c r="AO77" s="3" t="str">
        <f t="shared" si="41"/>
        <v>North Dakota St.</v>
      </c>
      <c r="AP77">
        <f t="shared" si="42"/>
        <v>0.48454889464159828</v>
      </c>
      <c r="AQ77" s="3">
        <f t="shared" si="43"/>
        <v>0.49412848518177072</v>
      </c>
      <c r="AR77">
        <f t="shared" si="44"/>
        <v>0.75135264909235233</v>
      </c>
      <c r="AS77" s="3" t="str">
        <f t="shared" si="45"/>
        <v>North Dakota St.</v>
      </c>
      <c r="AT77">
        <f t="shared" si="46"/>
        <v>76</v>
      </c>
      <c r="AU77" s="3">
        <f t="shared" si="47"/>
        <v>71</v>
      </c>
      <c r="AV77">
        <v>73</v>
      </c>
      <c r="AW77" s="3" t="str">
        <f t="shared" si="48"/>
        <v>North Dakota St.</v>
      </c>
      <c r="AX77" t="str">
        <f t="shared" si="49"/>
        <v/>
      </c>
      <c r="AY77">
        <v>76</v>
      </c>
    </row>
    <row r="78" spans="1:51" x14ac:dyDescent="0.25">
      <c r="A78">
        <v>1</v>
      </c>
      <c r="B78">
        <v>1</v>
      </c>
      <c r="C78">
        <v>1</v>
      </c>
      <c r="D78" t="s">
        <v>213</v>
      </c>
      <c r="E78">
        <v>69.416700000000006</v>
      </c>
      <c r="F78">
        <v>53</v>
      </c>
      <c r="G78">
        <v>68.248099999999994</v>
      </c>
      <c r="H78">
        <v>41</v>
      </c>
      <c r="I78">
        <v>106.973</v>
      </c>
      <c r="J78">
        <v>122</v>
      </c>
      <c r="K78">
        <v>110.56399999999999</v>
      </c>
      <c r="L78">
        <v>72</v>
      </c>
      <c r="M78">
        <v>103.319</v>
      </c>
      <c r="N78">
        <v>132</v>
      </c>
      <c r="O78">
        <v>102.14</v>
      </c>
      <c r="P78">
        <v>125</v>
      </c>
      <c r="Q78">
        <v>8.4242100000000004</v>
      </c>
      <c r="R78">
        <v>88</v>
      </c>
      <c r="S78">
        <f t="shared" si="25"/>
        <v>0.12135408338339321</v>
      </c>
      <c r="T78">
        <f t="shared" si="26"/>
        <v>94</v>
      </c>
      <c r="U78">
        <f t="shared" si="27"/>
        <v>848577.37531060318</v>
      </c>
      <c r="V78">
        <f t="shared" si="28"/>
        <v>49</v>
      </c>
      <c r="W78">
        <f t="shared" si="29"/>
        <v>23.618341712450356</v>
      </c>
      <c r="X78">
        <f t="shared" si="30"/>
        <v>76</v>
      </c>
      <c r="Y78">
        <f t="shared" si="31"/>
        <v>85</v>
      </c>
      <c r="Z78">
        <v>0.68569999999999998</v>
      </c>
      <c r="AA78">
        <f t="shared" si="32"/>
        <v>90</v>
      </c>
      <c r="AB78">
        <v>0.77649999999999997</v>
      </c>
      <c r="AC78">
        <f t="shared" si="33"/>
        <v>0.73109999999999997</v>
      </c>
      <c r="AD78">
        <f t="shared" si="34"/>
        <v>78</v>
      </c>
      <c r="AE78">
        <v>0.56589999999999996</v>
      </c>
      <c r="AF78">
        <f t="shared" si="35"/>
        <v>140</v>
      </c>
      <c r="AG78">
        <v>0.77339999999999998</v>
      </c>
      <c r="AH78">
        <f t="shared" si="36"/>
        <v>75</v>
      </c>
      <c r="AI78">
        <f t="shared" si="37"/>
        <v>86.833333333333329</v>
      </c>
      <c r="AJ78">
        <f>IF(C78=1,(AI78/Z78),REF)</f>
        <v>126.63458266491662</v>
      </c>
      <c r="AK78">
        <f t="shared" si="38"/>
        <v>80</v>
      </c>
      <c r="AL78">
        <f>IF(B78=1,(AI78/AC78),REF)</f>
        <v>118.77080198787215</v>
      </c>
      <c r="AM78">
        <f t="shared" si="39"/>
        <v>79</v>
      </c>
      <c r="AN78">
        <f t="shared" si="40"/>
        <v>78</v>
      </c>
      <c r="AO78" t="str">
        <f t="shared" si="41"/>
        <v>Mississippi</v>
      </c>
      <c r="AP78">
        <f t="shared" si="42"/>
        <v>0.50595953412200134</v>
      </c>
      <c r="AQ78">
        <f t="shared" si="43"/>
        <v>0.46653742863111081</v>
      </c>
      <c r="AR78">
        <f t="shared" si="44"/>
        <v>0.74945110313917784</v>
      </c>
      <c r="AS78" t="str">
        <f t="shared" si="45"/>
        <v>Mississippi</v>
      </c>
      <c r="AT78">
        <f t="shared" si="46"/>
        <v>77</v>
      </c>
      <c r="AU78">
        <f t="shared" si="47"/>
        <v>77.666666666666671</v>
      </c>
      <c r="AV78">
        <v>80</v>
      </c>
      <c r="AW78" t="str">
        <f t="shared" si="48"/>
        <v>Mississippi</v>
      </c>
      <c r="AX78" t="str">
        <f t="shared" si="49"/>
        <v/>
      </c>
      <c r="AY78">
        <v>77</v>
      </c>
    </row>
    <row r="79" spans="1:51" x14ac:dyDescent="0.25">
      <c r="A79">
        <v>1</v>
      </c>
      <c r="B79">
        <v>1</v>
      </c>
      <c r="C79">
        <v>1</v>
      </c>
      <c r="D79" t="s">
        <v>164</v>
      </c>
      <c r="E79">
        <v>70.900800000000004</v>
      </c>
      <c r="F79">
        <v>24</v>
      </c>
      <c r="G79">
        <v>68.710300000000004</v>
      </c>
      <c r="H79">
        <v>31</v>
      </c>
      <c r="I79">
        <v>117.42700000000001</v>
      </c>
      <c r="J79">
        <v>4</v>
      </c>
      <c r="K79">
        <v>117.622</v>
      </c>
      <c r="L79">
        <v>13</v>
      </c>
      <c r="M79">
        <v>108.613</v>
      </c>
      <c r="N79">
        <v>268</v>
      </c>
      <c r="O79">
        <v>108.11</v>
      </c>
      <c r="P79">
        <v>235</v>
      </c>
      <c r="Q79">
        <v>9.5120100000000001</v>
      </c>
      <c r="R79">
        <v>78</v>
      </c>
      <c r="S79">
        <f t="shared" si="25"/>
        <v>0.13415927605894432</v>
      </c>
      <c r="T79">
        <f t="shared" si="26"/>
        <v>84</v>
      </c>
      <c r="U79">
        <f t="shared" si="27"/>
        <v>980907.95122350729</v>
      </c>
      <c r="V79">
        <f t="shared" si="28"/>
        <v>8</v>
      </c>
      <c r="W79">
        <f t="shared" si="29"/>
        <v>25.324113553913893</v>
      </c>
      <c r="X79">
        <f t="shared" si="30"/>
        <v>152</v>
      </c>
      <c r="Y79">
        <f t="shared" si="31"/>
        <v>118</v>
      </c>
      <c r="Z79">
        <v>0.70240000000000002</v>
      </c>
      <c r="AA79">
        <f t="shared" si="32"/>
        <v>83</v>
      </c>
      <c r="AB79">
        <v>0.75280000000000002</v>
      </c>
      <c r="AC79">
        <f t="shared" si="33"/>
        <v>0.72760000000000002</v>
      </c>
      <c r="AD79">
        <f t="shared" si="34"/>
        <v>81</v>
      </c>
      <c r="AE79">
        <v>0.75429999999999997</v>
      </c>
      <c r="AF79">
        <f t="shared" si="35"/>
        <v>67</v>
      </c>
      <c r="AG79">
        <v>0.69969999999999999</v>
      </c>
      <c r="AH79">
        <f t="shared" si="36"/>
        <v>92</v>
      </c>
      <c r="AI79">
        <f t="shared" si="37"/>
        <v>75</v>
      </c>
      <c r="AJ79">
        <f>IF(C79=1,(AI79/Z79),REF)</f>
        <v>106.77676537585421</v>
      </c>
      <c r="AK79">
        <f t="shared" si="38"/>
        <v>73</v>
      </c>
      <c r="AL79">
        <f>IF(B79=1,(AI79/AC79),REF)</f>
        <v>103.07861462341945</v>
      </c>
      <c r="AM79">
        <f t="shared" si="39"/>
        <v>71</v>
      </c>
      <c r="AN79">
        <f t="shared" si="40"/>
        <v>71</v>
      </c>
      <c r="AO79" t="str">
        <f t="shared" si="41"/>
        <v>Iona</v>
      </c>
      <c r="AP79">
        <f t="shared" si="42"/>
        <v>0.4945580463800302</v>
      </c>
      <c r="AQ79">
        <f t="shared" si="43"/>
        <v>0.47260143650137426</v>
      </c>
      <c r="AR79">
        <f t="shared" si="44"/>
        <v>0.74780306264527852</v>
      </c>
      <c r="AS79" t="str">
        <f t="shared" si="45"/>
        <v>Iona</v>
      </c>
      <c r="AT79">
        <f t="shared" si="46"/>
        <v>78</v>
      </c>
      <c r="AU79">
        <f t="shared" si="47"/>
        <v>76.666666666666671</v>
      </c>
      <c r="AV79">
        <v>82</v>
      </c>
      <c r="AW79" t="str">
        <f t="shared" si="48"/>
        <v>Iona</v>
      </c>
      <c r="AX79" t="str">
        <f t="shared" si="49"/>
        <v/>
      </c>
      <c r="AY79">
        <v>78</v>
      </c>
    </row>
    <row r="80" spans="1:51" x14ac:dyDescent="0.25">
      <c r="A80">
        <v>1</v>
      </c>
      <c r="B80">
        <v>1</v>
      </c>
      <c r="C80">
        <v>1</v>
      </c>
      <c r="D80" t="s">
        <v>253</v>
      </c>
      <c r="E80">
        <v>64.116699999999994</v>
      </c>
      <c r="F80">
        <v>285</v>
      </c>
      <c r="G80">
        <v>62.940800000000003</v>
      </c>
      <c r="H80">
        <v>275</v>
      </c>
      <c r="I80">
        <v>110.121</v>
      </c>
      <c r="J80">
        <v>58</v>
      </c>
      <c r="K80">
        <v>113.17400000000001</v>
      </c>
      <c r="L80">
        <v>40</v>
      </c>
      <c r="M80">
        <v>108.545</v>
      </c>
      <c r="N80">
        <v>266</v>
      </c>
      <c r="O80">
        <v>105.414</v>
      </c>
      <c r="P80">
        <v>184</v>
      </c>
      <c r="Q80">
        <v>7.7595000000000001</v>
      </c>
      <c r="R80">
        <v>95</v>
      </c>
      <c r="S80">
        <f t="shared" si="25"/>
        <v>0.12102931061642296</v>
      </c>
      <c r="T80">
        <f t="shared" si="26"/>
        <v>95</v>
      </c>
      <c r="U80">
        <f t="shared" si="27"/>
        <v>821229.40860800922</v>
      </c>
      <c r="V80">
        <f t="shared" si="28"/>
        <v>70</v>
      </c>
      <c r="W80">
        <f t="shared" si="29"/>
        <v>26.894663041020941</v>
      </c>
      <c r="X80">
        <f t="shared" si="30"/>
        <v>246</v>
      </c>
      <c r="Y80">
        <f t="shared" si="31"/>
        <v>170.5</v>
      </c>
      <c r="Z80">
        <v>0.70779999999999998</v>
      </c>
      <c r="AA80">
        <f t="shared" si="32"/>
        <v>79</v>
      </c>
      <c r="AB80">
        <v>0.7268</v>
      </c>
      <c r="AC80">
        <f t="shared" si="33"/>
        <v>0.71730000000000005</v>
      </c>
      <c r="AD80">
        <f t="shared" si="34"/>
        <v>83</v>
      </c>
      <c r="AE80">
        <v>0.61250000000000004</v>
      </c>
      <c r="AF80">
        <f t="shared" si="35"/>
        <v>121</v>
      </c>
      <c r="AG80">
        <v>0.78449999999999998</v>
      </c>
      <c r="AH80">
        <f t="shared" si="36"/>
        <v>70</v>
      </c>
      <c r="AI80">
        <f t="shared" si="37"/>
        <v>101.58333333333333</v>
      </c>
      <c r="AJ80">
        <f>IF(C80=1,(AI80/Z80),REF)</f>
        <v>143.51982669303945</v>
      </c>
      <c r="AK80">
        <f t="shared" si="38"/>
        <v>89</v>
      </c>
      <c r="AL80">
        <f>IF(B80=1,(AI80/AC80),REF)</f>
        <v>141.61903434174448</v>
      </c>
      <c r="AM80">
        <f t="shared" si="39"/>
        <v>87</v>
      </c>
      <c r="AN80">
        <f t="shared" si="40"/>
        <v>83</v>
      </c>
      <c r="AO80" t="str">
        <f t="shared" si="41"/>
        <v>Notre Dame</v>
      </c>
      <c r="AP80">
        <f t="shared" si="42"/>
        <v>0.51103530881983905</v>
      </c>
      <c r="AQ80">
        <f t="shared" si="43"/>
        <v>0.4477741785521307</v>
      </c>
      <c r="AR80">
        <f t="shared" si="44"/>
        <v>0.74521387237107306</v>
      </c>
      <c r="AS80" t="str">
        <f t="shared" si="45"/>
        <v>Notre Dame</v>
      </c>
      <c r="AT80">
        <f t="shared" si="46"/>
        <v>79</v>
      </c>
      <c r="AU80">
        <f t="shared" si="47"/>
        <v>81.666666666666671</v>
      </c>
      <c r="AV80">
        <v>84</v>
      </c>
      <c r="AW80" t="str">
        <f t="shared" si="48"/>
        <v>Notre Dame</v>
      </c>
      <c r="AX80" t="str">
        <f t="shared" si="49"/>
        <v/>
      </c>
      <c r="AY80">
        <v>79</v>
      </c>
    </row>
    <row r="81" spans="1:51" x14ac:dyDescent="0.25">
      <c r="A81">
        <v>1</v>
      </c>
      <c r="B81">
        <v>1</v>
      </c>
      <c r="C81">
        <v>1</v>
      </c>
      <c r="D81" t="s">
        <v>298</v>
      </c>
      <c r="E81">
        <v>66.106300000000005</v>
      </c>
      <c r="F81">
        <v>195</v>
      </c>
      <c r="G81">
        <v>64.468599999999995</v>
      </c>
      <c r="H81">
        <v>201</v>
      </c>
      <c r="I81">
        <v>106.589</v>
      </c>
      <c r="J81">
        <v>129</v>
      </c>
      <c r="K81">
        <v>108.879</v>
      </c>
      <c r="L81">
        <v>104</v>
      </c>
      <c r="M81">
        <v>104.04</v>
      </c>
      <c r="N81">
        <v>154</v>
      </c>
      <c r="O81">
        <v>100.04900000000001</v>
      </c>
      <c r="P81">
        <v>89</v>
      </c>
      <c r="Q81">
        <v>8.8293300000000006</v>
      </c>
      <c r="R81">
        <v>85</v>
      </c>
      <c r="S81">
        <f t="shared" si="25"/>
        <v>0.13357274571409983</v>
      </c>
      <c r="T81">
        <f t="shared" si="26"/>
        <v>85</v>
      </c>
      <c r="U81">
        <f t="shared" si="27"/>
        <v>783666.16618093837</v>
      </c>
      <c r="V81">
        <f t="shared" si="28"/>
        <v>108</v>
      </c>
      <c r="W81">
        <f t="shared" si="29"/>
        <v>23.993718168583666</v>
      </c>
      <c r="X81">
        <f t="shared" si="30"/>
        <v>85</v>
      </c>
      <c r="Y81">
        <f t="shared" si="31"/>
        <v>85</v>
      </c>
      <c r="Z81">
        <v>0.76029999999999998</v>
      </c>
      <c r="AA81">
        <f t="shared" si="32"/>
        <v>56</v>
      </c>
      <c r="AB81">
        <v>0.67010000000000003</v>
      </c>
      <c r="AC81">
        <f t="shared" si="33"/>
        <v>0.71520000000000006</v>
      </c>
      <c r="AD81">
        <f t="shared" si="34"/>
        <v>85</v>
      </c>
      <c r="AE81">
        <v>0.72750000000000004</v>
      </c>
      <c r="AF81">
        <f t="shared" si="35"/>
        <v>77</v>
      </c>
      <c r="AG81">
        <v>0.64900000000000002</v>
      </c>
      <c r="AH81">
        <f t="shared" si="36"/>
        <v>108</v>
      </c>
      <c r="AI81">
        <f t="shared" si="37"/>
        <v>91.333333333333329</v>
      </c>
      <c r="AJ81">
        <f>IF(C81=1,(AI81/Z81),REF)</f>
        <v>120.12801964136963</v>
      </c>
      <c r="AK81">
        <f t="shared" si="38"/>
        <v>78</v>
      </c>
      <c r="AL81">
        <f>IF(B81=1,(AI81/AC81),REF)</f>
        <v>127.70320656226694</v>
      </c>
      <c r="AM81">
        <f t="shared" si="39"/>
        <v>81</v>
      </c>
      <c r="AN81">
        <f t="shared" si="40"/>
        <v>78</v>
      </c>
      <c r="AO81" t="str">
        <f t="shared" si="41"/>
        <v>Seton Hall</v>
      </c>
      <c r="AP81">
        <f t="shared" si="42"/>
        <v>0.49127535604049466</v>
      </c>
      <c r="AQ81">
        <f t="shared" si="43"/>
        <v>0.45227303882968445</v>
      </c>
      <c r="AR81">
        <f t="shared" si="44"/>
        <v>0.74044648157294413</v>
      </c>
      <c r="AS81" t="str">
        <f t="shared" si="45"/>
        <v>Seton Hall</v>
      </c>
      <c r="AT81">
        <f t="shared" si="46"/>
        <v>80</v>
      </c>
      <c r="AU81">
        <f t="shared" si="47"/>
        <v>81</v>
      </c>
      <c r="AV81">
        <v>83</v>
      </c>
      <c r="AW81" t="str">
        <f t="shared" si="48"/>
        <v>Seton Hall</v>
      </c>
      <c r="AX81" t="str">
        <f t="shared" si="49"/>
        <v/>
      </c>
      <c r="AY81">
        <v>80</v>
      </c>
    </row>
    <row r="82" spans="1:51" x14ac:dyDescent="0.25">
      <c r="A82">
        <v>1</v>
      </c>
      <c r="B82">
        <v>1</v>
      </c>
      <c r="C82">
        <v>1</v>
      </c>
      <c r="D82" t="s">
        <v>272</v>
      </c>
      <c r="E82">
        <v>64.368700000000004</v>
      </c>
      <c r="F82">
        <v>277</v>
      </c>
      <c r="G82">
        <v>63.2164</v>
      </c>
      <c r="H82">
        <v>262</v>
      </c>
      <c r="I82">
        <v>108.74299999999999</v>
      </c>
      <c r="J82">
        <v>79</v>
      </c>
      <c r="K82">
        <v>107.642</v>
      </c>
      <c r="L82">
        <v>121</v>
      </c>
      <c r="M82">
        <v>98.644199999999998</v>
      </c>
      <c r="N82">
        <v>55</v>
      </c>
      <c r="O82">
        <v>100.08499999999999</v>
      </c>
      <c r="P82">
        <v>91</v>
      </c>
      <c r="Q82">
        <v>7.5573100000000002</v>
      </c>
      <c r="R82">
        <v>97</v>
      </c>
      <c r="S82">
        <f t="shared" si="25"/>
        <v>0.11740178067911891</v>
      </c>
      <c r="T82">
        <f t="shared" si="26"/>
        <v>96</v>
      </c>
      <c r="U82">
        <f t="shared" si="27"/>
        <v>745827.26371646672</v>
      </c>
      <c r="V82">
        <f t="shared" si="28"/>
        <v>156</v>
      </c>
      <c r="W82">
        <f t="shared" si="29"/>
        <v>24.655604304289923</v>
      </c>
      <c r="X82">
        <f t="shared" si="30"/>
        <v>123</v>
      </c>
      <c r="Y82">
        <f t="shared" si="31"/>
        <v>109.5</v>
      </c>
      <c r="Z82">
        <v>0.71740000000000004</v>
      </c>
      <c r="AA82">
        <f t="shared" si="32"/>
        <v>73</v>
      </c>
      <c r="AB82">
        <v>0.6794</v>
      </c>
      <c r="AC82">
        <f t="shared" si="33"/>
        <v>0.69840000000000002</v>
      </c>
      <c r="AD82">
        <f t="shared" si="34"/>
        <v>93</v>
      </c>
      <c r="AE82">
        <v>0.77659999999999996</v>
      </c>
      <c r="AF82">
        <f t="shared" si="35"/>
        <v>58</v>
      </c>
      <c r="AG82">
        <v>0.71089999999999998</v>
      </c>
      <c r="AH82">
        <f t="shared" si="36"/>
        <v>88</v>
      </c>
      <c r="AI82">
        <f t="shared" si="37"/>
        <v>100.08333333333333</v>
      </c>
      <c r="AJ82">
        <f>IF(C82=1,(AI82/Z82),REF)</f>
        <v>139.50840999907069</v>
      </c>
      <c r="AK82">
        <f t="shared" si="38"/>
        <v>86</v>
      </c>
      <c r="AL82">
        <f>IF(B82=1,(AI82/AC82),REF)</f>
        <v>143.3037418862161</v>
      </c>
      <c r="AM82">
        <f t="shared" si="39"/>
        <v>88</v>
      </c>
      <c r="AN82">
        <f t="shared" si="40"/>
        <v>86</v>
      </c>
      <c r="AO82" t="str">
        <f t="shared" si="41"/>
        <v>Princeton</v>
      </c>
      <c r="AP82">
        <f t="shared" si="42"/>
        <v>0.49050716561769309</v>
      </c>
      <c r="AQ82">
        <f t="shared" si="43"/>
        <v>0.43533186557609249</v>
      </c>
      <c r="AR82">
        <f t="shared" si="44"/>
        <v>0.73485591796575678</v>
      </c>
      <c r="AS82" t="str">
        <f t="shared" si="45"/>
        <v>Princeton</v>
      </c>
      <c r="AT82">
        <f t="shared" si="46"/>
        <v>81</v>
      </c>
      <c r="AU82">
        <f t="shared" si="47"/>
        <v>86.666666666666671</v>
      </c>
      <c r="AV82">
        <v>79</v>
      </c>
      <c r="AW82" t="str">
        <f t="shared" si="48"/>
        <v>Princeton</v>
      </c>
      <c r="AX82" t="str">
        <f t="shared" si="49"/>
        <v/>
      </c>
      <c r="AY82">
        <v>81</v>
      </c>
    </row>
    <row r="83" spans="1:51" x14ac:dyDescent="0.25">
      <c r="A83">
        <v>1</v>
      </c>
      <c r="B83">
        <v>1</v>
      </c>
      <c r="C83">
        <v>1</v>
      </c>
      <c r="D83" t="s">
        <v>140</v>
      </c>
      <c r="E83">
        <v>65.728200000000001</v>
      </c>
      <c r="F83">
        <v>217</v>
      </c>
      <c r="G83">
        <v>64.220600000000005</v>
      </c>
      <c r="H83">
        <v>213</v>
      </c>
      <c r="I83">
        <v>116.434</v>
      </c>
      <c r="J83">
        <v>7</v>
      </c>
      <c r="K83">
        <v>115.011</v>
      </c>
      <c r="L83">
        <v>26</v>
      </c>
      <c r="M83">
        <v>102.06</v>
      </c>
      <c r="N83">
        <v>106</v>
      </c>
      <c r="O83">
        <v>103.414</v>
      </c>
      <c r="P83">
        <v>148</v>
      </c>
      <c r="Q83">
        <v>11.597200000000001</v>
      </c>
      <c r="R83">
        <v>64</v>
      </c>
      <c r="S83">
        <f t="shared" si="25"/>
        <v>0.17643872797368548</v>
      </c>
      <c r="T83">
        <f t="shared" si="26"/>
        <v>64</v>
      </c>
      <c r="U83">
        <f t="shared" si="27"/>
        <v>869421.74529911217</v>
      </c>
      <c r="V83">
        <f t="shared" si="28"/>
        <v>29</v>
      </c>
      <c r="W83">
        <f t="shared" si="29"/>
        <v>25.443403170211905</v>
      </c>
      <c r="X83">
        <f t="shared" si="30"/>
        <v>158</v>
      </c>
      <c r="Y83">
        <f t="shared" si="31"/>
        <v>111</v>
      </c>
      <c r="Z83">
        <v>0.7036</v>
      </c>
      <c r="AA83">
        <f t="shared" si="32"/>
        <v>81</v>
      </c>
      <c r="AB83">
        <v>0.77129999999999999</v>
      </c>
      <c r="AC83">
        <f t="shared" si="33"/>
        <v>0.73744999999999994</v>
      </c>
      <c r="AD83">
        <f t="shared" si="34"/>
        <v>75</v>
      </c>
      <c r="AE83">
        <v>0.75170000000000003</v>
      </c>
      <c r="AF83">
        <f t="shared" si="35"/>
        <v>68</v>
      </c>
      <c r="AG83">
        <v>0.57840000000000003</v>
      </c>
      <c r="AH83">
        <f t="shared" si="36"/>
        <v>136</v>
      </c>
      <c r="AI83">
        <f t="shared" si="37"/>
        <v>80.5</v>
      </c>
      <c r="AJ83">
        <f>IF(C83=1,(AI83/Z83),REF)</f>
        <v>114.41159749857874</v>
      </c>
      <c r="AK83">
        <f t="shared" si="38"/>
        <v>76</v>
      </c>
      <c r="AL83">
        <f>IF(B83=1,(AI83/AC83),REF)</f>
        <v>109.15994304698624</v>
      </c>
      <c r="AM83">
        <f t="shared" si="39"/>
        <v>76</v>
      </c>
      <c r="AN83">
        <f t="shared" si="40"/>
        <v>75</v>
      </c>
      <c r="AO83" t="str">
        <f t="shared" si="41"/>
        <v>Georgia St.</v>
      </c>
      <c r="AP83">
        <f t="shared" si="42"/>
        <v>0.44908337632459994</v>
      </c>
      <c r="AQ83">
        <f t="shared" si="43"/>
        <v>0.47557945625300457</v>
      </c>
      <c r="AR83">
        <f t="shared" si="44"/>
        <v>0.73448234712782601</v>
      </c>
      <c r="AS83" t="str">
        <f t="shared" si="45"/>
        <v>Georgia St.</v>
      </c>
      <c r="AT83">
        <f t="shared" si="46"/>
        <v>82</v>
      </c>
      <c r="AU83">
        <f t="shared" si="47"/>
        <v>77.333333333333329</v>
      </c>
      <c r="AV83">
        <v>77</v>
      </c>
      <c r="AW83" t="str">
        <f t="shared" si="48"/>
        <v>Georgia St.</v>
      </c>
      <c r="AX83" t="str">
        <f t="shared" si="49"/>
        <v/>
      </c>
      <c r="AY83">
        <v>82</v>
      </c>
    </row>
    <row r="84" spans="1:51" x14ac:dyDescent="0.25">
      <c r="A84">
        <v>1</v>
      </c>
      <c r="B84">
        <v>1</v>
      </c>
      <c r="C84">
        <v>1</v>
      </c>
      <c r="D84" t="s">
        <v>279</v>
      </c>
      <c r="E84">
        <v>64.704999999999998</v>
      </c>
      <c r="F84">
        <v>265</v>
      </c>
      <c r="G84">
        <v>62.081800000000001</v>
      </c>
      <c r="H84">
        <v>308</v>
      </c>
      <c r="I84">
        <v>101.70399999999999</v>
      </c>
      <c r="J84">
        <v>236</v>
      </c>
      <c r="K84">
        <v>104.78</v>
      </c>
      <c r="L84">
        <v>177</v>
      </c>
      <c r="M84">
        <v>99.174599999999998</v>
      </c>
      <c r="N84">
        <v>64</v>
      </c>
      <c r="O84">
        <v>96.900999999999996</v>
      </c>
      <c r="P84">
        <v>51</v>
      </c>
      <c r="Q84">
        <v>7.8794899999999997</v>
      </c>
      <c r="R84">
        <v>93</v>
      </c>
      <c r="S84">
        <f t="shared" si="25"/>
        <v>0.12176802410941975</v>
      </c>
      <c r="T84">
        <f t="shared" si="26"/>
        <v>93</v>
      </c>
      <c r="U84">
        <f t="shared" si="27"/>
        <v>710386.38572200004</v>
      </c>
      <c r="V84">
        <f t="shared" si="28"/>
        <v>192</v>
      </c>
      <c r="W84">
        <f t="shared" si="29"/>
        <v>23.290959098397661</v>
      </c>
      <c r="X84">
        <f t="shared" si="30"/>
        <v>66</v>
      </c>
      <c r="Y84">
        <f t="shared" si="31"/>
        <v>79.5</v>
      </c>
      <c r="Z84">
        <v>0.65580000000000005</v>
      </c>
      <c r="AA84">
        <f t="shared" si="32"/>
        <v>101</v>
      </c>
      <c r="AB84">
        <v>0.77139999999999997</v>
      </c>
      <c r="AC84">
        <f t="shared" si="33"/>
        <v>0.71360000000000001</v>
      </c>
      <c r="AD84">
        <f t="shared" si="34"/>
        <v>86</v>
      </c>
      <c r="AE84">
        <v>0.50519999999999998</v>
      </c>
      <c r="AF84">
        <f t="shared" si="35"/>
        <v>161</v>
      </c>
      <c r="AG84">
        <v>0.78800000000000003</v>
      </c>
      <c r="AH84">
        <f t="shared" si="36"/>
        <v>68</v>
      </c>
      <c r="AI84">
        <f t="shared" si="37"/>
        <v>113.25</v>
      </c>
      <c r="AJ84">
        <f>IF(C84=1,(AI84/Z84),REF)</f>
        <v>172.68984446477583</v>
      </c>
      <c r="AK84">
        <f t="shared" si="38"/>
        <v>104</v>
      </c>
      <c r="AL84">
        <f>IF(B84=1,(AI84/AC84),REF)</f>
        <v>158.70235426008969</v>
      </c>
      <c r="AM84">
        <f t="shared" si="39"/>
        <v>99</v>
      </c>
      <c r="AN84">
        <f t="shared" si="40"/>
        <v>86</v>
      </c>
      <c r="AO84" t="str">
        <f t="shared" si="41"/>
        <v>Richmond</v>
      </c>
      <c r="AP84">
        <f t="shared" si="42"/>
        <v>0.48536260912177154</v>
      </c>
      <c r="AQ84">
        <f t="shared" si="43"/>
        <v>0.43916764718123036</v>
      </c>
      <c r="AR84">
        <f t="shared" si="44"/>
        <v>0.7344402218823165</v>
      </c>
      <c r="AS84" t="str">
        <f t="shared" si="45"/>
        <v>Richmond</v>
      </c>
      <c r="AT84">
        <f t="shared" si="46"/>
        <v>83</v>
      </c>
      <c r="AU84">
        <f t="shared" si="47"/>
        <v>85</v>
      </c>
      <c r="AV84">
        <v>92</v>
      </c>
      <c r="AW84" t="str">
        <f t="shared" si="48"/>
        <v>Richmond</v>
      </c>
      <c r="AX84" t="str">
        <f t="shared" si="49"/>
        <v/>
      </c>
      <c r="AY84">
        <v>83</v>
      </c>
    </row>
    <row r="85" spans="1:51" x14ac:dyDescent="0.25">
      <c r="A85">
        <v>1</v>
      </c>
      <c r="B85">
        <v>1</v>
      </c>
      <c r="C85">
        <v>1</v>
      </c>
      <c r="D85" t="s">
        <v>141</v>
      </c>
      <c r="E85">
        <v>64.802800000000005</v>
      </c>
      <c r="F85">
        <v>256</v>
      </c>
      <c r="G85">
        <v>64.536900000000003</v>
      </c>
      <c r="H85">
        <v>196</v>
      </c>
      <c r="I85">
        <v>101.473</v>
      </c>
      <c r="J85">
        <v>240</v>
      </c>
      <c r="K85">
        <v>104.35</v>
      </c>
      <c r="L85">
        <v>187</v>
      </c>
      <c r="M85">
        <v>102.148</v>
      </c>
      <c r="N85">
        <v>109</v>
      </c>
      <c r="O85">
        <v>99.206299999999999</v>
      </c>
      <c r="P85">
        <v>74</v>
      </c>
      <c r="Q85">
        <v>5.1432200000000003</v>
      </c>
      <c r="R85">
        <v>112</v>
      </c>
      <c r="S85">
        <f t="shared" si="25"/>
        <v>7.9374656650638475E-2</v>
      </c>
      <c r="T85">
        <f t="shared" si="26"/>
        <v>112</v>
      </c>
      <c r="U85">
        <f t="shared" si="27"/>
        <v>705632.666983</v>
      </c>
      <c r="V85">
        <f t="shared" si="28"/>
        <v>197</v>
      </c>
      <c r="W85">
        <f t="shared" si="29"/>
        <v>24.147325297562482</v>
      </c>
      <c r="X85">
        <f t="shared" si="30"/>
        <v>95</v>
      </c>
      <c r="Y85">
        <f t="shared" si="31"/>
        <v>103.5</v>
      </c>
      <c r="Z85">
        <v>0.76029999999999998</v>
      </c>
      <c r="AA85">
        <f t="shared" si="32"/>
        <v>56</v>
      </c>
      <c r="AB85">
        <v>0.62050000000000005</v>
      </c>
      <c r="AC85">
        <f t="shared" si="33"/>
        <v>0.69040000000000001</v>
      </c>
      <c r="AD85">
        <f t="shared" si="34"/>
        <v>96</v>
      </c>
      <c r="AE85">
        <v>0.82799999999999996</v>
      </c>
      <c r="AF85">
        <f t="shared" si="35"/>
        <v>45</v>
      </c>
      <c r="AG85">
        <v>0.66500000000000004</v>
      </c>
      <c r="AH85">
        <f t="shared" si="36"/>
        <v>105</v>
      </c>
      <c r="AI85">
        <f t="shared" si="37"/>
        <v>109.75</v>
      </c>
      <c r="AJ85">
        <f>IF(C85=1,(AI85/Z85),REF)</f>
        <v>144.35091411285021</v>
      </c>
      <c r="AK85">
        <f t="shared" si="38"/>
        <v>90</v>
      </c>
      <c r="AL85">
        <f>IF(B85=1,(AI85/AC85),REF)</f>
        <v>158.96581691772886</v>
      </c>
      <c r="AM85">
        <f t="shared" si="39"/>
        <v>101</v>
      </c>
      <c r="AN85">
        <f t="shared" si="40"/>
        <v>90</v>
      </c>
      <c r="AO85" t="str">
        <f t="shared" si="41"/>
        <v>Georgia Tech</v>
      </c>
      <c r="AP85">
        <f t="shared" si="42"/>
        <v>0.48780954080727001</v>
      </c>
      <c r="AQ85">
        <f t="shared" si="43"/>
        <v>0.4248016872474602</v>
      </c>
      <c r="AR85">
        <f t="shared" si="44"/>
        <v>0.73063811604470941</v>
      </c>
      <c r="AS85" t="str">
        <f t="shared" si="45"/>
        <v>Georgia Tech</v>
      </c>
      <c r="AT85">
        <f t="shared" si="46"/>
        <v>84</v>
      </c>
      <c r="AU85">
        <f t="shared" si="47"/>
        <v>90</v>
      </c>
      <c r="AV85">
        <v>95</v>
      </c>
      <c r="AW85" t="str">
        <f t="shared" si="48"/>
        <v>Georgia Tech</v>
      </c>
      <c r="AX85" t="str">
        <f t="shared" si="49"/>
        <v/>
      </c>
      <c r="AY85">
        <v>84</v>
      </c>
    </row>
    <row r="86" spans="1:51" x14ac:dyDescent="0.25">
      <c r="A86">
        <v>1</v>
      </c>
      <c r="B86">
        <v>1</v>
      </c>
      <c r="C86">
        <v>1</v>
      </c>
      <c r="D86" t="s">
        <v>74</v>
      </c>
      <c r="E86">
        <v>63.9666</v>
      </c>
      <c r="F86">
        <v>292</v>
      </c>
      <c r="G86">
        <v>62.2119</v>
      </c>
      <c r="H86">
        <v>303</v>
      </c>
      <c r="I86">
        <v>102.295</v>
      </c>
      <c r="J86">
        <v>225</v>
      </c>
      <c r="K86">
        <v>106.10899999999999</v>
      </c>
      <c r="L86">
        <v>145</v>
      </c>
      <c r="M86">
        <v>102.86199999999999</v>
      </c>
      <c r="N86">
        <v>120</v>
      </c>
      <c r="O86">
        <v>98.297700000000006</v>
      </c>
      <c r="P86">
        <v>61</v>
      </c>
      <c r="Q86">
        <v>7.8113700000000001</v>
      </c>
      <c r="R86">
        <v>94</v>
      </c>
      <c r="S86">
        <f t="shared" si="25"/>
        <v>0.12211529141770844</v>
      </c>
      <c r="T86">
        <f t="shared" si="26"/>
        <v>90</v>
      </c>
      <c r="U86">
        <f t="shared" si="27"/>
        <v>720207.61777997448</v>
      </c>
      <c r="V86">
        <f t="shared" si="28"/>
        <v>186</v>
      </c>
      <c r="W86">
        <f t="shared" si="29"/>
        <v>24.105497691305313</v>
      </c>
      <c r="X86">
        <f t="shared" si="30"/>
        <v>93</v>
      </c>
      <c r="Y86">
        <f t="shared" si="31"/>
        <v>91.5</v>
      </c>
      <c r="Z86">
        <v>0.68820000000000003</v>
      </c>
      <c r="AA86">
        <f t="shared" si="32"/>
        <v>89</v>
      </c>
      <c r="AB86">
        <v>0.69399999999999995</v>
      </c>
      <c r="AC86">
        <f t="shared" si="33"/>
        <v>0.69110000000000005</v>
      </c>
      <c r="AD86">
        <f t="shared" si="34"/>
        <v>95</v>
      </c>
      <c r="AE86">
        <v>0.74399999999999999</v>
      </c>
      <c r="AF86">
        <f t="shared" si="35"/>
        <v>72</v>
      </c>
      <c r="AG86">
        <v>0.73</v>
      </c>
      <c r="AH86">
        <f t="shared" si="36"/>
        <v>82</v>
      </c>
      <c r="AI86">
        <f t="shared" si="37"/>
        <v>102.75</v>
      </c>
      <c r="AJ86">
        <f>IF(C86=1,(AI86/Z86),REF)</f>
        <v>149.30252833478639</v>
      </c>
      <c r="AK86">
        <f t="shared" si="38"/>
        <v>92</v>
      </c>
      <c r="AL86">
        <f>IF(B86=1,(AI86/AC86),REF)</f>
        <v>148.67602373028504</v>
      </c>
      <c r="AM86">
        <f t="shared" si="39"/>
        <v>94</v>
      </c>
      <c r="AN86">
        <f t="shared" si="40"/>
        <v>92</v>
      </c>
      <c r="AO86" t="str">
        <f t="shared" si="41"/>
        <v>Butler</v>
      </c>
      <c r="AP86">
        <f t="shared" si="42"/>
        <v>0.48374526124533912</v>
      </c>
      <c r="AQ86">
        <f t="shared" si="43"/>
        <v>0.42880436181561948</v>
      </c>
      <c r="AR86">
        <f t="shared" si="44"/>
        <v>0.73061838721965688</v>
      </c>
      <c r="AS86" t="str">
        <f t="shared" si="45"/>
        <v>Butler</v>
      </c>
      <c r="AT86">
        <f t="shared" si="46"/>
        <v>85</v>
      </c>
      <c r="AU86">
        <f t="shared" si="47"/>
        <v>90.666666666666671</v>
      </c>
      <c r="AV86">
        <v>99</v>
      </c>
      <c r="AW86" t="str">
        <f t="shared" si="48"/>
        <v>Butler</v>
      </c>
      <c r="AX86" t="str">
        <f t="shared" si="49"/>
        <v/>
      </c>
      <c r="AY86">
        <v>85</v>
      </c>
    </row>
    <row r="87" spans="1:51" x14ac:dyDescent="0.25">
      <c r="A87">
        <v>1</v>
      </c>
      <c r="B87">
        <v>1</v>
      </c>
      <c r="C87">
        <v>1</v>
      </c>
      <c r="D87" t="s">
        <v>341</v>
      </c>
      <c r="E87">
        <v>68.751599999999996</v>
      </c>
      <c r="F87">
        <v>73</v>
      </c>
      <c r="G87">
        <v>67.105900000000005</v>
      </c>
      <c r="H87">
        <v>68</v>
      </c>
      <c r="I87">
        <v>105.66500000000001</v>
      </c>
      <c r="J87">
        <v>155</v>
      </c>
      <c r="K87">
        <v>105.97199999999999</v>
      </c>
      <c r="L87">
        <v>153</v>
      </c>
      <c r="M87">
        <v>96.901899999999998</v>
      </c>
      <c r="N87">
        <v>29</v>
      </c>
      <c r="O87">
        <v>96.632300000000001</v>
      </c>
      <c r="P87">
        <v>46</v>
      </c>
      <c r="Q87">
        <v>9.3393899999999999</v>
      </c>
      <c r="R87">
        <v>79</v>
      </c>
      <c r="S87">
        <f t="shared" si="25"/>
        <v>0.13584702028752776</v>
      </c>
      <c r="T87">
        <f t="shared" si="26"/>
        <v>82</v>
      </c>
      <c r="U87">
        <f t="shared" si="27"/>
        <v>772084.9220036543</v>
      </c>
      <c r="V87">
        <f t="shared" si="28"/>
        <v>123</v>
      </c>
      <c r="W87">
        <f t="shared" si="29"/>
        <v>21.822921823075962</v>
      </c>
      <c r="X87">
        <f t="shared" si="30"/>
        <v>33</v>
      </c>
      <c r="Y87">
        <f t="shared" si="31"/>
        <v>57.5</v>
      </c>
      <c r="Z87">
        <v>0.71909999999999996</v>
      </c>
      <c r="AA87">
        <f t="shared" si="32"/>
        <v>71</v>
      </c>
      <c r="AB87">
        <v>0.74680000000000002</v>
      </c>
      <c r="AC87">
        <f t="shared" si="33"/>
        <v>0.73294999999999999</v>
      </c>
      <c r="AD87">
        <f t="shared" si="34"/>
        <v>77</v>
      </c>
      <c r="AE87">
        <v>0.85109999999999997</v>
      </c>
      <c r="AF87">
        <f t="shared" si="35"/>
        <v>32</v>
      </c>
      <c r="AG87">
        <v>0.55530000000000002</v>
      </c>
      <c r="AH87">
        <f t="shared" si="36"/>
        <v>147</v>
      </c>
      <c r="AI87">
        <f t="shared" si="37"/>
        <v>86.416666666666671</v>
      </c>
      <c r="AJ87">
        <f>IF(C87=1,(AI87/Z87),REF)</f>
        <v>120.17336485421593</v>
      </c>
      <c r="AK87">
        <f t="shared" si="38"/>
        <v>79</v>
      </c>
      <c r="AL87">
        <f>IF(B87=1,(AI87/AC87),REF)</f>
        <v>117.90253996407213</v>
      </c>
      <c r="AM87">
        <f t="shared" si="39"/>
        <v>78</v>
      </c>
      <c r="AN87">
        <f t="shared" si="40"/>
        <v>77</v>
      </c>
      <c r="AO87" t="str">
        <f t="shared" si="41"/>
        <v>Tulsa</v>
      </c>
      <c r="AP87">
        <f t="shared" si="42"/>
        <v>0.44423308429490954</v>
      </c>
      <c r="AQ87">
        <f t="shared" si="43"/>
        <v>0.46814713793859986</v>
      </c>
      <c r="AR87">
        <f t="shared" si="44"/>
        <v>0.73056413296342693</v>
      </c>
      <c r="AS87" t="str">
        <f t="shared" si="45"/>
        <v>Tulsa</v>
      </c>
      <c r="AT87">
        <f t="shared" si="46"/>
        <v>86</v>
      </c>
      <c r="AU87">
        <f t="shared" si="47"/>
        <v>80</v>
      </c>
      <c r="AV87">
        <v>78</v>
      </c>
      <c r="AW87" t="str">
        <f t="shared" si="48"/>
        <v>Tulsa</v>
      </c>
      <c r="AX87" t="str">
        <f t="shared" si="49"/>
        <v/>
      </c>
      <c r="AY87">
        <v>86</v>
      </c>
    </row>
    <row r="88" spans="1:51" x14ac:dyDescent="0.25">
      <c r="A88">
        <v>1</v>
      </c>
      <c r="B88">
        <v>1</v>
      </c>
      <c r="C88">
        <v>1</v>
      </c>
      <c r="D88" t="s">
        <v>362</v>
      </c>
      <c r="E88">
        <v>64.926000000000002</v>
      </c>
      <c r="F88">
        <v>251</v>
      </c>
      <c r="G88">
        <v>63.387999999999998</v>
      </c>
      <c r="H88">
        <v>256</v>
      </c>
      <c r="I88">
        <v>105.749</v>
      </c>
      <c r="J88">
        <v>150</v>
      </c>
      <c r="K88">
        <v>105.405</v>
      </c>
      <c r="L88">
        <v>167</v>
      </c>
      <c r="M88">
        <v>98.537800000000004</v>
      </c>
      <c r="N88">
        <v>51</v>
      </c>
      <c r="O88">
        <v>98.835999999999999</v>
      </c>
      <c r="P88">
        <v>66</v>
      </c>
      <c r="Q88">
        <v>6.5685099999999998</v>
      </c>
      <c r="R88">
        <v>102</v>
      </c>
      <c r="S88">
        <f t="shared" si="25"/>
        <v>0.10117672427070823</v>
      </c>
      <c r="T88">
        <f t="shared" si="26"/>
        <v>102</v>
      </c>
      <c r="U88">
        <f t="shared" si="27"/>
        <v>721341.75578715012</v>
      </c>
      <c r="V88">
        <f t="shared" si="28"/>
        <v>183</v>
      </c>
      <c r="W88">
        <f t="shared" si="29"/>
        <v>23.957726886173333</v>
      </c>
      <c r="X88">
        <f t="shared" si="30"/>
        <v>81</v>
      </c>
      <c r="Y88">
        <f t="shared" si="31"/>
        <v>91.5</v>
      </c>
      <c r="Z88">
        <v>0.81569999999999998</v>
      </c>
      <c r="AA88">
        <f t="shared" si="32"/>
        <v>42</v>
      </c>
      <c r="AB88">
        <v>0.52690000000000003</v>
      </c>
      <c r="AC88">
        <f t="shared" si="33"/>
        <v>0.67130000000000001</v>
      </c>
      <c r="AD88">
        <f t="shared" si="34"/>
        <v>104</v>
      </c>
      <c r="AE88">
        <v>0.85850000000000004</v>
      </c>
      <c r="AF88">
        <f t="shared" si="35"/>
        <v>29</v>
      </c>
      <c r="AG88">
        <v>0.61360000000000003</v>
      </c>
      <c r="AH88">
        <f t="shared" si="36"/>
        <v>126</v>
      </c>
      <c r="AI88">
        <f t="shared" si="37"/>
        <v>105.91666666666667</v>
      </c>
      <c r="AJ88">
        <f>IF(C88=1,(AI88/Z88),REF)</f>
        <v>129.84757468023375</v>
      </c>
      <c r="AK88">
        <f t="shared" si="38"/>
        <v>82</v>
      </c>
      <c r="AL88">
        <f>IF(B88=1,(AI88/AC88),REF)</f>
        <v>157.77843984309052</v>
      </c>
      <c r="AM88">
        <f t="shared" si="39"/>
        <v>98</v>
      </c>
      <c r="AN88">
        <f t="shared" si="40"/>
        <v>82</v>
      </c>
      <c r="AO88" t="str">
        <f t="shared" si="41"/>
        <v>UTEP</v>
      </c>
      <c r="AP88">
        <f t="shared" si="42"/>
        <v>0.49438577741129763</v>
      </c>
      <c r="AQ88">
        <f t="shared" si="43"/>
        <v>0.4134367791166797</v>
      </c>
      <c r="AR88">
        <f t="shared" si="44"/>
        <v>0.72910216778088333</v>
      </c>
      <c r="AS88" t="str">
        <f t="shared" si="45"/>
        <v>UTEP</v>
      </c>
      <c r="AT88">
        <f t="shared" si="46"/>
        <v>87</v>
      </c>
      <c r="AU88">
        <f t="shared" si="47"/>
        <v>91</v>
      </c>
      <c r="AV88">
        <v>81</v>
      </c>
      <c r="AW88" t="str">
        <f t="shared" si="48"/>
        <v>UTEP</v>
      </c>
      <c r="AX88" t="str">
        <f t="shared" si="49"/>
        <v/>
      </c>
      <c r="AY88">
        <v>87</v>
      </c>
    </row>
    <row r="89" spans="1:51" x14ac:dyDescent="0.25">
      <c r="A89">
        <v>1</v>
      </c>
      <c r="B89">
        <v>1</v>
      </c>
      <c r="C89">
        <v>1</v>
      </c>
      <c r="D89" t="s">
        <v>346</v>
      </c>
      <c r="E89">
        <v>63.128399999999999</v>
      </c>
      <c r="F89">
        <v>321</v>
      </c>
      <c r="G89">
        <v>62.337899999999998</v>
      </c>
      <c r="H89">
        <v>298</v>
      </c>
      <c r="I89">
        <v>110.298</v>
      </c>
      <c r="J89">
        <v>57</v>
      </c>
      <c r="K89">
        <v>110.331</v>
      </c>
      <c r="L89">
        <v>75</v>
      </c>
      <c r="M89">
        <v>104.02500000000001</v>
      </c>
      <c r="N89">
        <v>152</v>
      </c>
      <c r="O89">
        <v>103.822</v>
      </c>
      <c r="P89">
        <v>155</v>
      </c>
      <c r="Q89">
        <v>6.5088900000000001</v>
      </c>
      <c r="R89">
        <v>103</v>
      </c>
      <c r="S89">
        <f t="shared" si="25"/>
        <v>0.10310731778407184</v>
      </c>
      <c r="T89">
        <f t="shared" si="26"/>
        <v>99</v>
      </c>
      <c r="U89">
        <f t="shared" si="27"/>
        <v>768457.56649863243</v>
      </c>
      <c r="V89">
        <f t="shared" si="28"/>
        <v>127</v>
      </c>
      <c r="W89">
        <f t="shared" si="29"/>
        <v>26.658655533776006</v>
      </c>
      <c r="X89">
        <f t="shared" si="30"/>
        <v>233</v>
      </c>
      <c r="Y89">
        <f t="shared" si="31"/>
        <v>166</v>
      </c>
      <c r="Z89">
        <v>0.67300000000000004</v>
      </c>
      <c r="AA89">
        <f t="shared" si="32"/>
        <v>94</v>
      </c>
      <c r="AB89">
        <v>0.70089999999999997</v>
      </c>
      <c r="AC89">
        <f t="shared" si="33"/>
        <v>0.68694999999999995</v>
      </c>
      <c r="AD89">
        <f t="shared" si="34"/>
        <v>97</v>
      </c>
      <c r="AE89">
        <v>0.55530000000000002</v>
      </c>
      <c r="AF89">
        <f t="shared" si="35"/>
        <v>144</v>
      </c>
      <c r="AG89">
        <v>0.77710000000000001</v>
      </c>
      <c r="AH89">
        <f t="shared" si="36"/>
        <v>72</v>
      </c>
      <c r="AI89">
        <f t="shared" si="37"/>
        <v>117.5</v>
      </c>
      <c r="AJ89">
        <f>IF(C89=1,(AI89/Z89),REF)</f>
        <v>174.59138187221396</v>
      </c>
      <c r="AK89">
        <f t="shared" si="38"/>
        <v>105</v>
      </c>
      <c r="AL89">
        <f>IF(B89=1,(AI89/AC89),REF)</f>
        <v>171.04592765121188</v>
      </c>
      <c r="AM89">
        <f t="shared" si="39"/>
        <v>108</v>
      </c>
      <c r="AN89">
        <f t="shared" si="40"/>
        <v>97</v>
      </c>
      <c r="AO89" t="str">
        <f t="shared" si="41"/>
        <v>UC Santa Barbara</v>
      </c>
      <c r="AP89">
        <f t="shared" si="42"/>
        <v>0.48694692896447411</v>
      </c>
      <c r="AQ89">
        <f t="shared" si="43"/>
        <v>0.41882679081601315</v>
      </c>
      <c r="AR89">
        <f t="shared" si="44"/>
        <v>0.72844352632128773</v>
      </c>
      <c r="AS89" t="str">
        <f t="shared" si="45"/>
        <v>UC Santa Barbara</v>
      </c>
      <c r="AT89">
        <f t="shared" si="46"/>
        <v>88</v>
      </c>
      <c r="AU89">
        <f t="shared" si="47"/>
        <v>94</v>
      </c>
      <c r="AV89">
        <v>97</v>
      </c>
      <c r="AW89" t="str">
        <f t="shared" si="48"/>
        <v>UC Santa Barbara</v>
      </c>
      <c r="AX89" t="str">
        <f t="shared" si="49"/>
        <v/>
      </c>
      <c r="AY89">
        <v>88</v>
      </c>
    </row>
    <row r="90" spans="1:51" x14ac:dyDescent="0.25">
      <c r="A90">
        <v>1</v>
      </c>
      <c r="B90">
        <v>1</v>
      </c>
      <c r="C90">
        <v>1</v>
      </c>
      <c r="D90" t="s">
        <v>249</v>
      </c>
      <c r="E90">
        <v>65.439400000000006</v>
      </c>
      <c r="F90">
        <v>229</v>
      </c>
      <c r="G90">
        <v>64.361999999999995</v>
      </c>
      <c r="H90">
        <v>209</v>
      </c>
      <c r="I90">
        <v>109.712</v>
      </c>
      <c r="J90">
        <v>63</v>
      </c>
      <c r="K90">
        <v>112.673</v>
      </c>
      <c r="L90">
        <v>46</v>
      </c>
      <c r="M90">
        <v>105.589</v>
      </c>
      <c r="N90">
        <v>191</v>
      </c>
      <c r="O90">
        <v>104.69199999999999</v>
      </c>
      <c r="P90">
        <v>167</v>
      </c>
      <c r="Q90">
        <v>7.9812799999999999</v>
      </c>
      <c r="R90">
        <v>91</v>
      </c>
      <c r="S90">
        <f t="shared" si="25"/>
        <v>0.1219601646714366</v>
      </c>
      <c r="T90">
        <f t="shared" si="26"/>
        <v>91</v>
      </c>
      <c r="U90">
        <f t="shared" si="27"/>
        <v>830766.59343080269</v>
      </c>
      <c r="V90">
        <f t="shared" si="28"/>
        <v>61</v>
      </c>
      <c r="W90">
        <f t="shared" si="29"/>
        <v>26.062872872729219</v>
      </c>
      <c r="X90">
        <f t="shared" si="30"/>
        <v>189</v>
      </c>
      <c r="Y90">
        <f t="shared" si="31"/>
        <v>140</v>
      </c>
      <c r="Z90">
        <v>0.62609999999999999</v>
      </c>
      <c r="AA90">
        <f t="shared" si="32"/>
        <v>110</v>
      </c>
      <c r="AB90">
        <v>0.83599999999999997</v>
      </c>
      <c r="AC90">
        <f t="shared" si="33"/>
        <v>0.73104999999999998</v>
      </c>
      <c r="AD90">
        <f t="shared" si="34"/>
        <v>79</v>
      </c>
      <c r="AE90">
        <v>0.46589999999999998</v>
      </c>
      <c r="AF90">
        <f t="shared" si="35"/>
        <v>184</v>
      </c>
      <c r="AG90">
        <v>0.70599999999999996</v>
      </c>
      <c r="AH90">
        <f t="shared" si="36"/>
        <v>90</v>
      </c>
      <c r="AI90">
        <f t="shared" si="37"/>
        <v>107.5</v>
      </c>
      <c r="AJ90">
        <f>IF(C90=1,(AI90/Z90),REF)</f>
        <v>171.69781185114201</v>
      </c>
      <c r="AK90">
        <f t="shared" si="38"/>
        <v>103</v>
      </c>
      <c r="AL90">
        <f>IF(B90=1,(AI90/AC90),REF)</f>
        <v>147.04876547431778</v>
      </c>
      <c r="AM90">
        <f t="shared" si="39"/>
        <v>91</v>
      </c>
      <c r="AN90">
        <f t="shared" si="40"/>
        <v>79</v>
      </c>
      <c r="AO90" t="str">
        <f t="shared" si="41"/>
        <v>Northern Iowa</v>
      </c>
      <c r="AP90">
        <f t="shared" si="42"/>
        <v>0.44807045802576262</v>
      </c>
      <c r="AQ90">
        <f t="shared" si="43"/>
        <v>0.45421641707907034</v>
      </c>
      <c r="AR90">
        <f t="shared" si="44"/>
        <v>0.72732054880280228</v>
      </c>
      <c r="AS90" t="str">
        <f t="shared" si="45"/>
        <v>Northern Iowa</v>
      </c>
      <c r="AT90">
        <f t="shared" si="46"/>
        <v>89</v>
      </c>
      <c r="AU90">
        <f t="shared" si="47"/>
        <v>82.333333333333329</v>
      </c>
      <c r="AV90">
        <v>87</v>
      </c>
      <c r="AW90" t="str">
        <f t="shared" si="48"/>
        <v>Northern Iowa</v>
      </c>
      <c r="AX90" t="str">
        <f t="shared" si="49"/>
        <v/>
      </c>
      <c r="AY90">
        <v>89</v>
      </c>
    </row>
    <row r="91" spans="1:51" x14ac:dyDescent="0.25">
      <c r="A91">
        <v>1</v>
      </c>
      <c r="B91">
        <v>1</v>
      </c>
      <c r="C91">
        <v>1</v>
      </c>
      <c r="D91" t="s">
        <v>274</v>
      </c>
      <c r="E91">
        <v>68.111099999999993</v>
      </c>
      <c r="F91">
        <v>103</v>
      </c>
      <c r="G91">
        <v>67.400199999999998</v>
      </c>
      <c r="H91">
        <v>60</v>
      </c>
      <c r="I91">
        <v>103.919</v>
      </c>
      <c r="J91">
        <v>191</v>
      </c>
      <c r="K91">
        <v>107.857</v>
      </c>
      <c r="L91">
        <v>118</v>
      </c>
      <c r="M91">
        <v>103.497</v>
      </c>
      <c r="N91">
        <v>139</v>
      </c>
      <c r="O91">
        <v>100.101</v>
      </c>
      <c r="P91">
        <v>92</v>
      </c>
      <c r="Q91">
        <v>7.7563500000000003</v>
      </c>
      <c r="R91">
        <v>96</v>
      </c>
      <c r="S91">
        <f t="shared" si="25"/>
        <v>0.11387277550942505</v>
      </c>
      <c r="T91">
        <f t="shared" si="26"/>
        <v>97</v>
      </c>
      <c r="U91">
        <f t="shared" si="27"/>
        <v>792345.44754708384</v>
      </c>
      <c r="V91">
        <f t="shared" si="28"/>
        <v>99</v>
      </c>
      <c r="W91">
        <f t="shared" si="29"/>
        <v>23.306849482616535</v>
      </c>
      <c r="X91">
        <f t="shared" si="30"/>
        <v>69</v>
      </c>
      <c r="Y91">
        <f t="shared" si="31"/>
        <v>83</v>
      </c>
      <c r="Z91">
        <v>0.67720000000000002</v>
      </c>
      <c r="AA91">
        <f t="shared" si="32"/>
        <v>93</v>
      </c>
      <c r="AB91">
        <v>0.73599999999999999</v>
      </c>
      <c r="AC91">
        <f t="shared" si="33"/>
        <v>0.70660000000000001</v>
      </c>
      <c r="AD91">
        <f t="shared" si="34"/>
        <v>90</v>
      </c>
      <c r="AE91">
        <v>0.67810000000000004</v>
      </c>
      <c r="AF91">
        <f t="shared" si="35"/>
        <v>102</v>
      </c>
      <c r="AG91">
        <v>0.6411</v>
      </c>
      <c r="AH91">
        <f t="shared" si="36"/>
        <v>110</v>
      </c>
      <c r="AI91">
        <f t="shared" si="37"/>
        <v>96.833333333333329</v>
      </c>
      <c r="AJ91">
        <f>IF(C91=1,(AI91/Z91),REF)</f>
        <v>142.99074620988381</v>
      </c>
      <c r="AK91">
        <f t="shared" si="38"/>
        <v>88</v>
      </c>
      <c r="AL91">
        <f>IF(B91=1,(AI91/AC91),REF)</f>
        <v>137.04123030474571</v>
      </c>
      <c r="AM91">
        <f t="shared" si="39"/>
        <v>84</v>
      </c>
      <c r="AN91">
        <f t="shared" si="40"/>
        <v>84</v>
      </c>
      <c r="AO91" t="str">
        <f t="shared" si="41"/>
        <v>Purdue</v>
      </c>
      <c r="AP91">
        <f t="shared" si="42"/>
        <v>0.45161610177076655</v>
      </c>
      <c r="AQ91">
        <f t="shared" si="43"/>
        <v>0.44291016287588558</v>
      </c>
      <c r="AR91">
        <f t="shared" si="44"/>
        <v>0.72481177548246611</v>
      </c>
      <c r="AS91" t="str">
        <f t="shared" si="45"/>
        <v>Purdue</v>
      </c>
      <c r="AT91">
        <f t="shared" si="46"/>
        <v>90</v>
      </c>
      <c r="AU91">
        <f t="shared" si="47"/>
        <v>88</v>
      </c>
      <c r="AV91">
        <v>94</v>
      </c>
      <c r="AW91" t="str">
        <f t="shared" si="48"/>
        <v>Purdue</v>
      </c>
      <c r="AX91" t="str">
        <f t="shared" si="49"/>
        <v/>
      </c>
      <c r="AY91">
        <v>90</v>
      </c>
    </row>
    <row r="92" spans="1:51" x14ac:dyDescent="0.25">
      <c r="A92">
        <v>1</v>
      </c>
      <c r="B92">
        <v>1</v>
      </c>
      <c r="C92">
        <v>1</v>
      </c>
      <c r="D92" t="s">
        <v>312</v>
      </c>
      <c r="E92">
        <v>64.7072</v>
      </c>
      <c r="F92">
        <v>264</v>
      </c>
      <c r="G92">
        <v>62.837699999999998</v>
      </c>
      <c r="H92">
        <v>279</v>
      </c>
      <c r="I92">
        <v>108.874</v>
      </c>
      <c r="J92">
        <v>77</v>
      </c>
      <c r="K92">
        <v>110.611</v>
      </c>
      <c r="L92">
        <v>70</v>
      </c>
      <c r="M92">
        <v>97.643299999999996</v>
      </c>
      <c r="N92">
        <v>39</v>
      </c>
      <c r="O92">
        <v>99.675700000000006</v>
      </c>
      <c r="P92">
        <v>84</v>
      </c>
      <c r="Q92">
        <v>10.935600000000001</v>
      </c>
      <c r="R92">
        <v>69</v>
      </c>
      <c r="S92">
        <f t="shared" si="25"/>
        <v>0.16899664952277332</v>
      </c>
      <c r="T92">
        <f t="shared" si="26"/>
        <v>67</v>
      </c>
      <c r="U92">
        <f t="shared" si="27"/>
        <v>791679.21838061127</v>
      </c>
      <c r="V92">
        <f t="shared" si="28"/>
        <v>101</v>
      </c>
      <c r="W92">
        <f t="shared" si="29"/>
        <v>24.366337949397593</v>
      </c>
      <c r="X92">
        <f t="shared" si="30"/>
        <v>104</v>
      </c>
      <c r="Y92">
        <f t="shared" si="31"/>
        <v>85.5</v>
      </c>
      <c r="Z92">
        <v>0.62129999999999996</v>
      </c>
      <c r="AA92">
        <f t="shared" si="32"/>
        <v>114</v>
      </c>
      <c r="AB92">
        <v>0.82520000000000004</v>
      </c>
      <c r="AC92">
        <f t="shared" si="33"/>
        <v>0.72324999999999995</v>
      </c>
      <c r="AD92">
        <f t="shared" si="34"/>
        <v>82</v>
      </c>
      <c r="AE92">
        <v>0.54979999999999996</v>
      </c>
      <c r="AF92">
        <f t="shared" si="35"/>
        <v>146</v>
      </c>
      <c r="AG92">
        <v>0.67330000000000001</v>
      </c>
      <c r="AH92">
        <f t="shared" si="36"/>
        <v>101</v>
      </c>
      <c r="AI92">
        <f t="shared" si="37"/>
        <v>97.083333333333329</v>
      </c>
      <c r="AJ92">
        <f>IF(C92=1,(AI92/Z92),REF)</f>
        <v>156.25838296045924</v>
      </c>
      <c r="AK92">
        <f t="shared" si="38"/>
        <v>93</v>
      </c>
      <c r="AL92">
        <f>IF(B92=1,(AI92/AC92),REF)</f>
        <v>134.23205438414564</v>
      </c>
      <c r="AM92">
        <f t="shared" si="39"/>
        <v>83</v>
      </c>
      <c r="AN92">
        <f t="shared" si="40"/>
        <v>82</v>
      </c>
      <c r="AO92" t="str">
        <f t="shared" si="41"/>
        <v>Southern Miss</v>
      </c>
      <c r="AP92">
        <f t="shared" si="42"/>
        <v>0.43957929586382932</v>
      </c>
      <c r="AQ92">
        <f t="shared" si="43"/>
        <v>0.45452191866887492</v>
      </c>
      <c r="AR92">
        <f t="shared" si="44"/>
        <v>0.72467399294072443</v>
      </c>
      <c r="AS92" t="str">
        <f t="shared" si="45"/>
        <v>Southern Miss</v>
      </c>
      <c r="AT92">
        <f t="shared" si="46"/>
        <v>91</v>
      </c>
      <c r="AU92">
        <f t="shared" si="47"/>
        <v>85</v>
      </c>
      <c r="AV92">
        <v>85</v>
      </c>
      <c r="AW92" t="str">
        <f t="shared" si="48"/>
        <v>Southern Miss</v>
      </c>
      <c r="AX92" t="str">
        <f t="shared" si="49"/>
        <v/>
      </c>
      <c r="AY92">
        <v>91</v>
      </c>
    </row>
    <row r="93" spans="1:51" x14ac:dyDescent="0.25">
      <c r="A93">
        <v>1</v>
      </c>
      <c r="B93">
        <v>1</v>
      </c>
      <c r="C93">
        <v>1</v>
      </c>
      <c r="D93" t="s">
        <v>262</v>
      </c>
      <c r="E93">
        <v>68.167199999999994</v>
      </c>
      <c r="F93">
        <v>102</v>
      </c>
      <c r="G93">
        <v>65.496399999999994</v>
      </c>
      <c r="H93">
        <v>141</v>
      </c>
      <c r="I93">
        <v>108.926</v>
      </c>
      <c r="J93">
        <v>76</v>
      </c>
      <c r="K93">
        <v>112.199</v>
      </c>
      <c r="L93">
        <v>48</v>
      </c>
      <c r="M93">
        <v>108.96</v>
      </c>
      <c r="N93">
        <v>274</v>
      </c>
      <c r="O93">
        <v>105.244</v>
      </c>
      <c r="P93">
        <v>177</v>
      </c>
      <c r="Q93">
        <v>6.95479</v>
      </c>
      <c r="R93">
        <v>100</v>
      </c>
      <c r="S93">
        <f t="shared" si="25"/>
        <v>0.10202854158598268</v>
      </c>
      <c r="T93">
        <f t="shared" si="26"/>
        <v>100</v>
      </c>
      <c r="U93">
        <f t="shared" si="27"/>
        <v>858130.6773964871</v>
      </c>
      <c r="V93">
        <f t="shared" si="28"/>
        <v>34</v>
      </c>
      <c r="W93">
        <f t="shared" si="29"/>
        <v>25.231338958844848</v>
      </c>
      <c r="X93">
        <f t="shared" si="30"/>
        <v>149</v>
      </c>
      <c r="Y93">
        <f t="shared" si="31"/>
        <v>124.5</v>
      </c>
      <c r="Z93">
        <v>0.69410000000000005</v>
      </c>
      <c r="AA93">
        <f t="shared" si="32"/>
        <v>87</v>
      </c>
      <c r="AB93">
        <v>0.72789999999999999</v>
      </c>
      <c r="AC93">
        <f t="shared" si="33"/>
        <v>0.71100000000000008</v>
      </c>
      <c r="AD93">
        <f t="shared" si="34"/>
        <v>87</v>
      </c>
      <c r="AE93">
        <v>0.81869999999999998</v>
      </c>
      <c r="AF93">
        <f t="shared" si="35"/>
        <v>46</v>
      </c>
      <c r="AG93">
        <v>0.57079999999999997</v>
      </c>
      <c r="AH93">
        <f t="shared" si="36"/>
        <v>138</v>
      </c>
      <c r="AI93">
        <f t="shared" si="37"/>
        <v>88.25</v>
      </c>
      <c r="AJ93">
        <f>IF(C93=1,(AI93/Z93),REF)</f>
        <v>127.14306295922776</v>
      </c>
      <c r="AK93">
        <f t="shared" si="38"/>
        <v>81</v>
      </c>
      <c r="AL93">
        <f>IF(B93=1,(AI93/AC93),REF)</f>
        <v>124.1209563994374</v>
      </c>
      <c r="AM93">
        <f t="shared" si="39"/>
        <v>80</v>
      </c>
      <c r="AN93">
        <f t="shared" si="40"/>
        <v>80</v>
      </c>
      <c r="AO93" t="str">
        <f t="shared" si="41"/>
        <v>Oregon St.</v>
      </c>
      <c r="AP93">
        <f t="shared" si="42"/>
        <v>0.43844274135963784</v>
      </c>
      <c r="AQ93">
        <f t="shared" si="43"/>
        <v>0.45121900151729533</v>
      </c>
      <c r="AR93">
        <f t="shared" si="44"/>
        <v>0.72323255674329523</v>
      </c>
      <c r="AS93" t="str">
        <f t="shared" si="45"/>
        <v>Oregon St.</v>
      </c>
      <c r="AT93">
        <f t="shared" si="46"/>
        <v>92</v>
      </c>
      <c r="AU93">
        <f t="shared" si="47"/>
        <v>86.333333333333329</v>
      </c>
      <c r="AV93">
        <v>90</v>
      </c>
      <c r="AW93" t="str">
        <f t="shared" si="48"/>
        <v>Oregon St.</v>
      </c>
      <c r="AX93" t="str">
        <f t="shared" si="49"/>
        <v/>
      </c>
      <c r="AY93">
        <v>92</v>
      </c>
    </row>
    <row r="94" spans="1:51" x14ac:dyDescent="0.25">
      <c r="A94">
        <v>1</v>
      </c>
      <c r="B94">
        <v>1</v>
      </c>
      <c r="C94">
        <v>1</v>
      </c>
      <c r="D94" t="s">
        <v>62</v>
      </c>
      <c r="E94">
        <v>69.555899999999994</v>
      </c>
      <c r="F94">
        <v>50</v>
      </c>
      <c r="G94">
        <v>67.415199999999999</v>
      </c>
      <c r="H94">
        <v>59</v>
      </c>
      <c r="I94">
        <v>114.39700000000001</v>
      </c>
      <c r="J94">
        <v>17</v>
      </c>
      <c r="K94">
        <v>112.90600000000001</v>
      </c>
      <c r="L94">
        <v>43</v>
      </c>
      <c r="M94">
        <v>106.949</v>
      </c>
      <c r="N94">
        <v>227</v>
      </c>
      <c r="O94">
        <v>107.627</v>
      </c>
      <c r="P94">
        <v>231</v>
      </c>
      <c r="Q94">
        <v>5.2791800000000002</v>
      </c>
      <c r="R94">
        <v>111</v>
      </c>
      <c r="S94">
        <f t="shared" si="25"/>
        <v>7.5895790292412446E-2</v>
      </c>
      <c r="T94">
        <f t="shared" si="26"/>
        <v>113</v>
      </c>
      <c r="U94">
        <f t="shared" si="27"/>
        <v>886682.25615633244</v>
      </c>
      <c r="V94">
        <f t="shared" si="28"/>
        <v>23</v>
      </c>
      <c r="W94">
        <f t="shared" si="29"/>
        <v>25.629492192326477</v>
      </c>
      <c r="X94">
        <f t="shared" si="30"/>
        <v>168</v>
      </c>
      <c r="Y94">
        <f t="shared" si="31"/>
        <v>140.5</v>
      </c>
      <c r="Z94">
        <v>0.67090000000000005</v>
      </c>
      <c r="AA94">
        <f t="shared" si="32"/>
        <v>96</v>
      </c>
      <c r="AB94">
        <v>0.68489999999999995</v>
      </c>
      <c r="AC94">
        <f t="shared" si="33"/>
        <v>0.67789999999999995</v>
      </c>
      <c r="AD94">
        <f t="shared" si="34"/>
        <v>101</v>
      </c>
      <c r="AE94">
        <v>0.70960000000000001</v>
      </c>
      <c r="AF94">
        <f t="shared" si="35"/>
        <v>85</v>
      </c>
      <c r="AG94">
        <v>0.6754</v>
      </c>
      <c r="AH94">
        <f t="shared" si="36"/>
        <v>98</v>
      </c>
      <c r="AI94">
        <f t="shared" si="37"/>
        <v>93.416666666666671</v>
      </c>
      <c r="AJ94">
        <f>IF(C94=1,(AI94/Z94),REF)</f>
        <v>139.24082078799623</v>
      </c>
      <c r="AK94">
        <f t="shared" si="38"/>
        <v>85</v>
      </c>
      <c r="AL94">
        <f>IF(B94=1,(AI94/AC94),REF)</f>
        <v>137.80301912769829</v>
      </c>
      <c r="AM94">
        <f t="shared" si="39"/>
        <v>85</v>
      </c>
      <c r="AN94">
        <f t="shared" si="40"/>
        <v>85</v>
      </c>
      <c r="AO94" t="str">
        <f t="shared" si="41"/>
        <v>Belmont</v>
      </c>
      <c r="AP94">
        <f t="shared" si="42"/>
        <v>0.46243547960574188</v>
      </c>
      <c r="AQ94">
        <f t="shared" si="43"/>
        <v>0.4246261254221918</v>
      </c>
      <c r="AR94">
        <f t="shared" si="44"/>
        <v>0.72238632243867773</v>
      </c>
      <c r="AS94" t="str">
        <f t="shared" si="45"/>
        <v>Belmont</v>
      </c>
      <c r="AT94">
        <f t="shared" si="46"/>
        <v>93</v>
      </c>
      <c r="AU94">
        <f t="shared" si="47"/>
        <v>93</v>
      </c>
      <c r="AV94">
        <v>96</v>
      </c>
      <c r="AW94" t="str">
        <f t="shared" si="48"/>
        <v>Belmont</v>
      </c>
      <c r="AX94" t="str">
        <f t="shared" si="49"/>
        <v/>
      </c>
      <c r="AY94">
        <v>93</v>
      </c>
    </row>
    <row r="95" spans="1:51" x14ac:dyDescent="0.25">
      <c r="A95">
        <v>1</v>
      </c>
      <c r="B95">
        <v>1</v>
      </c>
      <c r="C95">
        <v>1</v>
      </c>
      <c r="D95" t="s">
        <v>92</v>
      </c>
      <c r="E95">
        <v>64.5535</v>
      </c>
      <c r="F95">
        <v>271</v>
      </c>
      <c r="G95">
        <v>62.362099999999998</v>
      </c>
      <c r="H95">
        <v>297</v>
      </c>
      <c r="I95">
        <v>110.056</v>
      </c>
      <c r="J95">
        <v>59</v>
      </c>
      <c r="K95">
        <v>110.82599999999999</v>
      </c>
      <c r="L95">
        <v>65</v>
      </c>
      <c r="M95">
        <v>102.066</v>
      </c>
      <c r="N95">
        <v>107</v>
      </c>
      <c r="O95">
        <v>101.98</v>
      </c>
      <c r="P95">
        <v>119</v>
      </c>
      <c r="Q95">
        <v>8.8467199999999995</v>
      </c>
      <c r="R95">
        <v>84</v>
      </c>
      <c r="S95">
        <f t="shared" si="25"/>
        <v>0.13703362327371854</v>
      </c>
      <c r="T95">
        <f t="shared" si="26"/>
        <v>81</v>
      </c>
      <c r="U95">
        <f t="shared" si="27"/>
        <v>792872.05532376596</v>
      </c>
      <c r="V95">
        <f t="shared" si="28"/>
        <v>98</v>
      </c>
      <c r="W95">
        <f t="shared" si="29"/>
        <v>25.334026362203318</v>
      </c>
      <c r="X95">
        <f t="shared" si="30"/>
        <v>153</v>
      </c>
      <c r="Y95">
        <f t="shared" si="31"/>
        <v>117</v>
      </c>
      <c r="Z95">
        <v>0.72940000000000005</v>
      </c>
      <c r="AA95">
        <f t="shared" si="32"/>
        <v>67</v>
      </c>
      <c r="AB95">
        <v>0.61799999999999999</v>
      </c>
      <c r="AC95">
        <f t="shared" si="33"/>
        <v>0.67369999999999997</v>
      </c>
      <c r="AD95">
        <f t="shared" si="34"/>
        <v>103</v>
      </c>
      <c r="AE95">
        <v>0.72350000000000003</v>
      </c>
      <c r="AF95">
        <f t="shared" si="35"/>
        <v>79</v>
      </c>
      <c r="AG95">
        <v>0.63090000000000002</v>
      </c>
      <c r="AH95">
        <f t="shared" si="36"/>
        <v>116</v>
      </c>
      <c r="AI95">
        <f t="shared" si="37"/>
        <v>99</v>
      </c>
      <c r="AJ95">
        <f>IF(C95=1,(AI95/Z95),REF)</f>
        <v>135.72799561283244</v>
      </c>
      <c r="AK95">
        <f t="shared" si="38"/>
        <v>83</v>
      </c>
      <c r="AL95">
        <f>IF(B95=1,(AI95/AC95),REF)</f>
        <v>146.94968086685469</v>
      </c>
      <c r="AM95">
        <f t="shared" si="39"/>
        <v>90</v>
      </c>
      <c r="AN95">
        <f t="shared" si="40"/>
        <v>83</v>
      </c>
      <c r="AO95" t="str">
        <f t="shared" si="41"/>
        <v>Cleveland St.</v>
      </c>
      <c r="AP95">
        <f t="shared" si="42"/>
        <v>0.46843972073563794</v>
      </c>
      <c r="AQ95">
        <f t="shared" si="43"/>
        <v>0.41861895096196289</v>
      </c>
      <c r="AR95">
        <f t="shared" si="44"/>
        <v>0.72238536692451638</v>
      </c>
      <c r="AS95" t="str">
        <f t="shared" si="45"/>
        <v>Cleveland St.</v>
      </c>
      <c r="AT95">
        <f t="shared" si="46"/>
        <v>94</v>
      </c>
      <c r="AU95">
        <f t="shared" si="47"/>
        <v>93.333333333333329</v>
      </c>
      <c r="AV95">
        <v>89</v>
      </c>
      <c r="AW95" t="str">
        <f t="shared" si="48"/>
        <v>Cleveland St.</v>
      </c>
      <c r="AX95" t="str">
        <f t="shared" si="49"/>
        <v/>
      </c>
      <c r="AY95">
        <v>94</v>
      </c>
    </row>
    <row r="96" spans="1:51" x14ac:dyDescent="0.25">
      <c r="A96">
        <v>1</v>
      </c>
      <c r="B96">
        <v>1</v>
      </c>
      <c r="C96">
        <v>1</v>
      </c>
      <c r="D96" t="s">
        <v>44</v>
      </c>
      <c r="E96">
        <v>64.108500000000006</v>
      </c>
      <c r="F96">
        <v>286</v>
      </c>
      <c r="G96">
        <v>62.228700000000003</v>
      </c>
      <c r="H96">
        <v>300</v>
      </c>
      <c r="I96">
        <v>102.85299999999999</v>
      </c>
      <c r="J96">
        <v>212</v>
      </c>
      <c r="K96">
        <v>107.166</v>
      </c>
      <c r="L96">
        <v>130</v>
      </c>
      <c r="M96">
        <v>103.944</v>
      </c>
      <c r="N96">
        <v>149</v>
      </c>
      <c r="O96">
        <v>98.968800000000002</v>
      </c>
      <c r="P96">
        <v>70</v>
      </c>
      <c r="Q96">
        <v>8.1975300000000004</v>
      </c>
      <c r="R96">
        <v>90</v>
      </c>
      <c r="S96">
        <f t="shared" si="25"/>
        <v>0.12786447974917514</v>
      </c>
      <c r="T96">
        <f t="shared" si="26"/>
        <v>89</v>
      </c>
      <c r="U96">
        <f t="shared" si="27"/>
        <v>736257.37342782598</v>
      </c>
      <c r="V96">
        <f t="shared" si="28"/>
        <v>168</v>
      </c>
      <c r="W96">
        <f t="shared" si="29"/>
        <v>24.315414185790619</v>
      </c>
      <c r="X96">
        <f t="shared" si="30"/>
        <v>102</v>
      </c>
      <c r="Y96">
        <f t="shared" si="31"/>
        <v>95.5</v>
      </c>
      <c r="Z96">
        <v>0.54010000000000002</v>
      </c>
      <c r="AA96">
        <f t="shared" si="32"/>
        <v>145</v>
      </c>
      <c r="AB96">
        <v>0.88160000000000005</v>
      </c>
      <c r="AC96">
        <f t="shared" si="33"/>
        <v>0.71084999999999998</v>
      </c>
      <c r="AD96">
        <f t="shared" si="34"/>
        <v>88</v>
      </c>
      <c r="AE96">
        <v>0.58409999999999995</v>
      </c>
      <c r="AF96">
        <f t="shared" si="35"/>
        <v>133</v>
      </c>
      <c r="AG96">
        <v>0.79530000000000001</v>
      </c>
      <c r="AH96">
        <f t="shared" si="36"/>
        <v>64</v>
      </c>
      <c r="AI96">
        <f t="shared" si="37"/>
        <v>106.25</v>
      </c>
      <c r="AJ96">
        <f>IF(C96=1,(AI96/Z96),REF)</f>
        <v>196.72282910572116</v>
      </c>
      <c r="AK96">
        <f t="shared" si="38"/>
        <v>114</v>
      </c>
      <c r="AL96">
        <f>IF(B96=1,(AI96/AC96),REF)</f>
        <v>149.46894562847297</v>
      </c>
      <c r="AM96">
        <f t="shared" si="39"/>
        <v>95</v>
      </c>
      <c r="AN96">
        <f t="shared" si="40"/>
        <v>88</v>
      </c>
      <c r="AO96" t="str">
        <f t="shared" si="41"/>
        <v>Alabama</v>
      </c>
      <c r="AP96">
        <f t="shared" si="42"/>
        <v>0.44311030961681597</v>
      </c>
      <c r="AQ96">
        <f t="shared" si="43"/>
        <v>0.44076542012903663</v>
      </c>
      <c r="AR96">
        <f t="shared" si="44"/>
        <v>0.7213474240576826</v>
      </c>
      <c r="AS96" t="str">
        <f t="shared" si="45"/>
        <v>Alabama</v>
      </c>
      <c r="AT96">
        <f t="shared" si="46"/>
        <v>95</v>
      </c>
      <c r="AU96">
        <f t="shared" si="47"/>
        <v>90.333333333333329</v>
      </c>
      <c r="AV96">
        <v>103</v>
      </c>
      <c r="AW96" t="str">
        <f t="shared" si="48"/>
        <v>Alabama</v>
      </c>
      <c r="AX96" t="str">
        <f t="shared" si="49"/>
        <v/>
      </c>
      <c r="AY96">
        <v>95</v>
      </c>
    </row>
    <row r="97" spans="1:51" x14ac:dyDescent="0.25">
      <c r="A97">
        <v>1</v>
      </c>
      <c r="B97">
        <v>1</v>
      </c>
      <c r="C97">
        <v>1</v>
      </c>
      <c r="D97" t="s">
        <v>210</v>
      </c>
      <c r="E97">
        <v>64.994399999999999</v>
      </c>
      <c r="F97">
        <v>250</v>
      </c>
      <c r="G97">
        <v>62.812100000000001</v>
      </c>
      <c r="H97">
        <v>280</v>
      </c>
      <c r="I97">
        <v>104.264</v>
      </c>
      <c r="J97">
        <v>180</v>
      </c>
      <c r="K97">
        <v>104.68899999999999</v>
      </c>
      <c r="L97">
        <v>180</v>
      </c>
      <c r="M97">
        <v>95.450100000000006</v>
      </c>
      <c r="N97">
        <v>20</v>
      </c>
      <c r="O97">
        <v>96.768799999999999</v>
      </c>
      <c r="P97">
        <v>49</v>
      </c>
      <c r="Q97">
        <v>7.9205899999999998</v>
      </c>
      <c r="R97">
        <v>92</v>
      </c>
      <c r="S97">
        <f t="shared" si="25"/>
        <v>0.12185972945361438</v>
      </c>
      <c r="T97">
        <f t="shared" si="26"/>
        <v>92</v>
      </c>
      <c r="U97">
        <f t="shared" si="27"/>
        <v>712324.76205936226</v>
      </c>
      <c r="V97">
        <f t="shared" si="28"/>
        <v>191</v>
      </c>
      <c r="W97">
        <f t="shared" si="29"/>
        <v>23.136658157565876</v>
      </c>
      <c r="X97">
        <f t="shared" si="30"/>
        <v>60</v>
      </c>
      <c r="Y97">
        <f t="shared" si="31"/>
        <v>76</v>
      </c>
      <c r="Z97">
        <v>0.69259999999999999</v>
      </c>
      <c r="AA97">
        <f t="shared" si="32"/>
        <v>88</v>
      </c>
      <c r="AB97">
        <v>0.73950000000000005</v>
      </c>
      <c r="AC97">
        <f t="shared" si="33"/>
        <v>0.71605000000000008</v>
      </c>
      <c r="AD97">
        <f t="shared" si="34"/>
        <v>84</v>
      </c>
      <c r="AE97">
        <v>0.73829999999999996</v>
      </c>
      <c r="AF97">
        <f t="shared" si="35"/>
        <v>73</v>
      </c>
      <c r="AG97">
        <v>0.58830000000000005</v>
      </c>
      <c r="AH97">
        <f t="shared" si="36"/>
        <v>135</v>
      </c>
      <c r="AI97">
        <f t="shared" si="37"/>
        <v>108.5</v>
      </c>
      <c r="AJ97">
        <f>IF(C97=1,(AI97/Z97),REF)</f>
        <v>156.6560785446145</v>
      </c>
      <c r="AK97">
        <f t="shared" si="38"/>
        <v>94</v>
      </c>
      <c r="AL97">
        <f>IF(B97=1,(AI97/AC97),REF)</f>
        <v>151.52573144333493</v>
      </c>
      <c r="AM97">
        <f t="shared" si="39"/>
        <v>96</v>
      </c>
      <c r="AN97">
        <f t="shared" si="40"/>
        <v>84</v>
      </c>
      <c r="AO97" t="str">
        <f t="shared" si="41"/>
        <v>Middle Tennessee</v>
      </c>
      <c r="AP97">
        <f t="shared" si="42"/>
        <v>0.43481694406915455</v>
      </c>
      <c r="AQ97">
        <f t="shared" si="43"/>
        <v>0.44323185859220066</v>
      </c>
      <c r="AR97">
        <f t="shared" si="44"/>
        <v>0.7194414633092846</v>
      </c>
      <c r="AS97" t="str">
        <f t="shared" si="45"/>
        <v>Middle Tennessee</v>
      </c>
      <c r="AT97">
        <f t="shared" si="46"/>
        <v>96</v>
      </c>
      <c r="AU97">
        <f t="shared" si="47"/>
        <v>88</v>
      </c>
      <c r="AV97">
        <v>86</v>
      </c>
      <c r="AW97" t="str">
        <f t="shared" si="48"/>
        <v>Middle Tennessee</v>
      </c>
      <c r="AX97" t="str">
        <f t="shared" si="49"/>
        <v/>
      </c>
      <c r="AY97">
        <v>96</v>
      </c>
    </row>
    <row r="98" spans="1:51" x14ac:dyDescent="0.25">
      <c r="A98">
        <v>1</v>
      </c>
      <c r="B98">
        <v>1</v>
      </c>
      <c r="C98">
        <v>1</v>
      </c>
      <c r="D98" t="s">
        <v>335</v>
      </c>
      <c r="E98">
        <v>63.567100000000003</v>
      </c>
      <c r="F98">
        <v>310</v>
      </c>
      <c r="G98">
        <v>60.119</v>
      </c>
      <c r="H98">
        <v>341</v>
      </c>
      <c r="I98">
        <v>107.009</v>
      </c>
      <c r="J98">
        <v>121</v>
      </c>
      <c r="K98">
        <v>111.16200000000001</v>
      </c>
      <c r="L98">
        <v>63</v>
      </c>
      <c r="M98">
        <v>107.521</v>
      </c>
      <c r="N98">
        <v>243</v>
      </c>
      <c r="O98">
        <v>101.992</v>
      </c>
      <c r="P98">
        <v>120</v>
      </c>
      <c r="Q98">
        <v>9.1708599999999993</v>
      </c>
      <c r="R98">
        <v>82</v>
      </c>
      <c r="S98">
        <f t="shared" si="25"/>
        <v>0.14425701345507347</v>
      </c>
      <c r="T98">
        <f t="shared" si="26"/>
        <v>77</v>
      </c>
      <c r="U98">
        <f t="shared" si="27"/>
        <v>785498.03453937243</v>
      </c>
      <c r="V98">
        <f t="shared" si="28"/>
        <v>106</v>
      </c>
      <c r="W98">
        <f t="shared" si="29"/>
        <v>25.731990007841627</v>
      </c>
      <c r="X98">
        <f t="shared" si="30"/>
        <v>175</v>
      </c>
      <c r="Y98">
        <f t="shared" si="31"/>
        <v>126</v>
      </c>
      <c r="Z98">
        <v>0.62429999999999997</v>
      </c>
      <c r="AA98">
        <f t="shared" si="32"/>
        <v>112</v>
      </c>
      <c r="AB98">
        <v>0.77600000000000002</v>
      </c>
      <c r="AC98">
        <f t="shared" si="33"/>
        <v>0.70015000000000005</v>
      </c>
      <c r="AD98">
        <f t="shared" si="34"/>
        <v>91</v>
      </c>
      <c r="AE98">
        <v>0.61529999999999996</v>
      </c>
      <c r="AF98">
        <f t="shared" si="35"/>
        <v>119</v>
      </c>
      <c r="AG98">
        <v>0.6744</v>
      </c>
      <c r="AH98">
        <f t="shared" si="36"/>
        <v>100</v>
      </c>
      <c r="AI98">
        <f t="shared" si="37"/>
        <v>103.16666666666667</v>
      </c>
      <c r="AJ98">
        <f>IF(C98=1,(AI98/Z98),REF)</f>
        <v>165.25174862512682</v>
      </c>
      <c r="AK98">
        <f t="shared" si="38"/>
        <v>101</v>
      </c>
      <c r="AL98">
        <f>IF(B98=1,(AI98/AC98),REF)</f>
        <v>147.34937751434217</v>
      </c>
      <c r="AM98">
        <f t="shared" si="39"/>
        <v>92</v>
      </c>
      <c r="AN98">
        <f t="shared" si="40"/>
        <v>91</v>
      </c>
      <c r="AO98" t="str">
        <f t="shared" si="41"/>
        <v>Texas Tech</v>
      </c>
      <c r="AP98">
        <f t="shared" si="42"/>
        <v>0.43851069809093218</v>
      </c>
      <c r="AQ98">
        <f t="shared" si="43"/>
        <v>0.43490657509768915</v>
      </c>
      <c r="AR98">
        <f t="shared" si="44"/>
        <v>0.7179210912824594</v>
      </c>
      <c r="AS98" t="str">
        <f t="shared" si="45"/>
        <v>Texas Tech</v>
      </c>
      <c r="AT98">
        <f t="shared" si="46"/>
        <v>97</v>
      </c>
      <c r="AU98">
        <f t="shared" si="47"/>
        <v>93</v>
      </c>
      <c r="AV98">
        <v>101</v>
      </c>
      <c r="AW98" t="str">
        <f t="shared" si="48"/>
        <v>Texas Tech</v>
      </c>
      <c r="AX98" t="str">
        <f t="shared" si="49"/>
        <v/>
      </c>
      <c r="AY98">
        <v>97</v>
      </c>
    </row>
    <row r="99" spans="1:51" x14ac:dyDescent="0.25">
      <c r="A99">
        <v>1</v>
      </c>
      <c r="B99">
        <v>1</v>
      </c>
      <c r="C99">
        <v>1</v>
      </c>
      <c r="D99" t="s">
        <v>268</v>
      </c>
      <c r="E99">
        <v>67.218999999999994</v>
      </c>
      <c r="F99">
        <v>137</v>
      </c>
      <c r="G99">
        <v>65.194500000000005</v>
      </c>
      <c r="H99">
        <v>160</v>
      </c>
      <c r="I99">
        <v>108.952</v>
      </c>
      <c r="J99">
        <v>75</v>
      </c>
      <c r="K99">
        <v>108.92700000000001</v>
      </c>
      <c r="L99">
        <v>102</v>
      </c>
      <c r="M99">
        <v>104.748</v>
      </c>
      <c r="N99">
        <v>169</v>
      </c>
      <c r="O99">
        <v>103.20399999999999</v>
      </c>
      <c r="P99">
        <v>145</v>
      </c>
      <c r="Q99">
        <v>5.7233700000000001</v>
      </c>
      <c r="R99">
        <v>110</v>
      </c>
      <c r="S99">
        <f t="shared" si="25"/>
        <v>8.5139618262693784E-2</v>
      </c>
      <c r="T99">
        <f t="shared" si="26"/>
        <v>109</v>
      </c>
      <c r="U99">
        <f t="shared" si="27"/>
        <v>797559.574044051</v>
      </c>
      <c r="V99">
        <f t="shared" si="28"/>
        <v>93</v>
      </c>
      <c r="W99">
        <f t="shared" si="29"/>
        <v>24.798328048932735</v>
      </c>
      <c r="X99">
        <f t="shared" si="30"/>
        <v>129</v>
      </c>
      <c r="Y99">
        <f t="shared" si="31"/>
        <v>119</v>
      </c>
      <c r="Z99">
        <v>0.66759999999999997</v>
      </c>
      <c r="AA99">
        <f t="shared" si="32"/>
        <v>98</v>
      </c>
      <c r="AB99">
        <v>0.65410000000000001</v>
      </c>
      <c r="AC99">
        <f t="shared" si="33"/>
        <v>0.66084999999999994</v>
      </c>
      <c r="AD99">
        <f t="shared" si="34"/>
        <v>107</v>
      </c>
      <c r="AE99">
        <v>0.61450000000000005</v>
      </c>
      <c r="AF99">
        <f t="shared" si="35"/>
        <v>120</v>
      </c>
      <c r="AG99">
        <v>0.70150000000000001</v>
      </c>
      <c r="AH99">
        <f t="shared" si="36"/>
        <v>91</v>
      </c>
      <c r="AI99">
        <f t="shared" si="37"/>
        <v>106.5</v>
      </c>
      <c r="AJ99">
        <f>IF(C99=1,(AI99/Z99),REF)</f>
        <v>159.52666267225885</v>
      </c>
      <c r="AK99">
        <f t="shared" si="38"/>
        <v>95</v>
      </c>
      <c r="AL99">
        <f>IF(B99=1,(AI99/AC99),REF)</f>
        <v>161.15608685783462</v>
      </c>
      <c r="AM99">
        <f t="shared" si="39"/>
        <v>103</v>
      </c>
      <c r="AN99">
        <f t="shared" si="40"/>
        <v>95</v>
      </c>
      <c r="AO99" t="str">
        <f t="shared" si="41"/>
        <v>Portland</v>
      </c>
      <c r="AP99">
        <f t="shared" si="42"/>
        <v>0.46391434451912406</v>
      </c>
      <c r="AQ99">
        <f t="shared" si="43"/>
        <v>0.40592469566776873</v>
      </c>
      <c r="AR99">
        <f t="shared" si="44"/>
        <v>0.71674316489158996</v>
      </c>
      <c r="AS99" t="str">
        <f t="shared" si="45"/>
        <v>Portland</v>
      </c>
      <c r="AT99">
        <f t="shared" si="46"/>
        <v>98</v>
      </c>
      <c r="AU99">
        <f t="shared" si="47"/>
        <v>100</v>
      </c>
      <c r="AV99">
        <v>106</v>
      </c>
      <c r="AW99" t="str">
        <f t="shared" si="48"/>
        <v>Portland</v>
      </c>
      <c r="AX99" t="str">
        <f t="shared" si="49"/>
        <v/>
      </c>
      <c r="AY99">
        <v>98</v>
      </c>
    </row>
    <row r="100" spans="1:51" x14ac:dyDescent="0.25">
      <c r="A100">
        <v>1</v>
      </c>
      <c r="B100">
        <v>1</v>
      </c>
      <c r="C100">
        <v>1</v>
      </c>
      <c r="D100" t="s">
        <v>344</v>
      </c>
      <c r="E100">
        <v>64.884900000000002</v>
      </c>
      <c r="F100">
        <v>253</v>
      </c>
      <c r="G100">
        <v>62.961799999999997</v>
      </c>
      <c r="H100">
        <v>274</v>
      </c>
      <c r="I100">
        <v>105.645</v>
      </c>
      <c r="J100">
        <v>156</v>
      </c>
      <c r="K100">
        <v>103.834</v>
      </c>
      <c r="L100">
        <v>196</v>
      </c>
      <c r="M100">
        <v>96.131100000000004</v>
      </c>
      <c r="N100">
        <v>22</v>
      </c>
      <c r="O100">
        <v>95.279700000000005</v>
      </c>
      <c r="P100">
        <v>34</v>
      </c>
      <c r="Q100">
        <v>8.5543800000000001</v>
      </c>
      <c r="R100">
        <v>87</v>
      </c>
      <c r="S100">
        <f t="shared" si="25"/>
        <v>0.13183807018273894</v>
      </c>
      <c r="T100">
        <f t="shared" si="26"/>
        <v>86</v>
      </c>
      <c r="U100">
        <f t="shared" si="27"/>
        <v>699556.52054110449</v>
      </c>
      <c r="V100">
        <f t="shared" si="28"/>
        <v>206</v>
      </c>
      <c r="W100">
        <f t="shared" si="29"/>
        <v>22.607730635017631</v>
      </c>
      <c r="X100">
        <f t="shared" si="30"/>
        <v>49</v>
      </c>
      <c r="Y100">
        <f t="shared" si="31"/>
        <v>67.5</v>
      </c>
      <c r="Z100">
        <v>0.67110000000000003</v>
      </c>
      <c r="AA100">
        <f t="shared" si="32"/>
        <v>95</v>
      </c>
      <c r="AB100">
        <v>0.68640000000000001</v>
      </c>
      <c r="AC100">
        <f t="shared" si="33"/>
        <v>0.67874999999999996</v>
      </c>
      <c r="AD100">
        <f t="shared" si="34"/>
        <v>100</v>
      </c>
      <c r="AE100">
        <v>0.72330000000000005</v>
      </c>
      <c r="AF100">
        <f t="shared" si="35"/>
        <v>81</v>
      </c>
      <c r="AG100">
        <v>0.65159999999999996</v>
      </c>
      <c r="AH100">
        <f t="shared" si="36"/>
        <v>106</v>
      </c>
      <c r="AI100">
        <f t="shared" si="37"/>
        <v>107.75</v>
      </c>
      <c r="AJ100">
        <f>IF(C100=1,(AI100/Z100),REF)</f>
        <v>160.55729399493367</v>
      </c>
      <c r="AK100">
        <f t="shared" si="38"/>
        <v>97</v>
      </c>
      <c r="AL100">
        <f>IF(B100=1,(AI100/AC100),REF)</f>
        <v>158.74769797421732</v>
      </c>
      <c r="AM100">
        <f t="shared" si="39"/>
        <v>100</v>
      </c>
      <c r="AN100">
        <f t="shared" si="40"/>
        <v>97</v>
      </c>
      <c r="AO100" t="str">
        <f t="shared" si="41"/>
        <v>UC Irvine</v>
      </c>
      <c r="AP100">
        <f t="shared" si="42"/>
        <v>0.44790334770172996</v>
      </c>
      <c r="AQ100">
        <f t="shared" si="43"/>
        <v>0.41770515176189882</v>
      </c>
      <c r="AR100">
        <f t="shared" si="44"/>
        <v>0.71534674704911327</v>
      </c>
      <c r="AS100" t="str">
        <f t="shared" si="45"/>
        <v>UC Irvine</v>
      </c>
      <c r="AT100">
        <f t="shared" si="46"/>
        <v>99</v>
      </c>
      <c r="AU100">
        <f t="shared" si="47"/>
        <v>98.666666666666671</v>
      </c>
      <c r="AV100">
        <v>91</v>
      </c>
      <c r="AW100" t="str">
        <f t="shared" si="48"/>
        <v>UC Irvine</v>
      </c>
      <c r="AX100" t="str">
        <f t="shared" si="49"/>
        <v/>
      </c>
      <c r="AY100">
        <v>99</v>
      </c>
    </row>
    <row r="101" spans="1:51" x14ac:dyDescent="0.25">
      <c r="A101">
        <v>1</v>
      </c>
      <c r="B101">
        <v>1</v>
      </c>
      <c r="C101">
        <v>1</v>
      </c>
      <c r="D101" t="s">
        <v>239</v>
      </c>
      <c r="E101">
        <v>64.302099999999996</v>
      </c>
      <c r="F101">
        <v>280</v>
      </c>
      <c r="G101">
        <v>62.707999999999998</v>
      </c>
      <c r="H101">
        <v>287</v>
      </c>
      <c r="I101">
        <v>110.774</v>
      </c>
      <c r="J101">
        <v>50</v>
      </c>
      <c r="K101">
        <v>107.276</v>
      </c>
      <c r="L101">
        <v>128</v>
      </c>
      <c r="M101">
        <v>91.124899999999997</v>
      </c>
      <c r="N101">
        <v>9</v>
      </c>
      <c r="O101">
        <v>98.983599999999996</v>
      </c>
      <c r="P101">
        <v>71</v>
      </c>
      <c r="Q101">
        <v>8.2920800000000003</v>
      </c>
      <c r="R101">
        <v>89</v>
      </c>
      <c r="S101">
        <f t="shared" si="25"/>
        <v>0.12896001841308449</v>
      </c>
      <c r="T101">
        <f t="shared" si="26"/>
        <v>87</v>
      </c>
      <c r="U101">
        <f t="shared" si="27"/>
        <v>739997.58041116945</v>
      </c>
      <c r="V101">
        <f t="shared" si="28"/>
        <v>161</v>
      </c>
      <c r="W101">
        <f t="shared" si="29"/>
        <v>24.248006253060549</v>
      </c>
      <c r="X101">
        <f t="shared" si="30"/>
        <v>99</v>
      </c>
      <c r="Y101">
        <f t="shared" si="31"/>
        <v>93</v>
      </c>
      <c r="Z101">
        <v>0.70299999999999996</v>
      </c>
      <c r="AA101">
        <f t="shared" si="32"/>
        <v>82</v>
      </c>
      <c r="AB101">
        <v>0.64470000000000005</v>
      </c>
      <c r="AC101">
        <f t="shared" si="33"/>
        <v>0.67385000000000006</v>
      </c>
      <c r="AD101">
        <f t="shared" si="34"/>
        <v>102</v>
      </c>
      <c r="AE101">
        <v>0.79790000000000005</v>
      </c>
      <c r="AF101">
        <f t="shared" si="35"/>
        <v>53</v>
      </c>
      <c r="AG101">
        <v>0.60599999999999998</v>
      </c>
      <c r="AH101">
        <f t="shared" si="36"/>
        <v>130</v>
      </c>
      <c r="AI101">
        <f t="shared" si="37"/>
        <v>104.33333333333333</v>
      </c>
      <c r="AJ101">
        <f>IF(C101=1,(AI101/Z101),REF)</f>
        <v>148.41156946420105</v>
      </c>
      <c r="AK101">
        <f t="shared" si="38"/>
        <v>91</v>
      </c>
      <c r="AL101">
        <f>IF(B101=1,(AI101/AC101),REF)</f>
        <v>154.83168855581113</v>
      </c>
      <c r="AM101">
        <f t="shared" si="39"/>
        <v>97</v>
      </c>
      <c r="AN101">
        <f t="shared" si="40"/>
        <v>91</v>
      </c>
      <c r="AO101" t="str">
        <f t="shared" si="41"/>
        <v>North Carolina Central</v>
      </c>
      <c r="AP101">
        <f t="shared" si="42"/>
        <v>0.446764677951629</v>
      </c>
      <c r="AQ101">
        <f t="shared" si="43"/>
        <v>0.41598643613919867</v>
      </c>
      <c r="AR101">
        <f t="shared" si="44"/>
        <v>0.71440126229162915</v>
      </c>
      <c r="AS101" t="str">
        <f t="shared" si="45"/>
        <v>North Carolina Central</v>
      </c>
      <c r="AT101">
        <f t="shared" si="46"/>
        <v>100</v>
      </c>
      <c r="AU101">
        <f t="shared" si="47"/>
        <v>97.666666666666671</v>
      </c>
      <c r="AV101">
        <v>88</v>
      </c>
      <c r="AW101" t="str">
        <f t="shared" si="48"/>
        <v>North Carolina Central</v>
      </c>
      <c r="AX101" t="str">
        <f t="shared" si="49"/>
        <v/>
      </c>
      <c r="AY101">
        <v>100</v>
      </c>
    </row>
    <row r="102" spans="1:51" x14ac:dyDescent="0.25">
      <c r="A102">
        <v>1</v>
      </c>
      <c r="B102">
        <v>1</v>
      </c>
      <c r="C102">
        <v>1</v>
      </c>
      <c r="D102" t="s">
        <v>178</v>
      </c>
      <c r="E102">
        <v>65.184200000000004</v>
      </c>
      <c r="F102">
        <v>242</v>
      </c>
      <c r="G102">
        <v>62.870600000000003</v>
      </c>
      <c r="H102">
        <v>278</v>
      </c>
      <c r="I102">
        <v>102.265</v>
      </c>
      <c r="J102">
        <v>226</v>
      </c>
      <c r="K102">
        <v>105.827</v>
      </c>
      <c r="L102">
        <v>156</v>
      </c>
      <c r="M102">
        <v>103.158</v>
      </c>
      <c r="N102">
        <v>127</v>
      </c>
      <c r="O102">
        <v>99.930199999999999</v>
      </c>
      <c r="P102">
        <v>87</v>
      </c>
      <c r="Q102">
        <v>5.8973300000000002</v>
      </c>
      <c r="R102">
        <v>106</v>
      </c>
      <c r="S102">
        <f t="shared" si="25"/>
        <v>9.0463639961831224E-2</v>
      </c>
      <c r="T102">
        <f t="shared" si="26"/>
        <v>108</v>
      </c>
      <c r="U102">
        <f t="shared" si="27"/>
        <v>730020.92637872184</v>
      </c>
      <c r="V102">
        <f t="shared" si="28"/>
        <v>174</v>
      </c>
      <c r="W102">
        <f t="shared" si="29"/>
        <v>24.286921591706314</v>
      </c>
      <c r="X102">
        <f t="shared" si="30"/>
        <v>101</v>
      </c>
      <c r="Y102">
        <f t="shared" si="31"/>
        <v>104.5</v>
      </c>
      <c r="Z102">
        <v>0.63060000000000005</v>
      </c>
      <c r="AA102">
        <f t="shared" si="32"/>
        <v>108</v>
      </c>
      <c r="AB102">
        <v>0.74099999999999999</v>
      </c>
      <c r="AC102">
        <f t="shared" si="33"/>
        <v>0.68579999999999997</v>
      </c>
      <c r="AD102">
        <f t="shared" si="34"/>
        <v>98</v>
      </c>
      <c r="AE102">
        <v>0.62560000000000004</v>
      </c>
      <c r="AF102">
        <f t="shared" si="35"/>
        <v>117</v>
      </c>
      <c r="AG102">
        <v>0.69489999999999996</v>
      </c>
      <c r="AH102">
        <f t="shared" si="36"/>
        <v>94</v>
      </c>
      <c r="AI102">
        <f t="shared" si="37"/>
        <v>115.91666666666667</v>
      </c>
      <c r="AJ102">
        <f>IF(C102=1,(AI102/Z102),REF)</f>
        <v>183.81964266835817</v>
      </c>
      <c r="AK102">
        <f t="shared" si="38"/>
        <v>110</v>
      </c>
      <c r="AL102">
        <f>IF(B102=1,(AI102/AC102),REF)</f>
        <v>169.02401088752796</v>
      </c>
      <c r="AM102">
        <f t="shared" si="39"/>
        <v>106</v>
      </c>
      <c r="AN102">
        <f t="shared" si="40"/>
        <v>98</v>
      </c>
      <c r="AO102" t="str">
        <f t="shared" si="41"/>
        <v>La Salle</v>
      </c>
      <c r="AP102">
        <f t="shared" si="42"/>
        <v>0.44281925732327065</v>
      </c>
      <c r="AQ102">
        <f t="shared" si="43"/>
        <v>0.41874761738763205</v>
      </c>
      <c r="AR102">
        <f t="shared" si="44"/>
        <v>0.71400885677290893</v>
      </c>
      <c r="AS102" t="str">
        <f t="shared" si="45"/>
        <v>La Salle</v>
      </c>
      <c r="AT102">
        <f t="shared" si="46"/>
        <v>101</v>
      </c>
      <c r="AU102">
        <f t="shared" si="47"/>
        <v>99</v>
      </c>
      <c r="AV102">
        <v>105</v>
      </c>
      <c r="AW102" t="str">
        <f t="shared" si="48"/>
        <v>La Salle</v>
      </c>
      <c r="AX102" t="str">
        <f t="shared" si="49"/>
        <v/>
      </c>
      <c r="AY102">
        <v>101</v>
      </c>
    </row>
    <row r="103" spans="1:51" x14ac:dyDescent="0.25">
      <c r="A103">
        <v>1</v>
      </c>
      <c r="B103">
        <v>1</v>
      </c>
      <c r="C103">
        <v>1</v>
      </c>
      <c r="D103" s="3" t="s">
        <v>205</v>
      </c>
      <c r="E103" s="3">
        <v>65.994100000000003</v>
      </c>
      <c r="F103" s="3">
        <v>203</v>
      </c>
      <c r="G103" s="3">
        <v>63.933399999999999</v>
      </c>
      <c r="H103" s="3">
        <v>226</v>
      </c>
      <c r="I103" s="3">
        <v>113.08</v>
      </c>
      <c r="J103" s="3">
        <v>27</v>
      </c>
      <c r="K103" s="3">
        <v>108.78</v>
      </c>
      <c r="L103" s="3">
        <v>106</v>
      </c>
      <c r="M103" s="3">
        <v>97.852999999999994</v>
      </c>
      <c r="N103" s="3">
        <v>43</v>
      </c>
      <c r="O103" s="3">
        <v>101.313</v>
      </c>
      <c r="P103" s="3">
        <v>109</v>
      </c>
      <c r="Q103" s="3">
        <v>7.4663300000000001</v>
      </c>
      <c r="R103" s="3">
        <v>98</v>
      </c>
      <c r="S103">
        <f t="shared" si="25"/>
        <v>0.11314647824578256</v>
      </c>
      <c r="T103">
        <f t="shared" si="26"/>
        <v>98</v>
      </c>
      <c r="U103">
        <f t="shared" si="27"/>
        <v>780914.0191784401</v>
      </c>
      <c r="V103">
        <f t="shared" si="28"/>
        <v>111</v>
      </c>
      <c r="W103">
        <f t="shared" si="29"/>
        <v>24.522185328973528</v>
      </c>
      <c r="X103">
        <f t="shared" si="30"/>
        <v>114</v>
      </c>
      <c r="Y103">
        <f t="shared" si="31"/>
        <v>106</v>
      </c>
      <c r="Z103" s="3">
        <v>0.61</v>
      </c>
      <c r="AA103">
        <f t="shared" si="32"/>
        <v>119</v>
      </c>
      <c r="AB103" s="3">
        <v>0.78710000000000002</v>
      </c>
      <c r="AC103" s="3">
        <f t="shared" si="33"/>
        <v>0.69855</v>
      </c>
      <c r="AD103">
        <f t="shared" si="34"/>
        <v>92</v>
      </c>
      <c r="AE103" s="3">
        <v>0.49740000000000001</v>
      </c>
      <c r="AF103">
        <f t="shared" si="35"/>
        <v>166</v>
      </c>
      <c r="AG103">
        <v>0.68259999999999998</v>
      </c>
      <c r="AH103">
        <f t="shared" si="36"/>
        <v>97</v>
      </c>
      <c r="AI103">
        <f t="shared" si="37"/>
        <v>111.66666666666667</v>
      </c>
      <c r="AJ103" s="3">
        <f>IF(C103=1,(AI103/Z103),REF)</f>
        <v>183.06010928961749</v>
      </c>
      <c r="AK103">
        <f t="shared" si="38"/>
        <v>109</v>
      </c>
      <c r="AL103" s="3">
        <f>IF(B103=1,(AI103/AC103),REF)</f>
        <v>159.85493760885646</v>
      </c>
      <c r="AM103">
        <f t="shared" si="39"/>
        <v>102</v>
      </c>
      <c r="AN103" s="3">
        <f t="shared" si="40"/>
        <v>92</v>
      </c>
      <c r="AO103" s="3" t="str">
        <f t="shared" si="41"/>
        <v>Mercer</v>
      </c>
      <c r="AP103">
        <f t="shared" si="42"/>
        <v>0.43200695505634562</v>
      </c>
      <c r="AQ103" s="3">
        <f t="shared" si="43"/>
        <v>0.42951680326060615</v>
      </c>
      <c r="AR103">
        <f t="shared" si="44"/>
        <v>0.71399456376779968</v>
      </c>
      <c r="AS103" s="3" t="str">
        <f t="shared" si="45"/>
        <v>Mercer</v>
      </c>
      <c r="AT103">
        <f t="shared" si="46"/>
        <v>102</v>
      </c>
      <c r="AU103" s="3">
        <f t="shared" si="47"/>
        <v>95.333333333333329</v>
      </c>
      <c r="AV103">
        <v>93</v>
      </c>
      <c r="AW103" s="3" t="str">
        <f t="shared" si="48"/>
        <v>Mercer</v>
      </c>
      <c r="AX103" t="str">
        <f t="shared" si="49"/>
        <v/>
      </c>
      <c r="AY103">
        <v>102</v>
      </c>
    </row>
    <row r="104" spans="1:51" x14ac:dyDescent="0.25">
      <c r="A104">
        <v>1</v>
      </c>
      <c r="B104">
        <v>1</v>
      </c>
      <c r="C104">
        <v>1</v>
      </c>
      <c r="D104" t="s">
        <v>163</v>
      </c>
      <c r="E104">
        <v>65.9649</v>
      </c>
      <c r="F104">
        <v>204</v>
      </c>
      <c r="G104">
        <v>65.287899999999993</v>
      </c>
      <c r="H104">
        <v>148</v>
      </c>
      <c r="I104">
        <v>105.92100000000001</v>
      </c>
      <c r="J104">
        <v>147</v>
      </c>
      <c r="K104">
        <v>106.43899999999999</v>
      </c>
      <c r="L104">
        <v>138</v>
      </c>
      <c r="M104">
        <v>101.60899999999999</v>
      </c>
      <c r="N104">
        <v>101</v>
      </c>
      <c r="O104">
        <v>100.467</v>
      </c>
      <c r="P104">
        <v>95</v>
      </c>
      <c r="Q104">
        <v>5.9722299999999997</v>
      </c>
      <c r="R104">
        <v>105</v>
      </c>
      <c r="S104">
        <f t="shared" si="25"/>
        <v>9.053299557795122E-2</v>
      </c>
      <c r="T104">
        <f t="shared" si="26"/>
        <v>107</v>
      </c>
      <c r="U104">
        <f t="shared" si="27"/>
        <v>747333.55053469283</v>
      </c>
      <c r="V104">
        <f t="shared" si="28"/>
        <v>155</v>
      </c>
      <c r="W104">
        <f t="shared" si="29"/>
        <v>24.206086800318637</v>
      </c>
      <c r="X104">
        <f t="shared" si="30"/>
        <v>97</v>
      </c>
      <c r="Y104">
        <f t="shared" si="31"/>
        <v>102</v>
      </c>
      <c r="Z104">
        <v>0.61429999999999996</v>
      </c>
      <c r="AA104">
        <f t="shared" si="32"/>
        <v>116</v>
      </c>
      <c r="AB104">
        <v>0.72130000000000005</v>
      </c>
      <c r="AC104">
        <f t="shared" si="33"/>
        <v>0.66779999999999995</v>
      </c>
      <c r="AD104">
        <f t="shared" si="34"/>
        <v>106</v>
      </c>
      <c r="AE104">
        <v>0.5181</v>
      </c>
      <c r="AF104">
        <f t="shared" si="35"/>
        <v>158</v>
      </c>
      <c r="AG104">
        <v>0.73270000000000002</v>
      </c>
      <c r="AH104">
        <f t="shared" si="36"/>
        <v>79</v>
      </c>
      <c r="AI104">
        <f t="shared" si="37"/>
        <v>117.83333333333333</v>
      </c>
      <c r="AJ104">
        <f>IF(C104=1,(AI104/Z104),REF)</f>
        <v>191.81724456020405</v>
      </c>
      <c r="AK104">
        <f t="shared" si="38"/>
        <v>113</v>
      </c>
      <c r="AL104">
        <f>IF(B104=1,(AI104/AC104),REF)</f>
        <v>176.45003494060097</v>
      </c>
      <c r="AM104">
        <f t="shared" si="39"/>
        <v>111</v>
      </c>
      <c r="AN104">
        <f t="shared" si="40"/>
        <v>106</v>
      </c>
      <c r="AO104" t="str">
        <f t="shared" si="41"/>
        <v>Indiana St.</v>
      </c>
      <c r="AP104">
        <f t="shared" si="42"/>
        <v>0.44808952324001439</v>
      </c>
      <c r="AQ104">
        <f t="shared" si="43"/>
        <v>0.40557120651466039</v>
      </c>
      <c r="AR104">
        <f t="shared" si="44"/>
        <v>0.71138077311899539</v>
      </c>
      <c r="AS104" t="str">
        <f t="shared" si="45"/>
        <v>Indiana St.</v>
      </c>
      <c r="AT104">
        <f t="shared" si="46"/>
        <v>103</v>
      </c>
      <c r="AU104">
        <f t="shared" si="47"/>
        <v>105</v>
      </c>
      <c r="AV104">
        <v>109</v>
      </c>
      <c r="AW104" t="str">
        <f t="shared" si="48"/>
        <v>Indiana St.</v>
      </c>
      <c r="AX104" t="str">
        <f t="shared" si="49"/>
        <v/>
      </c>
      <c r="AY104">
        <v>103</v>
      </c>
    </row>
    <row r="105" spans="1:51" x14ac:dyDescent="0.25">
      <c r="A105">
        <v>1</v>
      </c>
      <c r="B105">
        <v>1</v>
      </c>
      <c r="C105">
        <v>1</v>
      </c>
      <c r="D105" t="s">
        <v>187</v>
      </c>
      <c r="E105">
        <v>70.989800000000002</v>
      </c>
      <c r="F105">
        <v>21</v>
      </c>
      <c r="G105">
        <v>68.860399999999998</v>
      </c>
      <c r="H105">
        <v>29</v>
      </c>
      <c r="I105">
        <v>110.051</v>
      </c>
      <c r="J105">
        <v>60</v>
      </c>
      <c r="K105">
        <v>109.93899999999999</v>
      </c>
      <c r="L105">
        <v>84</v>
      </c>
      <c r="M105">
        <v>104.91</v>
      </c>
      <c r="N105">
        <v>175</v>
      </c>
      <c r="O105">
        <v>104.85</v>
      </c>
      <c r="P105">
        <v>171</v>
      </c>
      <c r="Q105">
        <v>5.0887700000000002</v>
      </c>
      <c r="R105">
        <v>114</v>
      </c>
      <c r="S105">
        <f t="shared" si="25"/>
        <v>7.168635494113236E-2</v>
      </c>
      <c r="T105">
        <f t="shared" si="26"/>
        <v>121</v>
      </c>
      <c r="U105">
        <f t="shared" si="27"/>
        <v>858024.16103704576</v>
      </c>
      <c r="V105">
        <f t="shared" si="28"/>
        <v>36</v>
      </c>
      <c r="W105">
        <f t="shared" si="29"/>
        <v>24.083163996380947</v>
      </c>
      <c r="X105">
        <f t="shared" si="30"/>
        <v>91</v>
      </c>
      <c r="Y105">
        <f t="shared" si="31"/>
        <v>106</v>
      </c>
      <c r="Z105">
        <v>0.58550000000000002</v>
      </c>
      <c r="AA105">
        <f t="shared" si="32"/>
        <v>126</v>
      </c>
      <c r="AB105">
        <v>0.75600000000000001</v>
      </c>
      <c r="AC105">
        <f t="shared" si="33"/>
        <v>0.67074999999999996</v>
      </c>
      <c r="AD105">
        <f t="shared" si="34"/>
        <v>105</v>
      </c>
      <c r="AE105">
        <v>0.63100000000000001</v>
      </c>
      <c r="AF105">
        <f t="shared" si="35"/>
        <v>115</v>
      </c>
      <c r="AG105">
        <v>0.69089999999999996</v>
      </c>
      <c r="AH105">
        <f t="shared" si="36"/>
        <v>96</v>
      </c>
      <c r="AI105">
        <f t="shared" si="37"/>
        <v>96.5</v>
      </c>
      <c r="AJ105">
        <f>IF(C105=1,(AI105/Z105),REF)</f>
        <v>164.81639624252776</v>
      </c>
      <c r="AK105">
        <f t="shared" si="38"/>
        <v>100</v>
      </c>
      <c r="AL105">
        <f>IF(B105=1,(AI105/AC105),REF)</f>
        <v>143.86880357808425</v>
      </c>
      <c r="AM105">
        <f t="shared" si="39"/>
        <v>89</v>
      </c>
      <c r="AN105">
        <f t="shared" si="40"/>
        <v>89</v>
      </c>
      <c r="AO105" t="str">
        <f t="shared" si="41"/>
        <v>Louisiana Lafayette</v>
      </c>
      <c r="AP105">
        <f t="shared" si="42"/>
        <v>0.43109472926240394</v>
      </c>
      <c r="AQ105">
        <f t="shared" si="43"/>
        <v>0.41789124341889566</v>
      </c>
      <c r="AR105">
        <f t="shared" si="44"/>
        <v>0.7098199602516917</v>
      </c>
      <c r="AS105" t="str">
        <f t="shared" si="45"/>
        <v>Louisiana Lafayette</v>
      </c>
      <c r="AT105">
        <f t="shared" si="46"/>
        <v>104</v>
      </c>
      <c r="AU105">
        <f t="shared" si="47"/>
        <v>99.333333333333329</v>
      </c>
      <c r="AV105">
        <v>108</v>
      </c>
      <c r="AW105" t="str">
        <f t="shared" si="48"/>
        <v>Louisiana Lafayette</v>
      </c>
      <c r="AX105" t="str">
        <f t="shared" si="49"/>
        <v/>
      </c>
      <c r="AY105">
        <v>104</v>
      </c>
    </row>
    <row r="106" spans="1:51" x14ac:dyDescent="0.25">
      <c r="A106">
        <v>1</v>
      </c>
      <c r="B106">
        <v>1</v>
      </c>
      <c r="C106">
        <v>1</v>
      </c>
      <c r="D106" t="s">
        <v>255</v>
      </c>
      <c r="E106">
        <v>66.072100000000006</v>
      </c>
      <c r="F106">
        <v>197</v>
      </c>
      <c r="G106">
        <v>64.107500000000002</v>
      </c>
      <c r="H106">
        <v>219</v>
      </c>
      <c r="I106">
        <v>106.02800000000001</v>
      </c>
      <c r="J106">
        <v>144</v>
      </c>
      <c r="K106">
        <v>107.15600000000001</v>
      </c>
      <c r="L106">
        <v>131</v>
      </c>
      <c r="M106">
        <v>99.639700000000005</v>
      </c>
      <c r="N106">
        <v>70</v>
      </c>
      <c r="O106">
        <v>102.366</v>
      </c>
      <c r="P106">
        <v>127</v>
      </c>
      <c r="Q106">
        <v>4.7899099999999999</v>
      </c>
      <c r="R106">
        <v>118</v>
      </c>
      <c r="S106">
        <f t="shared" si="25"/>
        <v>7.2496560575492613E-2</v>
      </c>
      <c r="T106">
        <f t="shared" si="26"/>
        <v>120</v>
      </c>
      <c r="U106">
        <f t="shared" si="27"/>
        <v>758666.83181702567</v>
      </c>
      <c r="V106">
        <f t="shared" si="28"/>
        <v>140</v>
      </c>
      <c r="W106">
        <f t="shared" si="29"/>
        <v>24.901818475426136</v>
      </c>
      <c r="X106">
        <f t="shared" si="30"/>
        <v>132</v>
      </c>
      <c r="Y106">
        <f t="shared" si="31"/>
        <v>126</v>
      </c>
      <c r="Z106">
        <v>0.66800000000000004</v>
      </c>
      <c r="AA106">
        <f t="shared" si="32"/>
        <v>97</v>
      </c>
      <c r="AB106">
        <v>0.56479999999999997</v>
      </c>
      <c r="AC106">
        <f t="shared" si="33"/>
        <v>0.61640000000000006</v>
      </c>
      <c r="AD106">
        <f t="shared" si="34"/>
        <v>120</v>
      </c>
      <c r="AE106">
        <v>0.70669999999999999</v>
      </c>
      <c r="AF106">
        <f t="shared" si="35"/>
        <v>87</v>
      </c>
      <c r="AG106">
        <v>0.72370000000000001</v>
      </c>
      <c r="AH106">
        <f t="shared" si="36"/>
        <v>83</v>
      </c>
      <c r="AI106">
        <f t="shared" si="37"/>
        <v>112.66666666666667</v>
      </c>
      <c r="AJ106">
        <f>IF(C106=1,(AI106/Z106),REF)</f>
        <v>168.66267465069859</v>
      </c>
      <c r="AK106">
        <f t="shared" si="38"/>
        <v>102</v>
      </c>
      <c r="AL106">
        <f>IF(B106=1,(AI106/AC106),REF)</f>
        <v>182.7817434566299</v>
      </c>
      <c r="AM106">
        <f t="shared" si="39"/>
        <v>114</v>
      </c>
      <c r="AN106">
        <f t="shared" si="40"/>
        <v>102</v>
      </c>
      <c r="AO106" t="str">
        <f t="shared" si="41"/>
        <v>Ohio</v>
      </c>
      <c r="AP106">
        <f t="shared" si="42"/>
        <v>0.46895339881897041</v>
      </c>
      <c r="AQ106">
        <f t="shared" si="43"/>
        <v>0.37270862813343669</v>
      </c>
      <c r="AR106">
        <f t="shared" si="44"/>
        <v>0.70736423093449297</v>
      </c>
      <c r="AS106" t="str">
        <f t="shared" si="45"/>
        <v>Ohio</v>
      </c>
      <c r="AT106">
        <f t="shared" si="46"/>
        <v>105</v>
      </c>
      <c r="AU106">
        <f t="shared" si="47"/>
        <v>109</v>
      </c>
      <c r="AV106">
        <v>107</v>
      </c>
      <c r="AW106" t="str">
        <f t="shared" si="48"/>
        <v>Ohio</v>
      </c>
      <c r="AX106" t="str">
        <f t="shared" si="49"/>
        <v/>
      </c>
      <c r="AY106">
        <v>105</v>
      </c>
    </row>
    <row r="107" spans="1:51" x14ac:dyDescent="0.25">
      <c r="A107">
        <v>1</v>
      </c>
      <c r="B107">
        <v>1</v>
      </c>
      <c r="C107">
        <v>1</v>
      </c>
      <c r="D107" t="s">
        <v>67</v>
      </c>
      <c r="E107">
        <v>66.004900000000006</v>
      </c>
      <c r="F107">
        <v>202</v>
      </c>
      <c r="G107">
        <v>65.3172</v>
      </c>
      <c r="H107">
        <v>147</v>
      </c>
      <c r="I107">
        <v>106.495</v>
      </c>
      <c r="J107">
        <v>132</v>
      </c>
      <c r="K107">
        <v>105.762</v>
      </c>
      <c r="L107">
        <v>157</v>
      </c>
      <c r="M107">
        <v>100.06100000000001</v>
      </c>
      <c r="N107">
        <v>78</v>
      </c>
      <c r="O107">
        <v>101.59699999999999</v>
      </c>
      <c r="P107">
        <v>113</v>
      </c>
      <c r="Q107">
        <v>4.165</v>
      </c>
      <c r="R107">
        <v>126</v>
      </c>
      <c r="S107">
        <f t="shared" si="25"/>
        <v>6.310137580694776E-2</v>
      </c>
      <c r="T107">
        <f t="shared" si="26"/>
        <v>126</v>
      </c>
      <c r="U107">
        <f t="shared" si="27"/>
        <v>738304.45194715564</v>
      </c>
      <c r="V107">
        <f t="shared" si="28"/>
        <v>165</v>
      </c>
      <c r="W107">
        <f t="shared" si="29"/>
        <v>24.628232063230925</v>
      </c>
      <c r="X107">
        <f t="shared" si="30"/>
        <v>122</v>
      </c>
      <c r="Y107">
        <f t="shared" si="31"/>
        <v>124</v>
      </c>
      <c r="Z107">
        <v>0.68259999999999998</v>
      </c>
      <c r="AA107">
        <f t="shared" si="32"/>
        <v>91</v>
      </c>
      <c r="AB107">
        <v>0.63319999999999999</v>
      </c>
      <c r="AC107">
        <f t="shared" si="33"/>
        <v>0.65789999999999993</v>
      </c>
      <c r="AD107">
        <f t="shared" si="34"/>
        <v>110</v>
      </c>
      <c r="AE107">
        <v>0.72499999999999998</v>
      </c>
      <c r="AF107">
        <f t="shared" si="35"/>
        <v>78</v>
      </c>
      <c r="AG107">
        <v>0.63729999999999998</v>
      </c>
      <c r="AH107">
        <f t="shared" si="36"/>
        <v>113</v>
      </c>
      <c r="AI107">
        <f t="shared" si="37"/>
        <v>119.33333333333333</v>
      </c>
      <c r="AJ107">
        <f>IF(C107=1,(AI107/Z107),REF)</f>
        <v>174.82175993749388</v>
      </c>
      <c r="AK107">
        <f t="shared" si="38"/>
        <v>106</v>
      </c>
      <c r="AL107">
        <f>IF(B107=1,(AI107/AC107),REF)</f>
        <v>181.38521558494199</v>
      </c>
      <c r="AM107">
        <f t="shared" si="39"/>
        <v>113</v>
      </c>
      <c r="AN107">
        <f t="shared" si="40"/>
        <v>106</v>
      </c>
      <c r="AO107" t="str">
        <f t="shared" si="41"/>
        <v>Boston University</v>
      </c>
      <c r="AP107">
        <f t="shared" si="42"/>
        <v>0.4431670258738209</v>
      </c>
      <c r="AQ107">
        <f t="shared" si="43"/>
        <v>0.39818332544292034</v>
      </c>
      <c r="AR107">
        <f t="shared" si="44"/>
        <v>0.70725944174997157</v>
      </c>
      <c r="AS107" t="str">
        <f t="shared" si="45"/>
        <v>Boston University</v>
      </c>
      <c r="AT107">
        <f t="shared" si="46"/>
        <v>106</v>
      </c>
      <c r="AU107">
        <f t="shared" si="47"/>
        <v>107.33333333333333</v>
      </c>
      <c r="AV107">
        <v>102</v>
      </c>
      <c r="AW107" t="str">
        <f t="shared" si="48"/>
        <v>Boston University</v>
      </c>
      <c r="AX107" t="str">
        <f t="shared" si="49"/>
        <v/>
      </c>
      <c r="AY107">
        <v>106</v>
      </c>
    </row>
    <row r="108" spans="1:51" x14ac:dyDescent="0.25">
      <c r="A108">
        <v>1</v>
      </c>
      <c r="B108">
        <v>1</v>
      </c>
      <c r="C108">
        <v>1</v>
      </c>
      <c r="D108" t="s">
        <v>293</v>
      </c>
      <c r="E108">
        <v>65.821399999999997</v>
      </c>
      <c r="F108">
        <v>209</v>
      </c>
      <c r="G108">
        <v>64.123699999999999</v>
      </c>
      <c r="H108">
        <v>218</v>
      </c>
      <c r="I108">
        <v>110.74</v>
      </c>
      <c r="J108">
        <v>52</v>
      </c>
      <c r="K108">
        <v>112.601</v>
      </c>
      <c r="L108">
        <v>47</v>
      </c>
      <c r="M108">
        <v>107.209</v>
      </c>
      <c r="N108">
        <v>238</v>
      </c>
      <c r="O108">
        <v>103.455</v>
      </c>
      <c r="P108">
        <v>150</v>
      </c>
      <c r="Q108">
        <v>9.1451799999999999</v>
      </c>
      <c r="R108">
        <v>83</v>
      </c>
      <c r="S108">
        <f t="shared" si="25"/>
        <v>0.13895176948530419</v>
      </c>
      <c r="T108">
        <f t="shared" si="26"/>
        <v>79</v>
      </c>
      <c r="U108">
        <f t="shared" si="27"/>
        <v>834548.5565091013</v>
      </c>
      <c r="V108">
        <f t="shared" si="28"/>
        <v>57</v>
      </c>
      <c r="W108">
        <f t="shared" si="29"/>
        <v>25.423495431866638</v>
      </c>
      <c r="X108">
        <f t="shared" si="30"/>
        <v>156</v>
      </c>
      <c r="Y108">
        <f t="shared" si="31"/>
        <v>117.5</v>
      </c>
      <c r="Z108">
        <v>0.65549999999999997</v>
      </c>
      <c r="AA108">
        <f t="shared" si="32"/>
        <v>102</v>
      </c>
      <c r="AB108">
        <v>0.71540000000000004</v>
      </c>
      <c r="AC108">
        <f t="shared" si="33"/>
        <v>0.68545</v>
      </c>
      <c r="AD108">
        <f t="shared" si="34"/>
        <v>99</v>
      </c>
      <c r="AE108">
        <v>0.82979999999999998</v>
      </c>
      <c r="AF108">
        <f t="shared" si="35"/>
        <v>44</v>
      </c>
      <c r="AG108">
        <v>0.53220000000000001</v>
      </c>
      <c r="AH108">
        <f t="shared" si="36"/>
        <v>154</v>
      </c>
      <c r="AI108">
        <f t="shared" si="37"/>
        <v>91.75</v>
      </c>
      <c r="AJ108">
        <f>IF(C108=1,(AI108/Z108),REF)</f>
        <v>139.96948893974067</v>
      </c>
      <c r="AK108">
        <f t="shared" si="38"/>
        <v>87</v>
      </c>
      <c r="AL108">
        <f>IF(B108=1,(AI108/AC108),REF)</f>
        <v>133.85367276971331</v>
      </c>
      <c r="AM108">
        <f t="shared" si="39"/>
        <v>82</v>
      </c>
      <c r="AN108">
        <f t="shared" si="40"/>
        <v>82</v>
      </c>
      <c r="AO108" t="str">
        <f t="shared" si="41"/>
        <v>San Francisco</v>
      </c>
      <c r="AP108">
        <f t="shared" si="42"/>
        <v>0.40774568866109256</v>
      </c>
      <c r="AQ108">
        <f t="shared" si="43"/>
        <v>0.43091877129212264</v>
      </c>
      <c r="AR108">
        <f t="shared" si="44"/>
        <v>0.70635544525942973</v>
      </c>
      <c r="AS108" t="str">
        <f t="shared" si="45"/>
        <v>San Francisco</v>
      </c>
      <c r="AT108">
        <f t="shared" si="46"/>
        <v>107</v>
      </c>
      <c r="AU108">
        <f t="shared" si="47"/>
        <v>96</v>
      </c>
      <c r="AV108">
        <v>104</v>
      </c>
      <c r="AW108" t="str">
        <f t="shared" si="48"/>
        <v>San Francisco</v>
      </c>
      <c r="AX108" t="str">
        <f t="shared" si="49"/>
        <v/>
      </c>
      <c r="AY108">
        <v>107</v>
      </c>
    </row>
    <row r="109" spans="1:51" x14ac:dyDescent="0.25">
      <c r="A109">
        <v>1</v>
      </c>
      <c r="B109">
        <v>1</v>
      </c>
      <c r="C109">
        <v>1</v>
      </c>
      <c r="D109" t="s">
        <v>337</v>
      </c>
      <c r="E109">
        <v>68.441800000000001</v>
      </c>
      <c r="F109">
        <v>87</v>
      </c>
      <c r="G109">
        <v>67.193700000000007</v>
      </c>
      <c r="H109">
        <v>65</v>
      </c>
      <c r="I109">
        <v>114.607</v>
      </c>
      <c r="J109">
        <v>16</v>
      </c>
      <c r="K109">
        <v>115.46599999999999</v>
      </c>
      <c r="L109">
        <v>22</v>
      </c>
      <c r="M109">
        <v>107.00700000000001</v>
      </c>
      <c r="N109">
        <v>231</v>
      </c>
      <c r="O109">
        <v>109.004</v>
      </c>
      <c r="P109">
        <v>255</v>
      </c>
      <c r="Q109">
        <v>6.4625000000000004</v>
      </c>
      <c r="R109">
        <v>104</v>
      </c>
      <c r="S109">
        <f t="shared" si="25"/>
        <v>9.4415985552688403E-2</v>
      </c>
      <c r="T109">
        <f t="shared" si="26"/>
        <v>106</v>
      </c>
      <c r="U109">
        <f t="shared" si="27"/>
        <v>912493.25967152079</v>
      </c>
      <c r="V109">
        <f t="shared" si="28"/>
        <v>18</v>
      </c>
      <c r="W109">
        <f t="shared" si="29"/>
        <v>26.58192775020186</v>
      </c>
      <c r="X109">
        <f t="shared" si="30"/>
        <v>230</v>
      </c>
      <c r="Y109">
        <f t="shared" si="31"/>
        <v>168</v>
      </c>
      <c r="Z109">
        <v>0.626</v>
      </c>
      <c r="AA109">
        <f t="shared" si="32"/>
        <v>111</v>
      </c>
      <c r="AB109">
        <v>0.63560000000000005</v>
      </c>
      <c r="AC109">
        <f t="shared" si="33"/>
        <v>0.63080000000000003</v>
      </c>
      <c r="AD109">
        <f t="shared" si="34"/>
        <v>118</v>
      </c>
      <c r="AE109">
        <v>0.4919</v>
      </c>
      <c r="AF109">
        <f t="shared" si="35"/>
        <v>169</v>
      </c>
      <c r="AG109">
        <v>0.71189999999999998</v>
      </c>
      <c r="AH109">
        <f t="shared" si="36"/>
        <v>87</v>
      </c>
      <c r="AI109">
        <f t="shared" si="37"/>
        <v>111</v>
      </c>
      <c r="AJ109">
        <f>IF(C109=1,(AI109/Z109),REF)</f>
        <v>177.31629392971246</v>
      </c>
      <c r="AK109">
        <f t="shared" si="38"/>
        <v>108</v>
      </c>
      <c r="AL109">
        <f>IF(B109=1,(AI109/AC109),REF)</f>
        <v>175.96702599873177</v>
      </c>
      <c r="AM109">
        <f t="shared" si="39"/>
        <v>110</v>
      </c>
      <c r="AN109">
        <f t="shared" si="40"/>
        <v>108</v>
      </c>
      <c r="AO109" t="str">
        <f t="shared" si="41"/>
        <v>Toledo</v>
      </c>
      <c r="AP109">
        <f t="shared" si="42"/>
        <v>0.44857467182792676</v>
      </c>
      <c r="AQ109">
        <f t="shared" si="43"/>
        <v>0.38323149334115542</v>
      </c>
      <c r="AR109">
        <f t="shared" si="44"/>
        <v>0.70403922421054721</v>
      </c>
      <c r="AS109" t="str">
        <f t="shared" si="45"/>
        <v>Toledo</v>
      </c>
      <c r="AT109">
        <f t="shared" si="46"/>
        <v>108</v>
      </c>
      <c r="AU109">
        <f t="shared" si="47"/>
        <v>111.33333333333333</v>
      </c>
      <c r="AV109">
        <v>113</v>
      </c>
      <c r="AW109" t="str">
        <f t="shared" si="48"/>
        <v>Toledo</v>
      </c>
      <c r="AX109" t="str">
        <f t="shared" si="49"/>
        <v/>
      </c>
      <c r="AY109">
        <v>108</v>
      </c>
    </row>
    <row r="110" spans="1:51" x14ac:dyDescent="0.25">
      <c r="A110">
        <v>1</v>
      </c>
      <c r="B110">
        <v>1</v>
      </c>
      <c r="C110">
        <v>1</v>
      </c>
      <c r="D110" t="s">
        <v>138</v>
      </c>
      <c r="E110">
        <v>65.081699999999998</v>
      </c>
      <c r="F110">
        <v>246</v>
      </c>
      <c r="G110">
        <v>62.768500000000003</v>
      </c>
      <c r="H110">
        <v>284</v>
      </c>
      <c r="I110">
        <v>105.09399999999999</v>
      </c>
      <c r="J110">
        <v>166</v>
      </c>
      <c r="K110">
        <v>108.568</v>
      </c>
      <c r="L110">
        <v>110</v>
      </c>
      <c r="M110">
        <v>101.869</v>
      </c>
      <c r="N110">
        <v>104</v>
      </c>
      <c r="O110">
        <v>99.351500000000001</v>
      </c>
      <c r="P110">
        <v>76</v>
      </c>
      <c r="Q110">
        <v>9.2165099999999995</v>
      </c>
      <c r="R110">
        <v>80</v>
      </c>
      <c r="S110">
        <f t="shared" si="25"/>
        <v>0.14161430939880176</v>
      </c>
      <c r="T110">
        <f t="shared" si="26"/>
        <v>78</v>
      </c>
      <c r="U110">
        <f t="shared" si="27"/>
        <v>767118.68932798074</v>
      </c>
      <c r="V110">
        <f t="shared" si="28"/>
        <v>129</v>
      </c>
      <c r="W110">
        <f t="shared" si="29"/>
        <v>24.100175039710258</v>
      </c>
      <c r="X110">
        <f t="shared" si="30"/>
        <v>92</v>
      </c>
      <c r="Y110">
        <f t="shared" si="31"/>
        <v>85</v>
      </c>
      <c r="Z110">
        <v>0.6079</v>
      </c>
      <c r="AA110">
        <f t="shared" si="32"/>
        <v>121</v>
      </c>
      <c r="AB110">
        <v>0.80820000000000003</v>
      </c>
      <c r="AC110">
        <f t="shared" si="33"/>
        <v>0.70805000000000007</v>
      </c>
      <c r="AD110">
        <f t="shared" si="34"/>
        <v>89</v>
      </c>
      <c r="AE110">
        <v>0.76219999999999999</v>
      </c>
      <c r="AF110">
        <f t="shared" si="35"/>
        <v>65</v>
      </c>
      <c r="AG110">
        <v>0.54139999999999999</v>
      </c>
      <c r="AH110">
        <f t="shared" si="36"/>
        <v>153</v>
      </c>
      <c r="AI110">
        <f t="shared" si="37"/>
        <v>99.833333333333329</v>
      </c>
      <c r="AJ110">
        <f>IF(C110=1,(AI110/Z110),REF)</f>
        <v>164.2265723529089</v>
      </c>
      <c r="AK110">
        <f t="shared" si="38"/>
        <v>99</v>
      </c>
      <c r="AL110">
        <f>IF(B110=1,(AI110/AC110),REF)</f>
        <v>140.99757550078854</v>
      </c>
      <c r="AM110">
        <f t="shared" si="39"/>
        <v>86</v>
      </c>
      <c r="AN110">
        <f t="shared" si="40"/>
        <v>86</v>
      </c>
      <c r="AO110" t="str">
        <f t="shared" si="41"/>
        <v>Georgia</v>
      </c>
      <c r="AP110">
        <f t="shared" si="42"/>
        <v>0.3883068239571677</v>
      </c>
      <c r="AQ110">
        <f t="shared" si="43"/>
        <v>0.44224292124345599</v>
      </c>
      <c r="AR110">
        <f t="shared" si="44"/>
        <v>0.70361365867128722</v>
      </c>
      <c r="AS110" t="str">
        <f t="shared" si="45"/>
        <v>Georgia</v>
      </c>
      <c r="AT110">
        <f t="shared" si="46"/>
        <v>109</v>
      </c>
      <c r="AU110">
        <f t="shared" si="47"/>
        <v>94.666666666666671</v>
      </c>
      <c r="AV110">
        <v>98</v>
      </c>
      <c r="AW110" t="str">
        <f t="shared" si="48"/>
        <v>Georgia</v>
      </c>
      <c r="AX110" t="str">
        <f t="shared" si="49"/>
        <v/>
      </c>
      <c r="AY110">
        <v>109</v>
      </c>
    </row>
    <row r="111" spans="1:51" x14ac:dyDescent="0.25">
      <c r="A111">
        <v>1</v>
      </c>
      <c r="B111">
        <v>1</v>
      </c>
      <c r="C111">
        <v>1</v>
      </c>
      <c r="D111" t="s">
        <v>365</v>
      </c>
      <c r="E111">
        <v>64.362799999999993</v>
      </c>
      <c r="F111">
        <v>278</v>
      </c>
      <c r="G111">
        <v>62.162300000000002</v>
      </c>
      <c r="H111">
        <v>304</v>
      </c>
      <c r="I111">
        <v>99.542900000000003</v>
      </c>
      <c r="J111">
        <v>271</v>
      </c>
      <c r="K111">
        <v>103.545</v>
      </c>
      <c r="L111">
        <v>200</v>
      </c>
      <c r="M111">
        <v>101.249</v>
      </c>
      <c r="N111">
        <v>98</v>
      </c>
      <c r="O111">
        <v>98.427199999999999</v>
      </c>
      <c r="P111">
        <v>63</v>
      </c>
      <c r="Q111">
        <v>5.11822</v>
      </c>
      <c r="R111">
        <v>113</v>
      </c>
      <c r="S111">
        <f t="shared" si="25"/>
        <v>7.9514875052048753E-2</v>
      </c>
      <c r="T111">
        <f t="shared" si="26"/>
        <v>111</v>
      </c>
      <c r="U111">
        <f t="shared" si="27"/>
        <v>690070.07411666994</v>
      </c>
      <c r="V111">
        <f t="shared" si="28"/>
        <v>216</v>
      </c>
      <c r="W111">
        <f t="shared" si="29"/>
        <v>24.007629492216228</v>
      </c>
      <c r="X111">
        <f t="shared" si="30"/>
        <v>87</v>
      </c>
      <c r="Y111">
        <f t="shared" si="31"/>
        <v>99</v>
      </c>
      <c r="Z111">
        <v>0.57950000000000002</v>
      </c>
      <c r="AA111">
        <f t="shared" si="32"/>
        <v>130</v>
      </c>
      <c r="AB111">
        <v>0.73960000000000004</v>
      </c>
      <c r="AC111">
        <f t="shared" si="33"/>
        <v>0.65955000000000008</v>
      </c>
      <c r="AD111">
        <f t="shared" si="34"/>
        <v>108</v>
      </c>
      <c r="AE111">
        <v>0.3906</v>
      </c>
      <c r="AF111">
        <f t="shared" si="35"/>
        <v>213</v>
      </c>
      <c r="AG111">
        <v>0.73019999999999996</v>
      </c>
      <c r="AH111">
        <f t="shared" si="36"/>
        <v>81</v>
      </c>
      <c r="AI111">
        <f t="shared" si="37"/>
        <v>138</v>
      </c>
      <c r="AJ111">
        <f>IF(C111=1,(AI111/Z111),REF)</f>
        <v>238.13632441760137</v>
      </c>
      <c r="AK111">
        <f t="shared" si="38"/>
        <v>132</v>
      </c>
      <c r="AL111">
        <f>IF(B111=1,(AI111/AC111),REF)</f>
        <v>209.23356834205137</v>
      </c>
      <c r="AM111">
        <f t="shared" si="39"/>
        <v>121</v>
      </c>
      <c r="AN111">
        <f t="shared" si="40"/>
        <v>108</v>
      </c>
      <c r="AO111" t="str">
        <f t="shared" si="41"/>
        <v>Vanderbilt</v>
      </c>
      <c r="AP111">
        <f t="shared" si="42"/>
        <v>0.42635879077177258</v>
      </c>
      <c r="AQ111">
        <f t="shared" si="43"/>
        <v>0.39211840106754897</v>
      </c>
      <c r="AR111">
        <f t="shared" si="44"/>
        <v>0.69950469597421183</v>
      </c>
      <c r="AS111" t="str">
        <f t="shared" si="45"/>
        <v>Vanderbilt</v>
      </c>
      <c r="AT111">
        <f t="shared" si="46"/>
        <v>110</v>
      </c>
      <c r="AU111">
        <f t="shared" si="47"/>
        <v>108.66666666666667</v>
      </c>
      <c r="AV111">
        <v>116</v>
      </c>
      <c r="AW111" t="str">
        <f t="shared" si="48"/>
        <v>Vanderbilt</v>
      </c>
      <c r="AX111" t="str">
        <f t="shared" si="49"/>
        <v/>
      </c>
      <c r="AY111">
        <v>110</v>
      </c>
    </row>
    <row r="112" spans="1:51" x14ac:dyDescent="0.25">
      <c r="A112">
        <v>1</v>
      </c>
      <c r="B112">
        <v>1</v>
      </c>
      <c r="C112">
        <v>1</v>
      </c>
      <c r="D112" t="s">
        <v>106</v>
      </c>
      <c r="E112">
        <v>70.844700000000003</v>
      </c>
      <c r="F112">
        <v>25</v>
      </c>
      <c r="G112">
        <v>70.556899999999999</v>
      </c>
      <c r="H112">
        <v>10</v>
      </c>
      <c r="I112">
        <v>111.76600000000001</v>
      </c>
      <c r="J112">
        <v>42</v>
      </c>
      <c r="K112">
        <v>111.29900000000001</v>
      </c>
      <c r="L112">
        <v>59</v>
      </c>
      <c r="M112">
        <v>105.66200000000001</v>
      </c>
      <c r="N112">
        <v>194</v>
      </c>
      <c r="O112">
        <v>105.51300000000001</v>
      </c>
      <c r="P112">
        <v>189</v>
      </c>
      <c r="Q112">
        <v>5.7860100000000001</v>
      </c>
      <c r="R112">
        <v>109</v>
      </c>
      <c r="S112">
        <f t="shared" si="25"/>
        <v>8.1671599992660021E-2</v>
      </c>
      <c r="T112">
        <f t="shared" si="26"/>
        <v>110</v>
      </c>
      <c r="U112">
        <f t="shared" si="27"/>
        <v>877586.41178362491</v>
      </c>
      <c r="V112">
        <f t="shared" si="28"/>
        <v>25</v>
      </c>
      <c r="W112">
        <f t="shared" si="29"/>
        <v>24.377108397625129</v>
      </c>
      <c r="X112">
        <f t="shared" si="30"/>
        <v>105</v>
      </c>
      <c r="Y112">
        <f t="shared" si="31"/>
        <v>107.5</v>
      </c>
      <c r="Z112">
        <v>0.6532</v>
      </c>
      <c r="AA112">
        <f t="shared" si="32"/>
        <v>103</v>
      </c>
      <c r="AB112">
        <v>0.57879999999999998</v>
      </c>
      <c r="AC112">
        <f t="shared" si="33"/>
        <v>0.61599999999999999</v>
      </c>
      <c r="AD112">
        <f t="shared" si="34"/>
        <v>121</v>
      </c>
      <c r="AE112">
        <v>0.53790000000000004</v>
      </c>
      <c r="AF112">
        <f t="shared" si="35"/>
        <v>150</v>
      </c>
      <c r="AG112">
        <v>0.63480000000000003</v>
      </c>
      <c r="AH112">
        <f t="shared" si="36"/>
        <v>114</v>
      </c>
      <c r="AI112">
        <f t="shared" si="37"/>
        <v>104.58333333333333</v>
      </c>
      <c r="AJ112">
        <f>IF(C112=1,(AI112/Z112),REF)</f>
        <v>160.10920596040006</v>
      </c>
      <c r="AK112">
        <f t="shared" si="38"/>
        <v>96</v>
      </c>
      <c r="AL112">
        <f>IF(B112=1,(AI112/AC112),REF)</f>
        <v>169.77813852813853</v>
      </c>
      <c r="AM112">
        <f t="shared" si="39"/>
        <v>107</v>
      </c>
      <c r="AN112">
        <f t="shared" si="40"/>
        <v>96</v>
      </c>
      <c r="AO112" t="str">
        <f t="shared" si="41"/>
        <v>Delaware</v>
      </c>
      <c r="AP112">
        <f t="shared" si="42"/>
        <v>0.43627486374407498</v>
      </c>
      <c r="AQ112">
        <f t="shared" si="43"/>
        <v>0.37591868240099147</v>
      </c>
      <c r="AR112">
        <f t="shared" si="44"/>
        <v>0.6973516220329925</v>
      </c>
      <c r="AS112" t="str">
        <f t="shared" si="45"/>
        <v>Delaware</v>
      </c>
      <c r="AT112">
        <f t="shared" si="46"/>
        <v>111</v>
      </c>
      <c r="AU112">
        <f t="shared" si="47"/>
        <v>109.33333333333333</v>
      </c>
      <c r="AV112">
        <v>117</v>
      </c>
      <c r="AW112" t="str">
        <f t="shared" si="48"/>
        <v>Delaware</v>
      </c>
      <c r="AX112" t="str">
        <f t="shared" si="49"/>
        <v/>
      </c>
      <c r="AY112">
        <v>111</v>
      </c>
    </row>
    <row r="113" spans="1:51" x14ac:dyDescent="0.25">
      <c r="A113">
        <v>1</v>
      </c>
      <c r="B113">
        <v>1</v>
      </c>
      <c r="C113">
        <v>1</v>
      </c>
      <c r="D113" t="s">
        <v>373</v>
      </c>
      <c r="E113">
        <v>67.403999999999996</v>
      </c>
      <c r="F113">
        <v>129</v>
      </c>
      <c r="G113">
        <v>66.627099999999999</v>
      </c>
      <c r="H113">
        <v>91</v>
      </c>
      <c r="I113">
        <v>102.8</v>
      </c>
      <c r="J113">
        <v>214</v>
      </c>
      <c r="K113">
        <v>106.166</v>
      </c>
      <c r="L113">
        <v>143</v>
      </c>
      <c r="M113">
        <v>105.328</v>
      </c>
      <c r="N113">
        <v>185</v>
      </c>
      <c r="O113">
        <v>101.251</v>
      </c>
      <c r="P113">
        <v>106</v>
      </c>
      <c r="Q113">
        <v>4.9150900000000002</v>
      </c>
      <c r="R113">
        <v>116</v>
      </c>
      <c r="S113">
        <f t="shared" si="25"/>
        <v>7.2918521156014368E-2</v>
      </c>
      <c r="T113">
        <f t="shared" si="26"/>
        <v>117</v>
      </c>
      <c r="U113">
        <f t="shared" si="27"/>
        <v>759725.28295262391</v>
      </c>
      <c r="V113">
        <f t="shared" si="28"/>
        <v>137</v>
      </c>
      <c r="W113">
        <f t="shared" si="29"/>
        <v>23.985746752877294</v>
      </c>
      <c r="X113">
        <f t="shared" si="30"/>
        <v>84</v>
      </c>
      <c r="Y113">
        <f t="shared" si="31"/>
        <v>100.5</v>
      </c>
      <c r="Z113">
        <v>0.57420000000000004</v>
      </c>
      <c r="AA113">
        <f t="shared" si="32"/>
        <v>132</v>
      </c>
      <c r="AB113">
        <v>0.71919999999999995</v>
      </c>
      <c r="AC113">
        <f t="shared" si="33"/>
        <v>0.64670000000000005</v>
      </c>
      <c r="AD113">
        <f t="shared" si="34"/>
        <v>113</v>
      </c>
      <c r="AE113">
        <v>0.48720000000000002</v>
      </c>
      <c r="AF113">
        <f t="shared" si="35"/>
        <v>173</v>
      </c>
      <c r="AG113">
        <v>0.67530000000000001</v>
      </c>
      <c r="AH113">
        <f t="shared" si="36"/>
        <v>99</v>
      </c>
      <c r="AI113">
        <f t="shared" si="37"/>
        <v>123.25</v>
      </c>
      <c r="AJ113">
        <f>IF(C113=1,(AI113/Z113),REF)</f>
        <v>214.64646464646464</v>
      </c>
      <c r="AK113">
        <f t="shared" si="38"/>
        <v>123</v>
      </c>
      <c r="AL113">
        <f>IF(B113=1,(AI113/AC113),REF)</f>
        <v>190.5829596412556</v>
      </c>
      <c r="AM113">
        <f t="shared" si="39"/>
        <v>116</v>
      </c>
      <c r="AN113">
        <f t="shared" si="40"/>
        <v>113</v>
      </c>
      <c r="AO113" t="str">
        <f t="shared" si="41"/>
        <v>Wake Forest</v>
      </c>
      <c r="AP113">
        <f t="shared" si="42"/>
        <v>0.41100759321595509</v>
      </c>
      <c r="AQ113">
        <f t="shared" si="43"/>
        <v>0.38899209085940417</v>
      </c>
      <c r="AR113">
        <f t="shared" si="44"/>
        <v>0.69314473366436558</v>
      </c>
      <c r="AS113" t="str">
        <f t="shared" si="45"/>
        <v>Wake Forest</v>
      </c>
      <c r="AT113">
        <f t="shared" si="46"/>
        <v>112</v>
      </c>
      <c r="AU113">
        <f t="shared" si="47"/>
        <v>112.66666666666667</v>
      </c>
      <c r="AV113">
        <v>120</v>
      </c>
      <c r="AW113" t="str">
        <f t="shared" si="48"/>
        <v>Wake Forest</v>
      </c>
      <c r="AX113" t="str">
        <f t="shared" si="49"/>
        <v/>
      </c>
      <c r="AY113">
        <v>112</v>
      </c>
    </row>
    <row r="114" spans="1:51" x14ac:dyDescent="0.25">
      <c r="A114">
        <v>1</v>
      </c>
      <c r="B114">
        <v>1</v>
      </c>
      <c r="C114">
        <v>1</v>
      </c>
      <c r="D114" t="s">
        <v>367</v>
      </c>
      <c r="E114">
        <v>63.607999999999997</v>
      </c>
      <c r="F114">
        <v>308</v>
      </c>
      <c r="G114">
        <v>62.289200000000001</v>
      </c>
      <c r="H114">
        <v>299</v>
      </c>
      <c r="I114">
        <v>110.523</v>
      </c>
      <c r="J114">
        <v>55</v>
      </c>
      <c r="K114">
        <v>109.755</v>
      </c>
      <c r="L114">
        <v>88</v>
      </c>
      <c r="M114">
        <v>95.098699999999994</v>
      </c>
      <c r="N114">
        <v>17</v>
      </c>
      <c r="O114">
        <v>99.458100000000002</v>
      </c>
      <c r="P114">
        <v>78</v>
      </c>
      <c r="Q114">
        <v>10.2967</v>
      </c>
      <c r="R114">
        <v>74</v>
      </c>
      <c r="S114">
        <f t="shared" si="25"/>
        <v>0.1618805810589862</v>
      </c>
      <c r="T114">
        <f t="shared" si="26"/>
        <v>73</v>
      </c>
      <c r="U114">
        <f t="shared" si="27"/>
        <v>766232.14687019994</v>
      </c>
      <c r="V114">
        <f t="shared" si="28"/>
        <v>131</v>
      </c>
      <c r="W114">
        <f t="shared" si="29"/>
        <v>24.70088495960351</v>
      </c>
      <c r="X114">
        <f t="shared" si="30"/>
        <v>124</v>
      </c>
      <c r="Y114">
        <f t="shared" si="31"/>
        <v>98.5</v>
      </c>
      <c r="Z114">
        <v>0.60329999999999995</v>
      </c>
      <c r="AA114">
        <f t="shared" si="32"/>
        <v>122</v>
      </c>
      <c r="AB114">
        <v>0.79339999999999999</v>
      </c>
      <c r="AC114">
        <f t="shared" si="33"/>
        <v>0.69835000000000003</v>
      </c>
      <c r="AD114">
        <f t="shared" si="34"/>
        <v>94</v>
      </c>
      <c r="AE114">
        <v>0.62749999999999995</v>
      </c>
      <c r="AF114">
        <f t="shared" si="35"/>
        <v>116</v>
      </c>
      <c r="AG114">
        <v>0.49569999999999997</v>
      </c>
      <c r="AH114">
        <f t="shared" si="36"/>
        <v>169</v>
      </c>
      <c r="AI114">
        <f t="shared" si="37"/>
        <v>113.58333333333333</v>
      </c>
      <c r="AJ114">
        <f>IF(C114=1,(AI114/Z114),REF)</f>
        <v>188.27007016962264</v>
      </c>
      <c r="AK114">
        <f t="shared" si="38"/>
        <v>112</v>
      </c>
      <c r="AL114">
        <f>IF(B114=1,(AI114/AC114),REF)</f>
        <v>162.64528292880837</v>
      </c>
      <c r="AM114">
        <f t="shared" si="39"/>
        <v>104</v>
      </c>
      <c r="AN114">
        <f t="shared" si="40"/>
        <v>94</v>
      </c>
      <c r="AO114" t="str">
        <f t="shared" si="41"/>
        <v>Vermont</v>
      </c>
      <c r="AP114">
        <f t="shared" si="42"/>
        <v>0.36627352058976897</v>
      </c>
      <c r="AQ114">
        <f t="shared" si="43"/>
        <v>0.42846600682856256</v>
      </c>
      <c r="AR114">
        <f t="shared" si="44"/>
        <v>0.69131809931067334</v>
      </c>
      <c r="AS114" t="str">
        <f t="shared" si="45"/>
        <v>Vermont</v>
      </c>
      <c r="AT114">
        <f t="shared" si="46"/>
        <v>113</v>
      </c>
      <c r="AU114">
        <f t="shared" si="47"/>
        <v>100.33333333333333</v>
      </c>
      <c r="AV114">
        <v>100</v>
      </c>
      <c r="AW114" t="str">
        <f t="shared" si="48"/>
        <v>Vermont</v>
      </c>
      <c r="AX114" t="str">
        <f t="shared" si="49"/>
        <v/>
      </c>
      <c r="AY114">
        <v>113</v>
      </c>
    </row>
    <row r="115" spans="1:51" x14ac:dyDescent="0.25">
      <c r="A115">
        <v>1</v>
      </c>
      <c r="B115">
        <v>1</v>
      </c>
      <c r="C115">
        <v>1</v>
      </c>
      <c r="D115" t="s">
        <v>388</v>
      </c>
      <c r="E115">
        <v>60.2575</v>
      </c>
      <c r="F115">
        <v>348</v>
      </c>
      <c r="G115">
        <v>59.298099999999998</v>
      </c>
      <c r="H115">
        <v>346</v>
      </c>
      <c r="I115">
        <v>105.437</v>
      </c>
      <c r="J115">
        <v>159</v>
      </c>
      <c r="K115">
        <v>106.041</v>
      </c>
      <c r="L115">
        <v>149</v>
      </c>
      <c r="M115">
        <v>101.378</v>
      </c>
      <c r="N115">
        <v>99</v>
      </c>
      <c r="O115">
        <v>100.253</v>
      </c>
      <c r="P115">
        <v>93</v>
      </c>
      <c r="Q115">
        <v>5.78775</v>
      </c>
      <c r="R115">
        <v>108</v>
      </c>
      <c r="S115">
        <f t="shared" si="25"/>
        <v>9.6054433058125485E-2</v>
      </c>
      <c r="T115">
        <f t="shared" si="26"/>
        <v>105</v>
      </c>
      <c r="U115">
        <f t="shared" si="27"/>
        <v>677577.12948285742</v>
      </c>
      <c r="V115">
        <f t="shared" si="28"/>
        <v>240</v>
      </c>
      <c r="W115">
        <f t="shared" si="29"/>
        <v>26.408558402515439</v>
      </c>
      <c r="X115">
        <f t="shared" si="30"/>
        <v>213</v>
      </c>
      <c r="Y115">
        <f t="shared" si="31"/>
        <v>159</v>
      </c>
      <c r="Z115">
        <v>0.55710000000000004</v>
      </c>
      <c r="AA115">
        <f t="shared" si="32"/>
        <v>138</v>
      </c>
      <c r="AB115">
        <v>0.75839999999999996</v>
      </c>
      <c r="AC115">
        <f t="shared" si="33"/>
        <v>0.65775000000000006</v>
      </c>
      <c r="AD115">
        <f t="shared" si="34"/>
        <v>111</v>
      </c>
      <c r="AE115">
        <v>0.56779999999999997</v>
      </c>
      <c r="AF115">
        <f t="shared" si="35"/>
        <v>138</v>
      </c>
      <c r="AG115">
        <v>0.69359999999999999</v>
      </c>
      <c r="AH115">
        <f t="shared" si="36"/>
        <v>95</v>
      </c>
      <c r="AI115">
        <f t="shared" si="37"/>
        <v>141.33333333333334</v>
      </c>
      <c r="AJ115">
        <f>IF(C115=1,(AI115/Z115),REF)</f>
        <v>253.69472865434093</v>
      </c>
      <c r="AK115">
        <f t="shared" si="38"/>
        <v>136</v>
      </c>
      <c r="AL115">
        <f>IF(B115=1,(AI115/AC115),REF)</f>
        <v>214.87393893323198</v>
      </c>
      <c r="AM115">
        <f t="shared" si="39"/>
        <v>122</v>
      </c>
      <c r="AN115">
        <f t="shared" si="40"/>
        <v>111</v>
      </c>
      <c r="AO115" t="str">
        <f t="shared" si="41"/>
        <v>Wyoming</v>
      </c>
      <c r="AP115">
        <f t="shared" si="42"/>
        <v>0.40458331116858881</v>
      </c>
      <c r="AQ115">
        <f t="shared" si="43"/>
        <v>0.38975016454823741</v>
      </c>
      <c r="AR115">
        <f t="shared" si="44"/>
        <v>0.69117679317493974</v>
      </c>
      <c r="AS115" t="str">
        <f t="shared" si="45"/>
        <v>Wyoming</v>
      </c>
      <c r="AT115">
        <f t="shared" si="46"/>
        <v>114</v>
      </c>
      <c r="AU115">
        <f t="shared" si="47"/>
        <v>112</v>
      </c>
      <c r="AV115">
        <v>114</v>
      </c>
      <c r="AW115" t="str">
        <f t="shared" si="48"/>
        <v>Wyoming</v>
      </c>
      <c r="AX115" t="str">
        <f t="shared" si="49"/>
        <v/>
      </c>
      <c r="AY115">
        <v>114</v>
      </c>
    </row>
    <row r="116" spans="1:51" x14ac:dyDescent="0.25">
      <c r="A116">
        <v>1</v>
      </c>
      <c r="B116">
        <v>1</v>
      </c>
      <c r="C116">
        <v>1</v>
      </c>
      <c r="D116" t="s">
        <v>374</v>
      </c>
      <c r="E116">
        <v>68.664500000000004</v>
      </c>
      <c r="F116">
        <v>76</v>
      </c>
      <c r="G116">
        <v>66.965900000000005</v>
      </c>
      <c r="H116">
        <v>76</v>
      </c>
      <c r="I116">
        <v>107.76900000000001</v>
      </c>
      <c r="J116">
        <v>95</v>
      </c>
      <c r="K116">
        <v>111.46899999999999</v>
      </c>
      <c r="L116">
        <v>55</v>
      </c>
      <c r="M116">
        <v>108.033</v>
      </c>
      <c r="N116">
        <v>252</v>
      </c>
      <c r="O116">
        <v>104.468</v>
      </c>
      <c r="P116">
        <v>165</v>
      </c>
      <c r="Q116">
        <v>7.0016100000000003</v>
      </c>
      <c r="R116">
        <v>99</v>
      </c>
      <c r="S116">
        <f t="shared" si="25"/>
        <v>0.10195952784917957</v>
      </c>
      <c r="T116">
        <f t="shared" si="26"/>
        <v>101</v>
      </c>
      <c r="U116">
        <f t="shared" si="27"/>
        <v>853179.6184230845</v>
      </c>
      <c r="V116">
        <f t="shared" si="28"/>
        <v>39</v>
      </c>
      <c r="W116">
        <f t="shared" si="29"/>
        <v>24.753749211548847</v>
      </c>
      <c r="X116">
        <f t="shared" si="30"/>
        <v>127</v>
      </c>
      <c r="Y116">
        <f t="shared" si="31"/>
        <v>114</v>
      </c>
      <c r="Z116">
        <v>0.6613</v>
      </c>
      <c r="AA116">
        <f t="shared" si="32"/>
        <v>100</v>
      </c>
      <c r="AB116">
        <v>0.65759999999999996</v>
      </c>
      <c r="AC116">
        <f t="shared" si="33"/>
        <v>0.65944999999999998</v>
      </c>
      <c r="AD116">
        <f t="shared" si="34"/>
        <v>109</v>
      </c>
      <c r="AE116">
        <v>0.66120000000000001</v>
      </c>
      <c r="AF116">
        <f t="shared" si="35"/>
        <v>107</v>
      </c>
      <c r="AG116">
        <v>0.47470000000000001</v>
      </c>
      <c r="AH116">
        <f t="shared" si="36"/>
        <v>174</v>
      </c>
      <c r="AI116">
        <f t="shared" si="37"/>
        <v>107.33333333333333</v>
      </c>
      <c r="AJ116">
        <f>IF(C116=1,(AI116/Z116),REF)</f>
        <v>162.30656787136448</v>
      </c>
      <c r="AK116">
        <f t="shared" si="38"/>
        <v>98</v>
      </c>
      <c r="AL116">
        <f>IF(B116=1,(AI116/AC116),REF)</f>
        <v>162.76189754088003</v>
      </c>
      <c r="AM116">
        <f t="shared" si="39"/>
        <v>105</v>
      </c>
      <c r="AN116">
        <f t="shared" si="40"/>
        <v>98</v>
      </c>
      <c r="AO116" t="str">
        <f t="shared" si="41"/>
        <v>Washington</v>
      </c>
      <c r="AP116">
        <f t="shared" si="42"/>
        <v>0.3842648685320772</v>
      </c>
      <c r="AQ116">
        <f t="shared" si="43"/>
        <v>0.40456303449927855</v>
      </c>
      <c r="AR116">
        <f t="shared" si="44"/>
        <v>0.68925655889059867</v>
      </c>
      <c r="AS116" t="str">
        <f t="shared" si="45"/>
        <v>Washington</v>
      </c>
      <c r="AT116">
        <f t="shared" si="46"/>
        <v>115</v>
      </c>
      <c r="AU116">
        <f t="shared" si="47"/>
        <v>107.33333333333333</v>
      </c>
      <c r="AV116">
        <v>111</v>
      </c>
      <c r="AW116" t="str">
        <f t="shared" si="48"/>
        <v>Washington</v>
      </c>
      <c r="AX116" t="str">
        <f t="shared" si="49"/>
        <v/>
      </c>
      <c r="AY116">
        <v>115</v>
      </c>
    </row>
    <row r="117" spans="1:51" x14ac:dyDescent="0.25">
      <c r="A117">
        <v>1</v>
      </c>
      <c r="B117">
        <v>1</v>
      </c>
      <c r="C117">
        <v>1</v>
      </c>
      <c r="D117" t="s">
        <v>112</v>
      </c>
      <c r="E117">
        <v>63.524299999999997</v>
      </c>
      <c r="F117">
        <v>311</v>
      </c>
      <c r="G117">
        <v>62.645099999999999</v>
      </c>
      <c r="H117">
        <v>291</v>
      </c>
      <c r="I117">
        <v>104.702</v>
      </c>
      <c r="J117">
        <v>172</v>
      </c>
      <c r="K117">
        <v>104.74</v>
      </c>
      <c r="L117">
        <v>178</v>
      </c>
      <c r="M117">
        <v>102.095</v>
      </c>
      <c r="N117">
        <v>108</v>
      </c>
      <c r="O117">
        <v>101.38</v>
      </c>
      <c r="P117">
        <v>110</v>
      </c>
      <c r="Q117">
        <v>3.3601299999999998</v>
      </c>
      <c r="R117">
        <v>132</v>
      </c>
      <c r="S117">
        <f t="shared" si="25"/>
        <v>5.289314482804218E-2</v>
      </c>
      <c r="T117">
        <f t="shared" si="26"/>
        <v>132</v>
      </c>
      <c r="U117">
        <f t="shared" si="27"/>
        <v>696891.27496267983</v>
      </c>
      <c r="V117">
        <f t="shared" si="28"/>
        <v>207</v>
      </c>
      <c r="W117">
        <f t="shared" si="29"/>
        <v>25.502559584988418</v>
      </c>
      <c r="X117">
        <f t="shared" si="30"/>
        <v>164</v>
      </c>
      <c r="Y117">
        <f t="shared" si="31"/>
        <v>148</v>
      </c>
      <c r="Z117">
        <v>0.64029999999999998</v>
      </c>
      <c r="AA117">
        <f t="shared" si="32"/>
        <v>105</v>
      </c>
      <c r="AB117">
        <v>0.49480000000000002</v>
      </c>
      <c r="AC117">
        <f t="shared" si="33"/>
        <v>0.56755</v>
      </c>
      <c r="AD117">
        <f t="shared" si="34"/>
        <v>135</v>
      </c>
      <c r="AE117">
        <v>0.43</v>
      </c>
      <c r="AF117">
        <f t="shared" si="35"/>
        <v>198</v>
      </c>
      <c r="AG117">
        <v>0.76519999999999999</v>
      </c>
      <c r="AH117">
        <f t="shared" si="36"/>
        <v>78</v>
      </c>
      <c r="AI117">
        <f t="shared" si="37"/>
        <v>149.66666666666666</v>
      </c>
      <c r="AJ117">
        <f>IF(C117=1,(AI117/Z117),REF)</f>
        <v>233.74459888593887</v>
      </c>
      <c r="AK117">
        <f t="shared" si="38"/>
        <v>130</v>
      </c>
      <c r="AL117">
        <f>IF(B117=1,(AI117/AC117),REF)</f>
        <v>263.70657504478311</v>
      </c>
      <c r="AM117">
        <f t="shared" si="39"/>
        <v>144</v>
      </c>
      <c r="AN117">
        <f t="shared" si="40"/>
        <v>130</v>
      </c>
      <c r="AO117" t="str">
        <f t="shared" si="41"/>
        <v>Drexel</v>
      </c>
      <c r="AP117">
        <f t="shared" si="42"/>
        <v>0.45839793273217261</v>
      </c>
      <c r="AQ117">
        <f t="shared" si="43"/>
        <v>0.32780262485082817</v>
      </c>
      <c r="AR117">
        <f t="shared" si="44"/>
        <v>0.68833735824923303</v>
      </c>
      <c r="AS117" t="str">
        <f t="shared" si="45"/>
        <v>Drexel</v>
      </c>
      <c r="AT117">
        <f t="shared" si="46"/>
        <v>116</v>
      </c>
      <c r="AU117">
        <f t="shared" si="47"/>
        <v>127</v>
      </c>
      <c r="AV117">
        <v>129</v>
      </c>
      <c r="AW117" t="str">
        <f t="shared" si="48"/>
        <v>Drexel</v>
      </c>
      <c r="AX117" t="str">
        <f t="shared" si="49"/>
        <v/>
      </c>
      <c r="AY117">
        <v>116</v>
      </c>
    </row>
    <row r="118" spans="1:51" x14ac:dyDescent="0.25">
      <c r="A118">
        <v>1</v>
      </c>
      <c r="B118">
        <v>1</v>
      </c>
      <c r="C118">
        <v>1</v>
      </c>
      <c r="D118" t="s">
        <v>360</v>
      </c>
      <c r="E118">
        <v>62.884399999999999</v>
      </c>
      <c r="F118">
        <v>331</v>
      </c>
      <c r="G118">
        <v>62.383899999999997</v>
      </c>
      <c r="H118">
        <v>296</v>
      </c>
      <c r="I118">
        <v>108.23399999999999</v>
      </c>
      <c r="J118">
        <v>86</v>
      </c>
      <c r="K118">
        <v>109.379</v>
      </c>
      <c r="L118">
        <v>92</v>
      </c>
      <c r="M118">
        <v>105.938</v>
      </c>
      <c r="N118">
        <v>204</v>
      </c>
      <c r="O118">
        <v>104.812</v>
      </c>
      <c r="P118">
        <v>169</v>
      </c>
      <c r="Q118">
        <v>4.56684</v>
      </c>
      <c r="R118">
        <v>121</v>
      </c>
      <c r="S118">
        <f t="shared" si="25"/>
        <v>7.2625325199890706E-2</v>
      </c>
      <c r="T118">
        <f t="shared" si="26"/>
        <v>119</v>
      </c>
      <c r="U118">
        <f t="shared" si="27"/>
        <v>752334.2240749005</v>
      </c>
      <c r="V118">
        <f t="shared" si="28"/>
        <v>146</v>
      </c>
      <c r="W118">
        <f t="shared" si="29"/>
        <v>27.171567400239944</v>
      </c>
      <c r="X118">
        <f t="shared" si="30"/>
        <v>259</v>
      </c>
      <c r="Y118">
        <f t="shared" si="31"/>
        <v>189</v>
      </c>
      <c r="Z118">
        <v>0.50600000000000001</v>
      </c>
      <c r="AA118">
        <f t="shared" si="32"/>
        <v>154</v>
      </c>
      <c r="AB118">
        <v>0.7208</v>
      </c>
      <c r="AC118">
        <f t="shared" si="33"/>
        <v>0.61339999999999995</v>
      </c>
      <c r="AD118">
        <f t="shared" si="34"/>
        <v>122</v>
      </c>
      <c r="AE118">
        <v>0.47249999999999998</v>
      </c>
      <c r="AF118">
        <f t="shared" si="35"/>
        <v>182</v>
      </c>
      <c r="AG118">
        <v>0.80940000000000001</v>
      </c>
      <c r="AH118">
        <f t="shared" si="36"/>
        <v>57</v>
      </c>
      <c r="AI118">
        <f t="shared" si="37"/>
        <v>135.83333333333334</v>
      </c>
      <c r="AJ118">
        <f>IF(C118=1,(AI118/Z118),REF)</f>
        <v>268.44532279314888</v>
      </c>
      <c r="AK118">
        <f t="shared" si="38"/>
        <v>142</v>
      </c>
      <c r="AL118">
        <f>IF(B118=1,(AI118/AC118),REF)</f>
        <v>221.44332137811111</v>
      </c>
      <c r="AM118">
        <f t="shared" si="39"/>
        <v>126</v>
      </c>
      <c r="AN118">
        <f t="shared" si="40"/>
        <v>122</v>
      </c>
      <c r="AO118" t="str">
        <f t="shared" si="41"/>
        <v>Utah St.</v>
      </c>
      <c r="AP118">
        <f t="shared" si="42"/>
        <v>0.42311479573603289</v>
      </c>
      <c r="AQ118">
        <f t="shared" si="43"/>
        <v>0.36210487096719679</v>
      </c>
      <c r="AR118">
        <f t="shared" si="44"/>
        <v>0.68799371223500871</v>
      </c>
      <c r="AS118" t="str">
        <f t="shared" si="45"/>
        <v>Utah St.</v>
      </c>
      <c r="AT118">
        <f t="shared" si="46"/>
        <v>117</v>
      </c>
      <c r="AU118">
        <f t="shared" si="47"/>
        <v>120.33333333333333</v>
      </c>
      <c r="AV118">
        <v>131</v>
      </c>
      <c r="AW118" t="str">
        <f t="shared" si="48"/>
        <v>Utah St.</v>
      </c>
      <c r="AX118" t="str">
        <f t="shared" si="49"/>
        <v/>
      </c>
      <c r="AY118">
        <v>117</v>
      </c>
    </row>
    <row r="119" spans="1:51" x14ac:dyDescent="0.25">
      <c r="A119">
        <v>1</v>
      </c>
      <c r="B119">
        <v>1</v>
      </c>
      <c r="C119">
        <v>1</v>
      </c>
      <c r="D119" t="s">
        <v>251</v>
      </c>
      <c r="E119">
        <v>62.613</v>
      </c>
      <c r="F119">
        <v>335</v>
      </c>
      <c r="G119">
        <v>60.137700000000002</v>
      </c>
      <c r="H119">
        <v>340</v>
      </c>
      <c r="I119">
        <v>93.968400000000003</v>
      </c>
      <c r="J119">
        <v>333</v>
      </c>
      <c r="K119">
        <v>97.692499999999995</v>
      </c>
      <c r="L119">
        <v>290</v>
      </c>
      <c r="M119">
        <v>100.702</v>
      </c>
      <c r="N119">
        <v>88</v>
      </c>
      <c r="O119">
        <v>94.423199999999994</v>
      </c>
      <c r="P119">
        <v>25</v>
      </c>
      <c r="Q119">
        <v>3.2692999999999999</v>
      </c>
      <c r="R119">
        <v>134</v>
      </c>
      <c r="S119">
        <f t="shared" si="25"/>
        <v>5.2214396371360598E-2</v>
      </c>
      <c r="T119">
        <f t="shared" si="26"/>
        <v>133</v>
      </c>
      <c r="U119">
        <f t="shared" si="27"/>
        <v>597567.48694048123</v>
      </c>
      <c r="V119">
        <f t="shared" si="28"/>
        <v>316</v>
      </c>
      <c r="W119">
        <f t="shared" si="29"/>
        <v>23.091993709586902</v>
      </c>
      <c r="X119">
        <f t="shared" si="30"/>
        <v>59</v>
      </c>
      <c r="Y119">
        <f t="shared" si="31"/>
        <v>96</v>
      </c>
      <c r="Z119">
        <v>0.73939999999999995</v>
      </c>
      <c r="AA119">
        <f t="shared" si="32"/>
        <v>65</v>
      </c>
      <c r="AB119">
        <v>0.44890000000000002</v>
      </c>
      <c r="AC119">
        <f t="shared" si="33"/>
        <v>0.59414999999999996</v>
      </c>
      <c r="AD119">
        <f t="shared" si="34"/>
        <v>130</v>
      </c>
      <c r="AE119">
        <v>0.77100000000000002</v>
      </c>
      <c r="AF119">
        <f t="shared" si="35"/>
        <v>61</v>
      </c>
      <c r="AG119">
        <v>0.56889999999999996</v>
      </c>
      <c r="AH119">
        <f t="shared" si="36"/>
        <v>140</v>
      </c>
      <c r="AI119">
        <f t="shared" si="37"/>
        <v>146</v>
      </c>
      <c r="AJ119">
        <f>IF(C119=1,(AI119/Z119),REF)</f>
        <v>197.45739789018126</v>
      </c>
      <c r="AK119">
        <f t="shared" si="38"/>
        <v>115</v>
      </c>
      <c r="AL119">
        <f>IF(B119=1,(AI119/AC119),REF)</f>
        <v>245.72919296473955</v>
      </c>
      <c r="AM119">
        <f t="shared" si="39"/>
        <v>135</v>
      </c>
      <c r="AN119">
        <f t="shared" si="40"/>
        <v>115</v>
      </c>
      <c r="AO119" t="str">
        <f t="shared" si="41"/>
        <v>Northwestern</v>
      </c>
      <c r="AP119">
        <f t="shared" si="42"/>
        <v>0.43395626170853624</v>
      </c>
      <c r="AQ119">
        <f t="shared" si="43"/>
        <v>0.34620826039918201</v>
      </c>
      <c r="AR119">
        <f t="shared" si="44"/>
        <v>0.68621859217482395</v>
      </c>
      <c r="AS119" t="str">
        <f t="shared" si="45"/>
        <v>Northwestern</v>
      </c>
      <c r="AT119">
        <f t="shared" si="46"/>
        <v>118</v>
      </c>
      <c r="AU119">
        <f t="shared" si="47"/>
        <v>121</v>
      </c>
      <c r="AV119">
        <v>112</v>
      </c>
      <c r="AW119" t="str">
        <f t="shared" si="48"/>
        <v>Northwestern</v>
      </c>
      <c r="AX119" t="str">
        <f t="shared" si="49"/>
        <v/>
      </c>
      <c r="AY119">
        <v>118</v>
      </c>
    </row>
    <row r="120" spans="1:51" x14ac:dyDescent="0.25">
      <c r="A120">
        <v>1</v>
      </c>
      <c r="B120">
        <v>1</v>
      </c>
      <c r="C120">
        <v>1</v>
      </c>
      <c r="D120" t="s">
        <v>58</v>
      </c>
      <c r="E120">
        <v>67.692899999999995</v>
      </c>
      <c r="F120">
        <v>118</v>
      </c>
      <c r="G120">
        <v>66.197299999999998</v>
      </c>
      <c r="H120">
        <v>102</v>
      </c>
      <c r="I120">
        <v>105.72499999999999</v>
      </c>
      <c r="J120">
        <v>154</v>
      </c>
      <c r="K120">
        <v>109.121</v>
      </c>
      <c r="L120">
        <v>97</v>
      </c>
      <c r="M120">
        <v>106.21899999999999</v>
      </c>
      <c r="N120">
        <v>211</v>
      </c>
      <c r="O120">
        <v>105.313</v>
      </c>
      <c r="P120">
        <v>180</v>
      </c>
      <c r="Q120">
        <v>3.8074400000000002</v>
      </c>
      <c r="R120">
        <v>128</v>
      </c>
      <c r="S120">
        <f t="shared" si="25"/>
        <v>5.6254053231579573E-2</v>
      </c>
      <c r="T120">
        <f t="shared" si="26"/>
        <v>128</v>
      </c>
      <c r="U120">
        <f t="shared" si="27"/>
        <v>806045.93930794869</v>
      </c>
      <c r="V120">
        <f t="shared" si="28"/>
        <v>87</v>
      </c>
      <c r="W120">
        <f t="shared" si="29"/>
        <v>25.434784084439194</v>
      </c>
      <c r="X120">
        <f t="shared" si="30"/>
        <v>157</v>
      </c>
      <c r="Y120">
        <f t="shared" si="31"/>
        <v>142.5</v>
      </c>
      <c r="Z120">
        <v>0.54669999999999996</v>
      </c>
      <c r="AA120">
        <f t="shared" si="32"/>
        <v>142</v>
      </c>
      <c r="AB120">
        <v>0.74490000000000001</v>
      </c>
      <c r="AC120">
        <f t="shared" si="33"/>
        <v>0.64579999999999993</v>
      </c>
      <c r="AD120">
        <f t="shared" si="34"/>
        <v>114</v>
      </c>
      <c r="AE120">
        <v>0.68200000000000005</v>
      </c>
      <c r="AF120">
        <f t="shared" si="35"/>
        <v>100</v>
      </c>
      <c r="AG120">
        <v>0.62729999999999997</v>
      </c>
      <c r="AH120">
        <f t="shared" si="36"/>
        <v>118</v>
      </c>
      <c r="AI120">
        <f t="shared" si="37"/>
        <v>114.91666666666667</v>
      </c>
      <c r="AJ120">
        <f>IF(C120=1,(AI120/Z120),REF)</f>
        <v>210.20059752454122</v>
      </c>
      <c r="AK120">
        <f t="shared" si="38"/>
        <v>119</v>
      </c>
      <c r="AL120">
        <f>IF(B120=1,(AI120/AC120),REF)</f>
        <v>177.94466811190259</v>
      </c>
      <c r="AM120">
        <f t="shared" si="39"/>
        <v>112</v>
      </c>
      <c r="AN120">
        <f t="shared" si="40"/>
        <v>112</v>
      </c>
      <c r="AO120" t="str">
        <f t="shared" si="41"/>
        <v>Auburn</v>
      </c>
      <c r="AP120">
        <f t="shared" si="42"/>
        <v>0.38698190766981122</v>
      </c>
      <c r="AQ120">
        <f t="shared" si="43"/>
        <v>0.39179675694401317</v>
      </c>
      <c r="AR120">
        <f t="shared" si="44"/>
        <v>0.68573074202019357</v>
      </c>
      <c r="AS120" t="str">
        <f t="shared" si="45"/>
        <v>Auburn</v>
      </c>
      <c r="AT120">
        <f t="shared" si="46"/>
        <v>119</v>
      </c>
      <c r="AU120">
        <f t="shared" si="47"/>
        <v>115</v>
      </c>
      <c r="AV120">
        <v>121</v>
      </c>
      <c r="AW120" t="str">
        <f t="shared" si="48"/>
        <v>Auburn</v>
      </c>
      <c r="AX120" t="str">
        <f t="shared" si="49"/>
        <v/>
      </c>
      <c r="AY120">
        <v>119</v>
      </c>
    </row>
    <row r="121" spans="1:51" x14ac:dyDescent="0.25">
      <c r="A121">
        <v>1</v>
      </c>
      <c r="B121">
        <v>1</v>
      </c>
      <c r="C121">
        <v>1</v>
      </c>
      <c r="D121" t="s">
        <v>303</v>
      </c>
      <c r="E121">
        <v>66.8566</v>
      </c>
      <c r="F121">
        <v>155</v>
      </c>
      <c r="G121">
        <v>65.715400000000002</v>
      </c>
      <c r="H121">
        <v>131</v>
      </c>
      <c r="I121">
        <v>102.245</v>
      </c>
      <c r="J121">
        <v>227</v>
      </c>
      <c r="K121">
        <v>106.83499999999999</v>
      </c>
      <c r="L121">
        <v>133</v>
      </c>
      <c r="M121">
        <v>104.601</v>
      </c>
      <c r="N121">
        <v>167</v>
      </c>
      <c r="O121">
        <v>101.968</v>
      </c>
      <c r="P121">
        <v>118</v>
      </c>
      <c r="Q121">
        <v>4.8674099999999996</v>
      </c>
      <c r="R121">
        <v>117</v>
      </c>
      <c r="S121">
        <f t="shared" si="25"/>
        <v>7.2797599638629404E-2</v>
      </c>
      <c r="T121">
        <f t="shared" si="26"/>
        <v>118</v>
      </c>
      <c r="U121">
        <f t="shared" si="27"/>
        <v>763082.32702493493</v>
      </c>
      <c r="V121">
        <f t="shared" si="28"/>
        <v>132</v>
      </c>
      <c r="W121">
        <f t="shared" si="29"/>
        <v>24.456705564684981</v>
      </c>
      <c r="X121">
        <f t="shared" si="30"/>
        <v>109</v>
      </c>
      <c r="Y121">
        <f t="shared" si="31"/>
        <v>113.5</v>
      </c>
      <c r="Z121">
        <v>0.56369999999999998</v>
      </c>
      <c r="AA121">
        <f t="shared" si="32"/>
        <v>135</v>
      </c>
      <c r="AB121">
        <v>0.70689999999999997</v>
      </c>
      <c r="AC121">
        <f t="shared" si="33"/>
        <v>0.63529999999999998</v>
      </c>
      <c r="AD121">
        <f t="shared" si="34"/>
        <v>116</v>
      </c>
      <c r="AE121">
        <v>0.67069999999999996</v>
      </c>
      <c r="AF121">
        <f t="shared" si="35"/>
        <v>105</v>
      </c>
      <c r="AG121">
        <v>0.59950000000000003</v>
      </c>
      <c r="AH121">
        <f t="shared" si="36"/>
        <v>131</v>
      </c>
      <c r="AI121">
        <f t="shared" si="37"/>
        <v>119.25</v>
      </c>
      <c r="AJ121">
        <f>IF(C121=1,(AI121/Z121),REF)</f>
        <v>211.54869611495477</v>
      </c>
      <c r="AK121">
        <f t="shared" si="38"/>
        <v>121</v>
      </c>
      <c r="AL121">
        <f>IF(B121=1,(AI121/AC121),REF)</f>
        <v>187.70659530930268</v>
      </c>
      <c r="AM121">
        <f t="shared" si="39"/>
        <v>115</v>
      </c>
      <c r="AN121">
        <f t="shared" si="40"/>
        <v>115</v>
      </c>
      <c r="AO121" t="str">
        <f t="shared" si="41"/>
        <v>South Carolina</v>
      </c>
      <c r="AP121">
        <f t="shared" si="42"/>
        <v>0.38317689786217363</v>
      </c>
      <c r="AQ121">
        <f t="shared" si="43"/>
        <v>0.38286206056350103</v>
      </c>
      <c r="AR121">
        <f t="shared" si="44"/>
        <v>0.68122149736344828</v>
      </c>
      <c r="AS121" t="str">
        <f t="shared" si="45"/>
        <v>South Carolina</v>
      </c>
      <c r="AT121">
        <f t="shared" si="46"/>
        <v>120</v>
      </c>
      <c r="AU121">
        <f t="shared" si="47"/>
        <v>117</v>
      </c>
      <c r="AV121">
        <v>123</v>
      </c>
      <c r="AW121" t="str">
        <f t="shared" si="48"/>
        <v>South Carolina</v>
      </c>
      <c r="AX121" t="str">
        <f t="shared" si="49"/>
        <v/>
      </c>
      <c r="AY121">
        <v>120</v>
      </c>
    </row>
    <row r="122" spans="1:51" x14ac:dyDescent="0.25">
      <c r="A122">
        <v>1</v>
      </c>
      <c r="B122">
        <v>1</v>
      </c>
      <c r="C122">
        <v>1</v>
      </c>
      <c r="D122" t="s">
        <v>43</v>
      </c>
      <c r="E122">
        <v>65.538499999999999</v>
      </c>
      <c r="F122">
        <v>224</v>
      </c>
      <c r="G122">
        <v>64.151499999999999</v>
      </c>
      <c r="H122">
        <v>215</v>
      </c>
      <c r="I122">
        <v>102.36199999999999</v>
      </c>
      <c r="J122">
        <v>223</v>
      </c>
      <c r="K122">
        <v>103.59399999999999</v>
      </c>
      <c r="L122">
        <v>198</v>
      </c>
      <c r="M122">
        <v>99.716700000000003</v>
      </c>
      <c r="N122">
        <v>72</v>
      </c>
      <c r="O122">
        <v>100.97799999999999</v>
      </c>
      <c r="P122">
        <v>102</v>
      </c>
      <c r="Q122">
        <v>2.6167600000000002</v>
      </c>
      <c r="R122">
        <v>142</v>
      </c>
      <c r="S122">
        <f t="shared" si="25"/>
        <v>3.9915469533175152E-2</v>
      </c>
      <c r="T122">
        <f t="shared" si="26"/>
        <v>142</v>
      </c>
      <c r="U122">
        <f t="shared" si="27"/>
        <v>703340.62385618594</v>
      </c>
      <c r="V122">
        <f t="shared" si="28"/>
        <v>201</v>
      </c>
      <c r="W122">
        <f t="shared" si="29"/>
        <v>24.562146997174143</v>
      </c>
      <c r="X122">
        <f t="shared" si="30"/>
        <v>116</v>
      </c>
      <c r="Y122">
        <f t="shared" si="31"/>
        <v>129</v>
      </c>
      <c r="Z122">
        <v>0.61609999999999998</v>
      </c>
      <c r="AA122">
        <f t="shared" si="32"/>
        <v>115</v>
      </c>
      <c r="AB122">
        <v>0.58699999999999997</v>
      </c>
      <c r="AC122">
        <f t="shared" si="33"/>
        <v>0.60155000000000003</v>
      </c>
      <c r="AD122">
        <f t="shared" si="34"/>
        <v>126</v>
      </c>
      <c r="AE122">
        <v>0.56779999999999997</v>
      </c>
      <c r="AF122">
        <f t="shared" si="35"/>
        <v>138</v>
      </c>
      <c r="AG122">
        <v>0.63970000000000005</v>
      </c>
      <c r="AH122">
        <f t="shared" si="36"/>
        <v>112</v>
      </c>
      <c r="AI122">
        <f t="shared" si="37"/>
        <v>141.33333333333334</v>
      </c>
      <c r="AJ122">
        <f>IF(C122=1,(AI122/Z122),REF)</f>
        <v>229.39998917924581</v>
      </c>
      <c r="AK122">
        <f t="shared" si="38"/>
        <v>128</v>
      </c>
      <c r="AL122">
        <f>IF(B122=1,(AI122/AC122),REF)</f>
        <v>234.94860499265786</v>
      </c>
      <c r="AM122">
        <f t="shared" si="39"/>
        <v>130</v>
      </c>
      <c r="AN122">
        <f t="shared" si="40"/>
        <v>126</v>
      </c>
      <c r="AO122" t="str">
        <f t="shared" si="41"/>
        <v>Akron</v>
      </c>
      <c r="AP122">
        <f t="shared" si="42"/>
        <v>0.41034306526756426</v>
      </c>
      <c r="AQ122">
        <f t="shared" si="43"/>
        <v>0.35249141236872039</v>
      </c>
      <c r="AR122">
        <f t="shared" si="44"/>
        <v>0.68008019413141474</v>
      </c>
      <c r="AS122" t="str">
        <f t="shared" si="45"/>
        <v>Akron</v>
      </c>
      <c r="AT122">
        <f t="shared" si="46"/>
        <v>121</v>
      </c>
      <c r="AU122">
        <f t="shared" si="47"/>
        <v>124.33333333333333</v>
      </c>
      <c r="AV122">
        <v>125</v>
      </c>
      <c r="AW122" t="str">
        <f t="shared" si="48"/>
        <v>Akron</v>
      </c>
      <c r="AX122" t="str">
        <f t="shared" si="49"/>
        <v/>
      </c>
      <c r="AY122">
        <v>121</v>
      </c>
    </row>
    <row r="123" spans="1:51" x14ac:dyDescent="0.25">
      <c r="A123">
        <v>1</v>
      </c>
      <c r="B123">
        <v>1</v>
      </c>
      <c r="C123">
        <v>1</v>
      </c>
      <c r="D123" t="s">
        <v>118</v>
      </c>
      <c r="E123">
        <v>67.117900000000006</v>
      </c>
      <c r="F123">
        <v>143</v>
      </c>
      <c r="G123">
        <v>64.605900000000005</v>
      </c>
      <c r="H123">
        <v>192</v>
      </c>
      <c r="I123">
        <v>114.893</v>
      </c>
      <c r="J123">
        <v>14</v>
      </c>
      <c r="K123">
        <v>111.315</v>
      </c>
      <c r="L123">
        <v>58</v>
      </c>
      <c r="M123">
        <v>106.85</v>
      </c>
      <c r="N123">
        <v>225</v>
      </c>
      <c r="O123">
        <v>108.295</v>
      </c>
      <c r="P123">
        <v>244</v>
      </c>
      <c r="Q123">
        <v>3.01993</v>
      </c>
      <c r="R123">
        <v>137</v>
      </c>
      <c r="S123">
        <f t="shared" si="25"/>
        <v>4.4995448308126386E-2</v>
      </c>
      <c r="T123">
        <f t="shared" si="26"/>
        <v>137</v>
      </c>
      <c r="U123">
        <f t="shared" si="27"/>
        <v>831659.86042062764</v>
      </c>
      <c r="V123">
        <f t="shared" si="28"/>
        <v>60</v>
      </c>
      <c r="W123">
        <f t="shared" si="29"/>
        <v>26.824713319634483</v>
      </c>
      <c r="X123">
        <f t="shared" si="30"/>
        <v>241</v>
      </c>
      <c r="Y123">
        <f t="shared" si="31"/>
        <v>189</v>
      </c>
      <c r="Z123">
        <v>0.67959999999999998</v>
      </c>
      <c r="AA123">
        <f t="shared" si="32"/>
        <v>92</v>
      </c>
      <c r="AB123">
        <v>0.4194</v>
      </c>
      <c r="AC123">
        <f t="shared" si="33"/>
        <v>0.54949999999999999</v>
      </c>
      <c r="AD123">
        <f t="shared" si="34"/>
        <v>143</v>
      </c>
      <c r="AE123">
        <v>0.75070000000000003</v>
      </c>
      <c r="AF123">
        <f t="shared" si="35"/>
        <v>69</v>
      </c>
      <c r="AG123">
        <v>0.61860000000000004</v>
      </c>
      <c r="AH123">
        <f t="shared" si="36"/>
        <v>122</v>
      </c>
      <c r="AI123">
        <f t="shared" si="37"/>
        <v>120</v>
      </c>
      <c r="AJ123">
        <f>IF(C123=1,(AI123/Z123),REF)</f>
        <v>176.57445556209535</v>
      </c>
      <c r="AK123">
        <f t="shared" si="38"/>
        <v>107</v>
      </c>
      <c r="AL123">
        <f>IF(B123=1,(AI123/AC123),REF)</f>
        <v>218.3803457688808</v>
      </c>
      <c r="AM123">
        <f t="shared" si="39"/>
        <v>124</v>
      </c>
      <c r="AN123">
        <f t="shared" si="40"/>
        <v>107</v>
      </c>
      <c r="AO123" t="str">
        <f t="shared" si="41"/>
        <v>Eastern Kentucky</v>
      </c>
      <c r="AP123">
        <f t="shared" si="42"/>
        <v>0.43544647187400071</v>
      </c>
      <c r="AQ123">
        <f t="shared" si="43"/>
        <v>0.32494841406038666</v>
      </c>
      <c r="AR123">
        <f t="shared" si="44"/>
        <v>0.67920938267436626</v>
      </c>
      <c r="AS123" t="str">
        <f t="shared" si="45"/>
        <v>Eastern Kentucky</v>
      </c>
      <c r="AT123">
        <f t="shared" si="46"/>
        <v>122</v>
      </c>
      <c r="AU123">
        <f t="shared" si="47"/>
        <v>124</v>
      </c>
      <c r="AV123">
        <v>119</v>
      </c>
      <c r="AW123" t="str">
        <f t="shared" si="48"/>
        <v>Eastern Kentucky</v>
      </c>
      <c r="AX123" t="str">
        <f t="shared" si="49"/>
        <v/>
      </c>
      <c r="AY123">
        <v>122</v>
      </c>
    </row>
    <row r="124" spans="1:51" x14ac:dyDescent="0.25">
      <c r="A124">
        <v>1</v>
      </c>
      <c r="B124">
        <v>1</v>
      </c>
      <c r="C124">
        <v>1</v>
      </c>
      <c r="D124" t="s">
        <v>291</v>
      </c>
      <c r="E124">
        <v>63.291699999999999</v>
      </c>
      <c r="F124">
        <v>317</v>
      </c>
      <c r="G124">
        <v>61.395099999999999</v>
      </c>
      <c r="H124">
        <v>324</v>
      </c>
      <c r="I124">
        <v>103.995</v>
      </c>
      <c r="J124">
        <v>189</v>
      </c>
      <c r="K124">
        <v>104.732</v>
      </c>
      <c r="L124">
        <v>179</v>
      </c>
      <c r="M124">
        <v>104.304</v>
      </c>
      <c r="N124">
        <v>158</v>
      </c>
      <c r="O124">
        <v>101.605</v>
      </c>
      <c r="P124">
        <v>114</v>
      </c>
      <c r="Q124">
        <v>3.1262599999999998</v>
      </c>
      <c r="R124">
        <v>136</v>
      </c>
      <c r="S124">
        <f t="shared" si="25"/>
        <v>4.9406162261402292E-2</v>
      </c>
      <c r="T124">
        <f t="shared" si="26"/>
        <v>135</v>
      </c>
      <c r="U124">
        <f t="shared" si="27"/>
        <v>694233.48148706078</v>
      </c>
      <c r="V124">
        <f t="shared" si="28"/>
        <v>210</v>
      </c>
      <c r="W124">
        <f t="shared" si="29"/>
        <v>25.687235504485685</v>
      </c>
      <c r="X124">
        <f t="shared" si="30"/>
        <v>172</v>
      </c>
      <c r="Y124">
        <f t="shared" si="31"/>
        <v>153.5</v>
      </c>
      <c r="Z124">
        <v>0.61199999999999999</v>
      </c>
      <c r="AA124">
        <f t="shared" si="32"/>
        <v>118</v>
      </c>
      <c r="AB124">
        <v>0.58450000000000002</v>
      </c>
      <c r="AC124">
        <f t="shared" si="33"/>
        <v>0.59824999999999995</v>
      </c>
      <c r="AD124">
        <f t="shared" si="34"/>
        <v>128</v>
      </c>
      <c r="AE124">
        <v>0.73229999999999995</v>
      </c>
      <c r="AF124">
        <f t="shared" si="35"/>
        <v>76</v>
      </c>
      <c r="AG124">
        <v>0.63060000000000005</v>
      </c>
      <c r="AH124">
        <f t="shared" si="36"/>
        <v>117</v>
      </c>
      <c r="AI124">
        <f t="shared" si="37"/>
        <v>136.58333333333334</v>
      </c>
      <c r="AJ124">
        <f>IF(C124=1,(AI124/Z124),REF)</f>
        <v>223.17538126361657</v>
      </c>
      <c r="AK124">
        <f t="shared" si="38"/>
        <v>124</v>
      </c>
      <c r="AL124">
        <f>IF(B124=1,(AI124/AC124),REF)</f>
        <v>228.30477782420954</v>
      </c>
      <c r="AM124">
        <f t="shared" si="39"/>
        <v>127</v>
      </c>
      <c r="AN124">
        <f t="shared" si="40"/>
        <v>124</v>
      </c>
      <c r="AO124" t="str">
        <f t="shared" si="41"/>
        <v>San Diego</v>
      </c>
      <c r="AP124">
        <f t="shared" si="42"/>
        <v>0.40714835048570336</v>
      </c>
      <c r="AQ124">
        <f t="shared" si="43"/>
        <v>0.35181694318433598</v>
      </c>
      <c r="AR124">
        <f t="shared" si="44"/>
        <v>0.6786983110162097</v>
      </c>
      <c r="AS124" t="str">
        <f t="shared" si="45"/>
        <v>San Diego</v>
      </c>
      <c r="AT124">
        <f t="shared" si="46"/>
        <v>123</v>
      </c>
      <c r="AU124">
        <f t="shared" si="47"/>
        <v>125</v>
      </c>
      <c r="AV124">
        <v>126</v>
      </c>
      <c r="AW124" t="str">
        <f t="shared" si="48"/>
        <v>San Diego</v>
      </c>
      <c r="AX124" t="str">
        <f t="shared" si="49"/>
        <v/>
      </c>
      <c r="AY124">
        <v>123</v>
      </c>
    </row>
    <row r="125" spans="1:51" x14ac:dyDescent="0.25">
      <c r="A125">
        <v>1</v>
      </c>
      <c r="B125">
        <v>1</v>
      </c>
      <c r="C125">
        <v>1</v>
      </c>
      <c r="D125" t="s">
        <v>132</v>
      </c>
      <c r="E125">
        <v>65.6554</v>
      </c>
      <c r="F125">
        <v>219</v>
      </c>
      <c r="G125">
        <v>65.448599999999999</v>
      </c>
      <c r="H125">
        <v>143</v>
      </c>
      <c r="I125">
        <v>106.631</v>
      </c>
      <c r="J125">
        <v>128</v>
      </c>
      <c r="K125">
        <v>110.05200000000001</v>
      </c>
      <c r="L125">
        <v>83</v>
      </c>
      <c r="M125">
        <v>107.82299999999999</v>
      </c>
      <c r="N125">
        <v>248</v>
      </c>
      <c r="O125">
        <v>105.64700000000001</v>
      </c>
      <c r="P125">
        <v>193</v>
      </c>
      <c r="Q125">
        <v>4.4046599999999998</v>
      </c>
      <c r="R125">
        <v>125</v>
      </c>
      <c r="S125">
        <f t="shared" si="25"/>
        <v>6.709272961553811E-2</v>
      </c>
      <c r="T125">
        <f t="shared" si="26"/>
        <v>124</v>
      </c>
      <c r="U125">
        <f t="shared" si="27"/>
        <v>795181.61530820164</v>
      </c>
      <c r="V125">
        <f t="shared" si="28"/>
        <v>96</v>
      </c>
      <c r="W125">
        <f t="shared" si="29"/>
        <v>26.357306025494058</v>
      </c>
      <c r="X125">
        <f t="shared" si="30"/>
        <v>208</v>
      </c>
      <c r="Y125">
        <f t="shared" si="31"/>
        <v>166</v>
      </c>
      <c r="Z125">
        <v>0.59940000000000004</v>
      </c>
      <c r="AA125">
        <f t="shared" si="32"/>
        <v>123</v>
      </c>
      <c r="AB125">
        <v>0.66869999999999996</v>
      </c>
      <c r="AC125">
        <f t="shared" si="33"/>
        <v>0.63405</v>
      </c>
      <c r="AD125">
        <f t="shared" si="34"/>
        <v>117</v>
      </c>
      <c r="AE125">
        <v>0.6966</v>
      </c>
      <c r="AF125">
        <f t="shared" si="35"/>
        <v>93</v>
      </c>
      <c r="AG125">
        <v>0.54630000000000001</v>
      </c>
      <c r="AH125">
        <f t="shared" si="36"/>
        <v>150</v>
      </c>
      <c r="AI125">
        <f t="shared" si="37"/>
        <v>124.33333333333333</v>
      </c>
      <c r="AJ125">
        <f>IF(C125=1,(AI125/Z125),REF)</f>
        <v>207.42965187409629</v>
      </c>
      <c r="AK125">
        <f t="shared" si="38"/>
        <v>118</v>
      </c>
      <c r="AL125">
        <f>IF(B125=1,(AI125/AC125),REF)</f>
        <v>196.09389375180714</v>
      </c>
      <c r="AM125">
        <f t="shared" si="39"/>
        <v>117</v>
      </c>
      <c r="AN125">
        <f t="shared" si="40"/>
        <v>117</v>
      </c>
      <c r="AO125" t="str">
        <f t="shared" si="41"/>
        <v>Fresno St.</v>
      </c>
      <c r="AP125">
        <f t="shared" si="42"/>
        <v>0.37815494870762206</v>
      </c>
      <c r="AQ125">
        <f t="shared" si="43"/>
        <v>0.38002653046864099</v>
      </c>
      <c r="AR125">
        <f t="shared" si="44"/>
        <v>0.67841785630471541</v>
      </c>
      <c r="AS125" t="str">
        <f t="shared" si="45"/>
        <v>Fresno St.</v>
      </c>
      <c r="AT125">
        <f t="shared" si="46"/>
        <v>124</v>
      </c>
      <c r="AU125">
        <f t="shared" si="47"/>
        <v>119.33333333333333</v>
      </c>
      <c r="AV125">
        <v>122</v>
      </c>
      <c r="AW125" t="str">
        <f t="shared" si="48"/>
        <v>Fresno St.</v>
      </c>
      <c r="AX125" t="str">
        <f t="shared" si="49"/>
        <v/>
      </c>
      <c r="AY125">
        <v>124</v>
      </c>
    </row>
    <row r="126" spans="1:51" x14ac:dyDescent="0.25">
      <c r="A126">
        <v>1</v>
      </c>
      <c r="B126">
        <v>1</v>
      </c>
      <c r="C126">
        <v>1</v>
      </c>
      <c r="D126" t="s">
        <v>82</v>
      </c>
      <c r="E126">
        <v>67.836200000000005</v>
      </c>
      <c r="F126">
        <v>112</v>
      </c>
      <c r="G126">
        <v>65.194900000000004</v>
      </c>
      <c r="H126">
        <v>159</v>
      </c>
      <c r="I126">
        <v>112.367</v>
      </c>
      <c r="J126">
        <v>33</v>
      </c>
      <c r="K126">
        <v>111.78</v>
      </c>
      <c r="L126">
        <v>53</v>
      </c>
      <c r="M126">
        <v>107.059</v>
      </c>
      <c r="N126">
        <v>234</v>
      </c>
      <c r="O126">
        <v>107.054</v>
      </c>
      <c r="P126">
        <v>219</v>
      </c>
      <c r="Q126">
        <v>4.7257300000000004</v>
      </c>
      <c r="R126">
        <v>120</v>
      </c>
      <c r="S126">
        <f t="shared" si="25"/>
        <v>6.9667817477983715E-2</v>
      </c>
      <c r="T126">
        <f t="shared" si="26"/>
        <v>122</v>
      </c>
      <c r="U126">
        <f t="shared" si="27"/>
        <v>847597.60813608009</v>
      </c>
      <c r="V126">
        <f t="shared" si="28"/>
        <v>50</v>
      </c>
      <c r="W126">
        <f t="shared" si="29"/>
        <v>26.05572287896474</v>
      </c>
      <c r="X126">
        <f t="shared" si="30"/>
        <v>187</v>
      </c>
      <c r="Y126">
        <f t="shared" si="31"/>
        <v>154.5</v>
      </c>
      <c r="Z126">
        <v>0.64590000000000003</v>
      </c>
      <c r="AA126">
        <f t="shared" si="32"/>
        <v>104</v>
      </c>
      <c r="AB126">
        <v>0.55549999999999999</v>
      </c>
      <c r="AC126">
        <f t="shared" si="33"/>
        <v>0.60070000000000001</v>
      </c>
      <c r="AD126">
        <f t="shared" si="34"/>
        <v>127</v>
      </c>
      <c r="AE126">
        <v>0.67589999999999995</v>
      </c>
      <c r="AF126">
        <f t="shared" si="35"/>
        <v>103</v>
      </c>
      <c r="AG126">
        <v>0.52410000000000001</v>
      </c>
      <c r="AH126">
        <f t="shared" si="36"/>
        <v>159</v>
      </c>
      <c r="AI126">
        <f t="shared" si="37"/>
        <v>119.25</v>
      </c>
      <c r="AJ126">
        <f>IF(C126=1,(AI126/Z126),REF)</f>
        <v>184.62610311193683</v>
      </c>
      <c r="AK126">
        <f t="shared" si="38"/>
        <v>111</v>
      </c>
      <c r="AL126">
        <f>IF(B126=1,(AI126/AC126),REF)</f>
        <v>198.51839520559346</v>
      </c>
      <c r="AM126">
        <f t="shared" si="39"/>
        <v>118</v>
      </c>
      <c r="AN126">
        <f t="shared" si="40"/>
        <v>111</v>
      </c>
      <c r="AO126" t="str">
        <f t="shared" si="41"/>
        <v>Canisius</v>
      </c>
      <c r="AP126">
        <f t="shared" si="42"/>
        <v>0.39069918953663568</v>
      </c>
      <c r="AQ126">
        <f t="shared" si="43"/>
        <v>0.35948515106677631</v>
      </c>
      <c r="AR126">
        <f t="shared" si="44"/>
        <v>0.6755464241744551</v>
      </c>
      <c r="AS126" t="str">
        <f t="shared" si="45"/>
        <v>Canisius</v>
      </c>
      <c r="AT126">
        <f t="shared" si="46"/>
        <v>125</v>
      </c>
      <c r="AU126">
        <f t="shared" si="47"/>
        <v>121</v>
      </c>
      <c r="AV126">
        <v>124</v>
      </c>
      <c r="AW126" t="str">
        <f t="shared" si="48"/>
        <v>Canisius</v>
      </c>
      <c r="AX126" t="str">
        <f t="shared" si="49"/>
        <v/>
      </c>
      <c r="AY126">
        <v>125</v>
      </c>
    </row>
    <row r="127" spans="1:51" x14ac:dyDescent="0.25">
      <c r="A127">
        <v>1</v>
      </c>
      <c r="B127">
        <v>1</v>
      </c>
      <c r="C127">
        <v>1</v>
      </c>
      <c r="D127" t="s">
        <v>73</v>
      </c>
      <c r="E127">
        <v>67.664599999999993</v>
      </c>
      <c r="F127">
        <v>120</v>
      </c>
      <c r="G127">
        <v>66.870599999999996</v>
      </c>
      <c r="H127">
        <v>80</v>
      </c>
      <c r="I127">
        <v>107.98099999999999</v>
      </c>
      <c r="J127">
        <v>93</v>
      </c>
      <c r="K127">
        <v>109.53</v>
      </c>
      <c r="L127">
        <v>90</v>
      </c>
      <c r="M127">
        <v>99.233400000000003</v>
      </c>
      <c r="N127">
        <v>65</v>
      </c>
      <c r="O127">
        <v>102.776</v>
      </c>
      <c r="P127">
        <v>136</v>
      </c>
      <c r="Q127">
        <v>6.7536800000000001</v>
      </c>
      <c r="R127">
        <v>101</v>
      </c>
      <c r="S127">
        <f t="shared" si="25"/>
        <v>9.9815856444876727E-2</v>
      </c>
      <c r="T127">
        <f t="shared" si="26"/>
        <v>103</v>
      </c>
      <c r="U127">
        <f t="shared" si="27"/>
        <v>811760.08747013996</v>
      </c>
      <c r="V127">
        <f t="shared" si="28"/>
        <v>81</v>
      </c>
      <c r="W127">
        <f t="shared" si="29"/>
        <v>24.471760799187738</v>
      </c>
      <c r="X127">
        <f t="shared" si="30"/>
        <v>110</v>
      </c>
      <c r="Y127">
        <f t="shared" si="31"/>
        <v>106.5</v>
      </c>
      <c r="Z127">
        <v>0.55369999999999997</v>
      </c>
      <c r="AA127">
        <f t="shared" si="32"/>
        <v>141</v>
      </c>
      <c r="AB127">
        <v>0.74860000000000004</v>
      </c>
      <c r="AC127">
        <f t="shared" si="33"/>
        <v>0.65115000000000001</v>
      </c>
      <c r="AD127">
        <f t="shared" si="34"/>
        <v>112</v>
      </c>
      <c r="AE127">
        <v>0.6341</v>
      </c>
      <c r="AF127">
        <f t="shared" si="35"/>
        <v>111</v>
      </c>
      <c r="AG127">
        <v>0.50749999999999995</v>
      </c>
      <c r="AH127">
        <f t="shared" si="36"/>
        <v>162</v>
      </c>
      <c r="AI127">
        <f t="shared" si="37"/>
        <v>112.58333333333333</v>
      </c>
      <c r="AJ127">
        <f>IF(C127=1,(AI127/Z127),REF)</f>
        <v>203.32911925832281</v>
      </c>
      <c r="AK127">
        <f t="shared" si="38"/>
        <v>117</v>
      </c>
      <c r="AL127">
        <f>IF(B127=1,(AI127/AC127),REF)</f>
        <v>172.89922956819984</v>
      </c>
      <c r="AM127">
        <f t="shared" si="39"/>
        <v>109</v>
      </c>
      <c r="AN127">
        <f t="shared" si="40"/>
        <v>109</v>
      </c>
      <c r="AO127" t="str">
        <f t="shared" si="41"/>
        <v>Buffalo</v>
      </c>
      <c r="AP127">
        <f t="shared" si="42"/>
        <v>0.3509645423374218</v>
      </c>
      <c r="AQ127">
        <f t="shared" si="43"/>
        <v>0.39646543588797722</v>
      </c>
      <c r="AR127">
        <f t="shared" si="44"/>
        <v>0.67455319992801654</v>
      </c>
      <c r="AS127" t="str">
        <f t="shared" si="45"/>
        <v>Buffalo</v>
      </c>
      <c r="AT127">
        <f t="shared" si="46"/>
        <v>126</v>
      </c>
      <c r="AU127">
        <f t="shared" si="47"/>
        <v>115.66666666666667</v>
      </c>
      <c r="AV127">
        <v>110</v>
      </c>
      <c r="AW127" t="str">
        <f t="shared" si="48"/>
        <v>Buffalo</v>
      </c>
      <c r="AX127" t="str">
        <f t="shared" si="49"/>
        <v/>
      </c>
      <c r="AY127">
        <v>126</v>
      </c>
    </row>
    <row r="128" spans="1:51" x14ac:dyDescent="0.25">
      <c r="A128">
        <v>1</v>
      </c>
      <c r="B128">
        <v>1</v>
      </c>
      <c r="C128">
        <v>1</v>
      </c>
      <c r="D128" t="s">
        <v>49</v>
      </c>
      <c r="E128">
        <v>60.794699999999999</v>
      </c>
      <c r="F128">
        <v>343</v>
      </c>
      <c r="G128">
        <v>59.892699999999998</v>
      </c>
      <c r="H128">
        <v>343</v>
      </c>
      <c r="I128">
        <v>104.931</v>
      </c>
      <c r="J128">
        <v>169</v>
      </c>
      <c r="K128">
        <v>103.925</v>
      </c>
      <c r="L128">
        <v>193</v>
      </c>
      <c r="M128">
        <v>96.463300000000004</v>
      </c>
      <c r="N128">
        <v>25</v>
      </c>
      <c r="O128">
        <v>98.049099999999996</v>
      </c>
      <c r="P128">
        <v>59</v>
      </c>
      <c r="Q128">
        <v>5.8754799999999996</v>
      </c>
      <c r="R128">
        <v>107</v>
      </c>
      <c r="S128">
        <f t="shared" si="25"/>
        <v>9.6651517319766386E-2</v>
      </c>
      <c r="T128">
        <f t="shared" si="26"/>
        <v>104</v>
      </c>
      <c r="U128">
        <f t="shared" si="27"/>
        <v>656607.41985018749</v>
      </c>
      <c r="V128">
        <f t="shared" si="28"/>
        <v>269</v>
      </c>
      <c r="W128">
        <f t="shared" si="29"/>
        <v>25.260623089376754</v>
      </c>
      <c r="X128">
        <f t="shared" si="30"/>
        <v>151</v>
      </c>
      <c r="Y128">
        <f t="shared" si="31"/>
        <v>127.5</v>
      </c>
      <c r="Z128">
        <v>0.63319999999999999</v>
      </c>
      <c r="AA128">
        <f t="shared" si="32"/>
        <v>106</v>
      </c>
      <c r="AB128">
        <v>0.64280000000000004</v>
      </c>
      <c r="AC128">
        <f t="shared" si="33"/>
        <v>0.63800000000000001</v>
      </c>
      <c r="AD128">
        <f t="shared" si="34"/>
        <v>115</v>
      </c>
      <c r="AE128">
        <v>0.54590000000000005</v>
      </c>
      <c r="AF128">
        <f t="shared" si="35"/>
        <v>147</v>
      </c>
      <c r="AG128">
        <v>0.47939999999999999</v>
      </c>
      <c r="AH128">
        <f t="shared" si="36"/>
        <v>173</v>
      </c>
      <c r="AI128">
        <f t="shared" si="37"/>
        <v>155.91666666666666</v>
      </c>
      <c r="AJ128">
        <f>IF(C128=1,(AI128/Z128),REF)</f>
        <v>246.23604969467254</v>
      </c>
      <c r="AK128">
        <f t="shared" si="38"/>
        <v>133</v>
      </c>
      <c r="AL128">
        <f>IF(B128=1,(AI128/AC128),REF)</f>
        <v>244.38349007314523</v>
      </c>
      <c r="AM128">
        <f t="shared" si="39"/>
        <v>134</v>
      </c>
      <c r="AN128">
        <f t="shared" si="40"/>
        <v>115</v>
      </c>
      <c r="AO128" t="str">
        <f t="shared" si="41"/>
        <v>American</v>
      </c>
      <c r="AP128">
        <f t="shared" si="42"/>
        <v>0.3609855776206275</v>
      </c>
      <c r="AQ128">
        <f t="shared" si="43"/>
        <v>0.37201471139023734</v>
      </c>
      <c r="AR128">
        <f t="shared" si="44"/>
        <v>0.669313616061331</v>
      </c>
      <c r="AS128" t="str">
        <f t="shared" si="45"/>
        <v>American</v>
      </c>
      <c r="AT128">
        <f t="shared" si="46"/>
        <v>127</v>
      </c>
      <c r="AU128">
        <f t="shared" si="47"/>
        <v>119</v>
      </c>
      <c r="AV128">
        <v>118</v>
      </c>
      <c r="AW128" t="str">
        <f t="shared" si="48"/>
        <v>American</v>
      </c>
      <c r="AX128" t="str">
        <f t="shared" si="49"/>
        <v/>
      </c>
      <c r="AY128">
        <v>127</v>
      </c>
    </row>
    <row r="129" spans="1:51" x14ac:dyDescent="0.25">
      <c r="A129">
        <v>1</v>
      </c>
      <c r="B129">
        <v>1</v>
      </c>
      <c r="C129">
        <v>1</v>
      </c>
      <c r="D129" t="s">
        <v>119</v>
      </c>
      <c r="E129">
        <v>65.045599999999993</v>
      </c>
      <c r="F129">
        <v>248</v>
      </c>
      <c r="G129">
        <v>63.399799999999999</v>
      </c>
      <c r="H129">
        <v>254</v>
      </c>
      <c r="I129">
        <v>97.300700000000006</v>
      </c>
      <c r="J129">
        <v>296</v>
      </c>
      <c r="K129">
        <v>98.267600000000002</v>
      </c>
      <c r="L129">
        <v>280</v>
      </c>
      <c r="M129">
        <v>94.781400000000005</v>
      </c>
      <c r="N129">
        <v>16</v>
      </c>
      <c r="O129">
        <v>93.789500000000004</v>
      </c>
      <c r="P129">
        <v>21</v>
      </c>
      <c r="Q129">
        <v>4.4780600000000002</v>
      </c>
      <c r="R129">
        <v>123</v>
      </c>
      <c r="S129">
        <f t="shared" si="25"/>
        <v>6.8845548353770256E-2</v>
      </c>
      <c r="T129">
        <f t="shared" si="26"/>
        <v>123</v>
      </c>
      <c r="U129">
        <f t="shared" si="27"/>
        <v>628114.21600156499</v>
      </c>
      <c r="V129">
        <f t="shared" si="28"/>
        <v>301</v>
      </c>
      <c r="W129">
        <f t="shared" si="29"/>
        <v>21.99018225730255</v>
      </c>
      <c r="X129">
        <f t="shared" si="30"/>
        <v>39</v>
      </c>
      <c r="Y129">
        <f t="shared" si="31"/>
        <v>81</v>
      </c>
      <c r="Z129">
        <v>0.52349999999999997</v>
      </c>
      <c r="AA129">
        <f t="shared" si="32"/>
        <v>150</v>
      </c>
      <c r="AB129">
        <v>0.72889999999999999</v>
      </c>
      <c r="AC129">
        <f t="shared" si="33"/>
        <v>0.62619999999999998</v>
      </c>
      <c r="AD129">
        <f t="shared" si="34"/>
        <v>119</v>
      </c>
      <c r="AE129">
        <v>0.49759999999999999</v>
      </c>
      <c r="AF129">
        <f t="shared" si="35"/>
        <v>165</v>
      </c>
      <c r="AG129">
        <v>0.61470000000000002</v>
      </c>
      <c r="AH129">
        <f t="shared" si="36"/>
        <v>125</v>
      </c>
      <c r="AI129">
        <f t="shared" si="37"/>
        <v>152.33333333333334</v>
      </c>
      <c r="AJ129">
        <f>IF(C129=1,(AI129/Z129),REF)</f>
        <v>290.99013053167783</v>
      </c>
      <c r="AK129">
        <f t="shared" si="38"/>
        <v>148</v>
      </c>
      <c r="AL129">
        <f>IF(B129=1,(AI129/AC129),REF)</f>
        <v>243.26626211008201</v>
      </c>
      <c r="AM129">
        <f t="shared" si="39"/>
        <v>133</v>
      </c>
      <c r="AN129">
        <f t="shared" si="40"/>
        <v>119</v>
      </c>
      <c r="AO129" t="str">
        <f t="shared" si="41"/>
        <v>Eastern Michigan</v>
      </c>
      <c r="AP129">
        <f t="shared" si="42"/>
        <v>0.36317564310020728</v>
      </c>
      <c r="AQ129">
        <f t="shared" si="43"/>
        <v>0.3653433835806813</v>
      </c>
      <c r="AR129">
        <f t="shared" si="44"/>
        <v>0.66767384100412619</v>
      </c>
      <c r="AS129" t="str">
        <f t="shared" si="45"/>
        <v>Eastern Michigan</v>
      </c>
      <c r="AT129">
        <f t="shared" si="46"/>
        <v>128</v>
      </c>
      <c r="AU129">
        <f t="shared" si="47"/>
        <v>122</v>
      </c>
      <c r="AV129">
        <v>127</v>
      </c>
      <c r="AW129" t="str">
        <f t="shared" si="48"/>
        <v>Eastern Michigan</v>
      </c>
      <c r="AX129" t="str">
        <f t="shared" si="49"/>
        <v/>
      </c>
      <c r="AY129">
        <v>128</v>
      </c>
    </row>
    <row r="130" spans="1:51" x14ac:dyDescent="0.25">
      <c r="A130">
        <v>1</v>
      </c>
      <c r="B130">
        <v>1</v>
      </c>
      <c r="C130">
        <v>1</v>
      </c>
      <c r="D130" t="s">
        <v>167</v>
      </c>
      <c r="E130">
        <v>66.478300000000004</v>
      </c>
      <c r="F130">
        <v>173</v>
      </c>
      <c r="G130">
        <v>65.413399999999996</v>
      </c>
      <c r="H130">
        <v>145</v>
      </c>
      <c r="I130">
        <v>109.852</v>
      </c>
      <c r="J130">
        <v>62</v>
      </c>
      <c r="K130">
        <v>108.23399999999999</v>
      </c>
      <c r="L130">
        <v>114</v>
      </c>
      <c r="M130">
        <v>103.958</v>
      </c>
      <c r="N130">
        <v>150</v>
      </c>
      <c r="O130">
        <v>105.476</v>
      </c>
      <c r="P130">
        <v>186</v>
      </c>
      <c r="Q130">
        <v>2.7576999999999998</v>
      </c>
      <c r="R130">
        <v>139</v>
      </c>
      <c r="S130">
        <f t="shared" ref="S130:S193" si="50">(K130-O130)/E130</f>
        <v>4.1487222146173945E-2</v>
      </c>
      <c r="T130">
        <f t="shared" ref="T130:T193" si="51">RANK(S130,S:S,0)</f>
        <v>139</v>
      </c>
      <c r="U130">
        <f t="shared" ref="U130:U193" si="52">(K130^2)*E130</f>
        <v>778766.6104809948</v>
      </c>
      <c r="V130">
        <f t="shared" ref="V130:V193" si="53">RANK(U130,U:U,0)</f>
        <v>114</v>
      </c>
      <c r="W130">
        <f t="shared" ref="W130:W193" si="54">O130^1.6/E130</f>
        <v>25.963661442687179</v>
      </c>
      <c r="X130">
        <f t="shared" ref="X130:X193" si="55">RANK(W130,W:W,1)</f>
        <v>185</v>
      </c>
      <c r="Y130">
        <f t="shared" ref="Y130:Y193" si="56">AVERAGE(X130,T130)</f>
        <v>162</v>
      </c>
      <c r="Z130">
        <v>0.57509999999999994</v>
      </c>
      <c r="AA130">
        <f t="shared" ref="AA130:AA193" si="57">RANK(Z130,Z:Z,0)</f>
        <v>131</v>
      </c>
      <c r="AB130">
        <v>0.57799999999999996</v>
      </c>
      <c r="AC130">
        <f t="shared" ref="AC130:AC193" si="58">(Z130+AB130)/2</f>
        <v>0.5765499999999999</v>
      </c>
      <c r="AD130">
        <f t="shared" ref="AD130:AD193" si="59">RANK(AC130,AC:AC,0)</f>
        <v>134</v>
      </c>
      <c r="AE130">
        <v>0.60019999999999996</v>
      </c>
      <c r="AF130">
        <f t="shared" ref="AF130:AF193" si="60">RANK(AE130,AE:AE,0)</f>
        <v>125</v>
      </c>
      <c r="AG130">
        <v>0.60970000000000002</v>
      </c>
      <c r="AH130">
        <f t="shared" ref="AH130:AH193" si="61">RANK(AG130,AG:AG,0)</f>
        <v>128</v>
      </c>
      <c r="AI130">
        <f t="shared" ref="AI130:AI193" si="62">(T130+V130+(AD130)+AF130+AH130+Y130)/6</f>
        <v>133.66666666666666</v>
      </c>
      <c r="AJ130">
        <f>IF(C130=1,(AI130/Z130),REF)</f>
        <v>232.42334666434823</v>
      </c>
      <c r="AK130">
        <f t="shared" ref="AK130:AK193" si="63">RANK(AJ130,AJ:AJ,1)</f>
        <v>129</v>
      </c>
      <c r="AL130">
        <f>IF(B130=1,(AI130/AC130),REF)</f>
        <v>231.83881132020932</v>
      </c>
      <c r="AM130">
        <f t="shared" ref="AM130:AM193" si="64">RANK(AL130,AL:AL,1)</f>
        <v>129</v>
      </c>
      <c r="AN130">
        <f t="shared" ref="AN130:AN193" si="65">MIN(AK130,AM130,AD130)</f>
        <v>129</v>
      </c>
      <c r="AO130" t="str">
        <f t="shared" ref="AO130:AO193" si="66">D130</f>
        <v>IPFW</v>
      </c>
      <c r="AP130">
        <f t="shared" ref="AP130:AP193" si="67">(((Z130+AG130)/2))*(($BD$2)/((AJ130)))^(1/10)</f>
        <v>0.38663665904931316</v>
      </c>
      <c r="AQ130">
        <f t="shared" ref="AQ130:AQ193" si="68">(AC130*(($BC$2)/((AL130)))^(1/8))</f>
        <v>0.33840527754800015</v>
      </c>
      <c r="AR130">
        <f t="shared" ref="AR130:AR193" si="69">((AP130+AQ130)/2)^(1/2.5)</f>
        <v>0.66639733641677912</v>
      </c>
      <c r="AS130" t="str">
        <f t="shared" ref="AS130:AS193" si="70">AO130</f>
        <v>IPFW</v>
      </c>
      <c r="AT130">
        <f t="shared" ref="AT130:AT193" si="71">RANK(AR130,AR:AR,0)</f>
        <v>129</v>
      </c>
      <c r="AU130">
        <f t="shared" ref="AU130:AU193" si="72">(AT130+AN130+AD130)/3</f>
        <v>130.66666666666666</v>
      </c>
      <c r="AV130">
        <v>130</v>
      </c>
      <c r="AW130" t="str">
        <f t="shared" ref="AW130:AW193" si="73">AS130</f>
        <v>IPFW</v>
      </c>
      <c r="AX130" t="str">
        <f t="shared" si="49"/>
        <v/>
      </c>
      <c r="AY130">
        <v>129</v>
      </c>
    </row>
    <row r="131" spans="1:51" x14ac:dyDescent="0.25">
      <c r="A131">
        <v>1</v>
      </c>
      <c r="B131">
        <v>1</v>
      </c>
      <c r="C131">
        <v>1</v>
      </c>
      <c r="D131" t="s">
        <v>277</v>
      </c>
      <c r="E131">
        <v>67.337800000000001</v>
      </c>
      <c r="F131">
        <v>133</v>
      </c>
      <c r="G131">
        <v>64.365399999999994</v>
      </c>
      <c r="H131">
        <v>208</v>
      </c>
      <c r="I131">
        <v>100.249</v>
      </c>
      <c r="J131">
        <v>259</v>
      </c>
      <c r="K131">
        <v>103.991</v>
      </c>
      <c r="L131">
        <v>190</v>
      </c>
      <c r="M131">
        <v>100.869</v>
      </c>
      <c r="N131">
        <v>90</v>
      </c>
      <c r="O131">
        <v>98.946799999999996</v>
      </c>
      <c r="P131">
        <v>69</v>
      </c>
      <c r="Q131">
        <v>5.0436699999999997</v>
      </c>
      <c r="R131">
        <v>115</v>
      </c>
      <c r="S131">
        <f t="shared" si="50"/>
        <v>7.4908892182399836E-2</v>
      </c>
      <c r="T131">
        <f t="shared" si="51"/>
        <v>114</v>
      </c>
      <c r="U131">
        <f t="shared" si="52"/>
        <v>728199.59389276186</v>
      </c>
      <c r="V131">
        <f t="shared" si="53"/>
        <v>179</v>
      </c>
      <c r="W131">
        <f t="shared" si="54"/>
        <v>23.141093765814347</v>
      </c>
      <c r="X131">
        <f t="shared" si="55"/>
        <v>61</v>
      </c>
      <c r="Y131">
        <f t="shared" si="56"/>
        <v>87.5</v>
      </c>
      <c r="Z131">
        <v>0.55479999999999996</v>
      </c>
      <c r="AA131">
        <f t="shared" si="57"/>
        <v>140</v>
      </c>
      <c r="AB131">
        <v>0.66349999999999998</v>
      </c>
      <c r="AC131">
        <f t="shared" si="58"/>
        <v>0.60914999999999997</v>
      </c>
      <c r="AD131">
        <f t="shared" si="59"/>
        <v>125</v>
      </c>
      <c r="AE131">
        <v>0.64690000000000003</v>
      </c>
      <c r="AF131">
        <f t="shared" si="60"/>
        <v>109</v>
      </c>
      <c r="AG131">
        <v>0.54769999999999996</v>
      </c>
      <c r="AH131">
        <f t="shared" si="61"/>
        <v>149</v>
      </c>
      <c r="AI131">
        <f t="shared" si="62"/>
        <v>127.25</v>
      </c>
      <c r="AJ131">
        <f>IF(C131=1,(AI131/Z131),REF)</f>
        <v>229.36193222782987</v>
      </c>
      <c r="AK131">
        <f t="shared" si="63"/>
        <v>127</v>
      </c>
      <c r="AL131">
        <f>IF(B131=1,(AI131/AC131),REF)</f>
        <v>208.89764425839286</v>
      </c>
      <c r="AM131">
        <f t="shared" si="64"/>
        <v>120</v>
      </c>
      <c r="AN131">
        <f t="shared" si="65"/>
        <v>120</v>
      </c>
      <c r="AO131" t="str">
        <f t="shared" si="66"/>
        <v>Rhode Island</v>
      </c>
      <c r="AP131">
        <f t="shared" si="67"/>
        <v>0.3602569958687773</v>
      </c>
      <c r="AQ131">
        <f t="shared" si="68"/>
        <v>0.36222712954582359</v>
      </c>
      <c r="AR131">
        <f t="shared" si="69"/>
        <v>0.66545596966761089</v>
      </c>
      <c r="AS131" t="str">
        <f t="shared" si="70"/>
        <v>Rhode Island</v>
      </c>
      <c r="AT131">
        <f t="shared" si="71"/>
        <v>130</v>
      </c>
      <c r="AU131">
        <f t="shared" si="72"/>
        <v>125</v>
      </c>
      <c r="AV131">
        <v>132</v>
      </c>
      <c r="AW131" t="str">
        <f t="shared" si="73"/>
        <v>Rhode Island</v>
      </c>
      <c r="AX131" t="str">
        <f t="shared" ref="AX131:AX194" si="74">IF(OR(((RANK(Z131,Z:Z,0))&lt;17),(RANK(AB131,AB:AB,0)&lt;17)),"y","")</f>
        <v/>
      </c>
      <c r="AY131">
        <v>130</v>
      </c>
    </row>
    <row r="132" spans="1:51" x14ac:dyDescent="0.25">
      <c r="A132">
        <v>1</v>
      </c>
      <c r="B132">
        <v>1</v>
      </c>
      <c r="C132">
        <v>1</v>
      </c>
      <c r="D132" t="s">
        <v>263</v>
      </c>
      <c r="E132">
        <v>66.986999999999995</v>
      </c>
      <c r="F132">
        <v>146</v>
      </c>
      <c r="G132">
        <v>65.803299999999993</v>
      </c>
      <c r="H132">
        <v>123</v>
      </c>
      <c r="I132">
        <v>107.07299999999999</v>
      </c>
      <c r="J132">
        <v>116</v>
      </c>
      <c r="K132">
        <v>109.038</v>
      </c>
      <c r="L132">
        <v>100</v>
      </c>
      <c r="M132">
        <v>111.069</v>
      </c>
      <c r="N132">
        <v>313</v>
      </c>
      <c r="O132">
        <v>107.58</v>
      </c>
      <c r="P132">
        <v>230</v>
      </c>
      <c r="Q132">
        <v>1.4584699999999999</v>
      </c>
      <c r="R132">
        <v>149</v>
      </c>
      <c r="S132">
        <f t="shared" si="50"/>
        <v>2.1765417170495745E-2</v>
      </c>
      <c r="T132">
        <f t="shared" si="51"/>
        <v>149</v>
      </c>
      <c r="U132">
        <f t="shared" si="52"/>
        <v>796427.56403722789</v>
      </c>
      <c r="V132">
        <f t="shared" si="53"/>
        <v>94</v>
      </c>
      <c r="W132">
        <f t="shared" si="54"/>
        <v>26.593771659674488</v>
      </c>
      <c r="X132">
        <f t="shared" si="55"/>
        <v>232</v>
      </c>
      <c r="Y132">
        <f t="shared" si="56"/>
        <v>190.5</v>
      </c>
      <c r="Z132">
        <v>0.53369999999999995</v>
      </c>
      <c r="AA132">
        <f t="shared" si="57"/>
        <v>147</v>
      </c>
      <c r="AB132">
        <v>0.57120000000000004</v>
      </c>
      <c r="AC132">
        <f t="shared" si="58"/>
        <v>0.55245</v>
      </c>
      <c r="AD132">
        <f t="shared" si="59"/>
        <v>140</v>
      </c>
      <c r="AE132">
        <v>0.45490000000000003</v>
      </c>
      <c r="AF132">
        <f t="shared" si="60"/>
        <v>187</v>
      </c>
      <c r="AG132">
        <v>0.71</v>
      </c>
      <c r="AH132">
        <f t="shared" si="61"/>
        <v>89</v>
      </c>
      <c r="AI132">
        <f t="shared" si="62"/>
        <v>141.58333333333334</v>
      </c>
      <c r="AJ132">
        <f>IF(C132=1,(AI132/Z132),REF)</f>
        <v>265.2863656236338</v>
      </c>
      <c r="AK132">
        <f t="shared" si="63"/>
        <v>140</v>
      </c>
      <c r="AL132">
        <f>IF(B132=1,(AI132/AC132),REF)</f>
        <v>256.28261984493321</v>
      </c>
      <c r="AM132">
        <f t="shared" si="64"/>
        <v>138</v>
      </c>
      <c r="AN132">
        <f t="shared" si="65"/>
        <v>138</v>
      </c>
      <c r="AO132" t="str">
        <f t="shared" si="66"/>
        <v>Pacific</v>
      </c>
      <c r="AP132">
        <f t="shared" si="67"/>
        <v>0.40052543449963179</v>
      </c>
      <c r="AQ132">
        <f t="shared" si="68"/>
        <v>0.32022224810654104</v>
      </c>
      <c r="AR132">
        <f t="shared" si="69"/>
        <v>0.6648157560318545</v>
      </c>
      <c r="AS132" t="str">
        <f t="shared" si="70"/>
        <v>Pacific</v>
      </c>
      <c r="AT132">
        <f t="shared" si="71"/>
        <v>131</v>
      </c>
      <c r="AU132">
        <f t="shared" si="72"/>
        <v>136.33333333333334</v>
      </c>
      <c r="AV132">
        <v>141</v>
      </c>
      <c r="AW132" t="str">
        <f t="shared" si="73"/>
        <v>Pacific</v>
      </c>
      <c r="AX132" t="str">
        <f t="shared" si="74"/>
        <v/>
      </c>
      <c r="AY132">
        <v>131</v>
      </c>
    </row>
    <row r="133" spans="1:51" x14ac:dyDescent="0.25">
      <c r="A133">
        <v>1</v>
      </c>
      <c r="B133">
        <v>1</v>
      </c>
      <c r="C133">
        <v>1</v>
      </c>
      <c r="D133" t="s">
        <v>135</v>
      </c>
      <c r="E133">
        <v>67.702200000000005</v>
      </c>
      <c r="F133">
        <v>117</v>
      </c>
      <c r="G133">
        <v>65.283500000000004</v>
      </c>
      <c r="H133">
        <v>149</v>
      </c>
      <c r="I133">
        <v>101.39700000000001</v>
      </c>
      <c r="J133">
        <v>242</v>
      </c>
      <c r="K133">
        <v>105.453</v>
      </c>
      <c r="L133">
        <v>165</v>
      </c>
      <c r="M133">
        <v>104.846</v>
      </c>
      <c r="N133">
        <v>171</v>
      </c>
      <c r="O133">
        <v>102.712</v>
      </c>
      <c r="P133">
        <v>134</v>
      </c>
      <c r="Q133">
        <v>2.74139</v>
      </c>
      <c r="R133">
        <v>140</v>
      </c>
      <c r="S133">
        <f t="shared" si="50"/>
        <v>4.0486128958881686E-2</v>
      </c>
      <c r="T133">
        <f t="shared" si="51"/>
        <v>141</v>
      </c>
      <c r="U133">
        <f t="shared" si="52"/>
        <v>752871.15838675993</v>
      </c>
      <c r="V133">
        <f t="shared" si="53"/>
        <v>145</v>
      </c>
      <c r="W133">
        <f t="shared" si="54"/>
        <v>24.433805696295323</v>
      </c>
      <c r="X133">
        <f t="shared" si="55"/>
        <v>108</v>
      </c>
      <c r="Y133">
        <f t="shared" si="56"/>
        <v>124.5</v>
      </c>
      <c r="Z133">
        <v>0.60799999999999998</v>
      </c>
      <c r="AA133">
        <f t="shared" si="57"/>
        <v>120</v>
      </c>
      <c r="AB133">
        <v>0.57599999999999996</v>
      </c>
      <c r="AC133">
        <f t="shared" si="58"/>
        <v>0.59199999999999997</v>
      </c>
      <c r="AD133">
        <f t="shared" si="59"/>
        <v>131</v>
      </c>
      <c r="AE133">
        <v>0.76580000000000004</v>
      </c>
      <c r="AF133">
        <f t="shared" si="60"/>
        <v>62</v>
      </c>
      <c r="AG133">
        <v>0.50190000000000001</v>
      </c>
      <c r="AH133">
        <f t="shared" si="61"/>
        <v>164</v>
      </c>
      <c r="AI133">
        <f t="shared" si="62"/>
        <v>127.91666666666667</v>
      </c>
      <c r="AJ133">
        <f>IF(C133=1,(AI133/Z133),REF)</f>
        <v>210.38925438596493</v>
      </c>
      <c r="AK133">
        <f t="shared" si="63"/>
        <v>120</v>
      </c>
      <c r="AL133">
        <f>IF(B133=1,(AI133/AC133),REF)</f>
        <v>216.07545045045046</v>
      </c>
      <c r="AM133">
        <f t="shared" si="64"/>
        <v>123</v>
      </c>
      <c r="AN133">
        <f t="shared" si="65"/>
        <v>120</v>
      </c>
      <c r="AO133" t="str">
        <f t="shared" si="66"/>
        <v>George Mason</v>
      </c>
      <c r="AP133">
        <f t="shared" si="67"/>
        <v>0.36582000795131175</v>
      </c>
      <c r="AQ133">
        <f t="shared" si="68"/>
        <v>0.35054554080428868</v>
      </c>
      <c r="AR133">
        <f t="shared" si="69"/>
        <v>0.66319596987668894</v>
      </c>
      <c r="AS133" t="str">
        <f t="shared" si="70"/>
        <v>George Mason</v>
      </c>
      <c r="AT133">
        <f t="shared" si="71"/>
        <v>132</v>
      </c>
      <c r="AU133">
        <f t="shared" si="72"/>
        <v>127.66666666666667</v>
      </c>
      <c r="AV133">
        <v>134</v>
      </c>
      <c r="AW133" t="str">
        <f t="shared" si="73"/>
        <v>George Mason</v>
      </c>
      <c r="AX133" t="str">
        <f t="shared" si="74"/>
        <v/>
      </c>
      <c r="AY133">
        <v>132</v>
      </c>
    </row>
    <row r="134" spans="1:51" x14ac:dyDescent="0.25">
      <c r="A134">
        <v>1</v>
      </c>
      <c r="B134">
        <v>1</v>
      </c>
      <c r="C134">
        <v>1</v>
      </c>
      <c r="D134" t="s">
        <v>104</v>
      </c>
      <c r="E134">
        <v>67.392200000000003</v>
      </c>
      <c r="F134">
        <v>131</v>
      </c>
      <c r="G134">
        <v>66.158900000000003</v>
      </c>
      <c r="H134">
        <v>105</v>
      </c>
      <c r="I134">
        <v>113.5</v>
      </c>
      <c r="J134">
        <v>22</v>
      </c>
      <c r="K134">
        <v>112.738</v>
      </c>
      <c r="L134">
        <v>45</v>
      </c>
      <c r="M134">
        <v>105.64100000000001</v>
      </c>
      <c r="N134">
        <v>193</v>
      </c>
      <c r="O134">
        <v>108.66</v>
      </c>
      <c r="P134">
        <v>249</v>
      </c>
      <c r="Q134">
        <v>4.0784799999999999</v>
      </c>
      <c r="R134">
        <v>127</v>
      </c>
      <c r="S134">
        <f t="shared" si="50"/>
        <v>6.0511453847774711E-2</v>
      </c>
      <c r="T134">
        <f t="shared" si="51"/>
        <v>127</v>
      </c>
      <c r="U134">
        <f t="shared" si="52"/>
        <v>856545.20092377684</v>
      </c>
      <c r="V134">
        <f t="shared" si="53"/>
        <v>37</v>
      </c>
      <c r="W134">
        <f t="shared" si="54"/>
        <v>26.859745112807033</v>
      </c>
      <c r="X134">
        <f t="shared" si="55"/>
        <v>243</v>
      </c>
      <c r="Y134">
        <f t="shared" si="56"/>
        <v>185</v>
      </c>
      <c r="Z134">
        <v>0.629</v>
      </c>
      <c r="AA134">
        <f t="shared" si="57"/>
        <v>109</v>
      </c>
      <c r="AB134">
        <v>0.58960000000000001</v>
      </c>
      <c r="AC134">
        <f t="shared" si="58"/>
        <v>0.60929999999999995</v>
      </c>
      <c r="AD134">
        <f t="shared" si="59"/>
        <v>124</v>
      </c>
      <c r="AE134">
        <v>0.71650000000000003</v>
      </c>
      <c r="AF134">
        <f t="shared" si="60"/>
        <v>83</v>
      </c>
      <c r="AG134">
        <v>0.43099999999999999</v>
      </c>
      <c r="AH134">
        <f t="shared" si="61"/>
        <v>195</v>
      </c>
      <c r="AI134">
        <f t="shared" si="62"/>
        <v>125.16666666666667</v>
      </c>
      <c r="AJ134">
        <f>IF(C134=1,(AI134/Z134),REF)</f>
        <v>198.99311075781665</v>
      </c>
      <c r="AK134">
        <f t="shared" si="63"/>
        <v>116</v>
      </c>
      <c r="AL134">
        <f>IF(B134=1,(AI134/AC134),REF)</f>
        <v>205.42699272389083</v>
      </c>
      <c r="AM134">
        <f t="shared" si="64"/>
        <v>119</v>
      </c>
      <c r="AN134">
        <f t="shared" si="65"/>
        <v>116</v>
      </c>
      <c r="AO134" t="str">
        <f t="shared" si="66"/>
        <v>Davidson</v>
      </c>
      <c r="AP134">
        <f t="shared" si="67"/>
        <v>0.35132416282439827</v>
      </c>
      <c r="AQ134">
        <f t="shared" si="68"/>
        <v>0.36307588795088258</v>
      </c>
      <c r="AR134">
        <f t="shared" si="69"/>
        <v>0.66246752342918258</v>
      </c>
      <c r="AS134" t="str">
        <f t="shared" si="70"/>
        <v>Davidson</v>
      </c>
      <c r="AT134">
        <f t="shared" si="71"/>
        <v>133</v>
      </c>
      <c r="AU134">
        <f t="shared" si="72"/>
        <v>124.33333333333333</v>
      </c>
      <c r="AV134">
        <v>115</v>
      </c>
      <c r="AW134" t="str">
        <f t="shared" si="73"/>
        <v>Davidson</v>
      </c>
      <c r="AX134" t="str">
        <f t="shared" si="74"/>
        <v/>
      </c>
      <c r="AY134">
        <v>133</v>
      </c>
    </row>
    <row r="135" spans="1:51" x14ac:dyDescent="0.25">
      <c r="A135">
        <v>1</v>
      </c>
      <c r="B135">
        <v>1</v>
      </c>
      <c r="C135">
        <v>1</v>
      </c>
      <c r="D135" t="s">
        <v>66</v>
      </c>
      <c r="E135">
        <v>62.715699999999998</v>
      </c>
      <c r="F135">
        <v>334</v>
      </c>
      <c r="G135">
        <v>61.452300000000001</v>
      </c>
      <c r="H135">
        <v>320</v>
      </c>
      <c r="I135">
        <v>107.473</v>
      </c>
      <c r="J135">
        <v>104</v>
      </c>
      <c r="K135">
        <v>113.845</v>
      </c>
      <c r="L135">
        <v>32</v>
      </c>
      <c r="M135">
        <v>116.37</v>
      </c>
      <c r="N135">
        <v>345</v>
      </c>
      <c r="O135">
        <v>111.447</v>
      </c>
      <c r="P135">
        <v>298</v>
      </c>
      <c r="Q135">
        <v>2.39845</v>
      </c>
      <c r="R135">
        <v>144</v>
      </c>
      <c r="S135">
        <f t="shared" si="50"/>
        <v>3.8236039779512884E-2</v>
      </c>
      <c r="T135">
        <f t="shared" si="51"/>
        <v>143</v>
      </c>
      <c r="U135">
        <f t="shared" si="52"/>
        <v>812838.37110669247</v>
      </c>
      <c r="V135">
        <f t="shared" si="53"/>
        <v>78</v>
      </c>
      <c r="W135">
        <f t="shared" si="54"/>
        <v>30.056135349102874</v>
      </c>
      <c r="X135">
        <f t="shared" si="55"/>
        <v>332</v>
      </c>
      <c r="Y135">
        <f t="shared" si="56"/>
        <v>237.5</v>
      </c>
      <c r="Z135">
        <v>0.62250000000000005</v>
      </c>
      <c r="AA135">
        <f t="shared" si="57"/>
        <v>113</v>
      </c>
      <c r="AB135">
        <v>0.55969999999999998</v>
      </c>
      <c r="AC135">
        <f t="shared" si="58"/>
        <v>0.59109999999999996</v>
      </c>
      <c r="AD135">
        <f t="shared" si="59"/>
        <v>132</v>
      </c>
      <c r="AE135">
        <v>0.68359999999999999</v>
      </c>
      <c r="AF135">
        <f t="shared" si="60"/>
        <v>99</v>
      </c>
      <c r="AG135">
        <v>0.50160000000000005</v>
      </c>
      <c r="AH135">
        <f t="shared" si="61"/>
        <v>165</v>
      </c>
      <c r="AI135">
        <f t="shared" si="62"/>
        <v>142.41666666666666</v>
      </c>
      <c r="AJ135">
        <f>IF(C135=1,(AI135/Z135),REF)</f>
        <v>228.78179384203477</v>
      </c>
      <c r="AK135">
        <f t="shared" si="63"/>
        <v>126</v>
      </c>
      <c r="AL135">
        <f>IF(B135=1,(AI135/AC135),REF)</f>
        <v>240.93497998082671</v>
      </c>
      <c r="AM135">
        <f t="shared" si="64"/>
        <v>131</v>
      </c>
      <c r="AN135">
        <f t="shared" si="65"/>
        <v>126</v>
      </c>
      <c r="AO135" t="str">
        <f t="shared" si="66"/>
        <v>Boston College</v>
      </c>
      <c r="AP135">
        <f t="shared" si="67"/>
        <v>0.36740812871939749</v>
      </c>
      <c r="AQ135">
        <f t="shared" si="68"/>
        <v>0.34528037587560784</v>
      </c>
      <c r="AR135">
        <f t="shared" si="69"/>
        <v>0.66183221567218631</v>
      </c>
      <c r="AS135" t="str">
        <f t="shared" si="70"/>
        <v>Boston College</v>
      </c>
      <c r="AT135">
        <f t="shared" si="71"/>
        <v>134</v>
      </c>
      <c r="AU135">
        <f t="shared" si="72"/>
        <v>130.66666666666666</v>
      </c>
      <c r="AV135">
        <v>135</v>
      </c>
      <c r="AW135" t="str">
        <f t="shared" si="73"/>
        <v>Boston College</v>
      </c>
      <c r="AX135" t="str">
        <f t="shared" si="74"/>
        <v/>
      </c>
      <c r="AY135">
        <v>134</v>
      </c>
    </row>
    <row r="136" spans="1:51" x14ac:dyDescent="0.25">
      <c r="A136">
        <v>1</v>
      </c>
      <c r="B136">
        <v>1</v>
      </c>
      <c r="C136">
        <v>1</v>
      </c>
      <c r="D136" t="s">
        <v>330</v>
      </c>
      <c r="E136">
        <v>64.102699999999999</v>
      </c>
      <c r="F136">
        <v>287</v>
      </c>
      <c r="G136">
        <v>61.700699999999998</v>
      </c>
      <c r="H136">
        <v>316</v>
      </c>
      <c r="I136">
        <v>99.494</v>
      </c>
      <c r="J136">
        <v>274</v>
      </c>
      <c r="K136">
        <v>101.398</v>
      </c>
      <c r="L136">
        <v>232</v>
      </c>
      <c r="M136">
        <v>97.238399999999999</v>
      </c>
      <c r="N136">
        <v>33</v>
      </c>
      <c r="O136">
        <v>96.663499999999999</v>
      </c>
      <c r="P136">
        <v>48</v>
      </c>
      <c r="Q136">
        <v>4.7344400000000002</v>
      </c>
      <c r="R136">
        <v>119</v>
      </c>
      <c r="S136">
        <f t="shared" si="50"/>
        <v>7.38580434209479E-2</v>
      </c>
      <c r="T136">
        <f t="shared" si="51"/>
        <v>115</v>
      </c>
      <c r="U136">
        <f t="shared" si="52"/>
        <v>659075.39749329071</v>
      </c>
      <c r="V136">
        <f t="shared" si="53"/>
        <v>265</v>
      </c>
      <c r="W136">
        <f t="shared" si="54"/>
        <v>23.417671169031326</v>
      </c>
      <c r="X136">
        <f t="shared" si="55"/>
        <v>71</v>
      </c>
      <c r="Y136">
        <f t="shared" si="56"/>
        <v>93</v>
      </c>
      <c r="Z136">
        <v>0.49020000000000002</v>
      </c>
      <c r="AA136">
        <f t="shared" si="57"/>
        <v>162</v>
      </c>
      <c r="AB136">
        <v>0.73650000000000004</v>
      </c>
      <c r="AC136">
        <f t="shared" si="58"/>
        <v>0.61335000000000006</v>
      </c>
      <c r="AD136">
        <f t="shared" si="59"/>
        <v>123</v>
      </c>
      <c r="AE136">
        <v>0.49120000000000003</v>
      </c>
      <c r="AF136">
        <f t="shared" si="60"/>
        <v>170</v>
      </c>
      <c r="AG136">
        <v>0.61750000000000005</v>
      </c>
      <c r="AH136">
        <f t="shared" si="61"/>
        <v>123</v>
      </c>
      <c r="AI136">
        <f t="shared" si="62"/>
        <v>148.16666666666666</v>
      </c>
      <c r="AJ136">
        <f>IF(C136=1,(AI136/Z136),REF)</f>
        <v>302.25758193934445</v>
      </c>
      <c r="AK136">
        <f t="shared" si="63"/>
        <v>150</v>
      </c>
      <c r="AL136">
        <f>IF(B136=1,(AI136/AC136),REF)</f>
        <v>241.56952256732151</v>
      </c>
      <c r="AM136">
        <f t="shared" si="64"/>
        <v>132</v>
      </c>
      <c r="AN136">
        <f t="shared" si="65"/>
        <v>123</v>
      </c>
      <c r="AO136" t="str">
        <f t="shared" si="66"/>
        <v>Texas A&amp;M</v>
      </c>
      <c r="AP136">
        <f t="shared" si="67"/>
        <v>0.35210354228284169</v>
      </c>
      <c r="AQ136">
        <f t="shared" si="68"/>
        <v>0.35815953751981688</v>
      </c>
      <c r="AR136">
        <f t="shared" si="69"/>
        <v>0.66093035399932354</v>
      </c>
      <c r="AS136" t="str">
        <f t="shared" si="70"/>
        <v>Texas A&amp;M</v>
      </c>
      <c r="AT136">
        <f t="shared" si="71"/>
        <v>135</v>
      </c>
      <c r="AU136">
        <f t="shared" si="72"/>
        <v>127</v>
      </c>
      <c r="AV136">
        <v>133</v>
      </c>
      <c r="AW136" t="str">
        <f t="shared" si="73"/>
        <v>Texas A&amp;M</v>
      </c>
      <c r="AX136" t="str">
        <f t="shared" si="74"/>
        <v/>
      </c>
      <c r="AY136">
        <v>135</v>
      </c>
    </row>
    <row r="137" spans="1:51" x14ac:dyDescent="0.25">
      <c r="A137">
        <v>1</v>
      </c>
      <c r="B137">
        <v>1</v>
      </c>
      <c r="C137">
        <v>1</v>
      </c>
      <c r="D137" t="s">
        <v>98</v>
      </c>
      <c r="E137">
        <v>61.921799999999998</v>
      </c>
      <c r="F137">
        <v>341</v>
      </c>
      <c r="G137">
        <v>60.231299999999997</v>
      </c>
      <c r="H137">
        <v>339</v>
      </c>
      <c r="I137">
        <v>106.27500000000001</v>
      </c>
      <c r="J137">
        <v>139</v>
      </c>
      <c r="K137">
        <v>105.91</v>
      </c>
      <c r="L137">
        <v>155</v>
      </c>
      <c r="M137">
        <v>99.593100000000007</v>
      </c>
      <c r="N137">
        <v>68</v>
      </c>
      <c r="O137">
        <v>101.384</v>
      </c>
      <c r="P137">
        <v>111</v>
      </c>
      <c r="Q137">
        <v>4.5266999999999999</v>
      </c>
      <c r="R137">
        <v>122</v>
      </c>
      <c r="S137">
        <f t="shared" si="50"/>
        <v>7.3092190472499124E-2</v>
      </c>
      <c r="T137">
        <f t="shared" si="51"/>
        <v>116</v>
      </c>
      <c r="U137">
        <f t="shared" si="52"/>
        <v>694572.37842257996</v>
      </c>
      <c r="V137">
        <f t="shared" si="53"/>
        <v>209</v>
      </c>
      <c r="W137">
        <f t="shared" si="54"/>
        <v>26.16420255520525</v>
      </c>
      <c r="X137">
        <f t="shared" si="55"/>
        <v>196</v>
      </c>
      <c r="Y137">
        <f t="shared" si="56"/>
        <v>156</v>
      </c>
      <c r="Z137">
        <v>0.42480000000000001</v>
      </c>
      <c r="AA137">
        <f t="shared" si="57"/>
        <v>191</v>
      </c>
      <c r="AB137">
        <v>0.77029999999999998</v>
      </c>
      <c r="AC137">
        <f t="shared" si="58"/>
        <v>0.59755000000000003</v>
      </c>
      <c r="AD137">
        <f t="shared" si="59"/>
        <v>129</v>
      </c>
      <c r="AE137">
        <v>0.32079999999999997</v>
      </c>
      <c r="AF137">
        <f t="shared" si="60"/>
        <v>236</v>
      </c>
      <c r="AG137">
        <v>0.72109999999999996</v>
      </c>
      <c r="AH137">
        <f t="shared" si="61"/>
        <v>84</v>
      </c>
      <c r="AI137">
        <f t="shared" si="62"/>
        <v>155</v>
      </c>
      <c r="AJ137">
        <f>IF(C137=1,(AI137/Z137),REF)</f>
        <v>364.87758945386065</v>
      </c>
      <c r="AK137">
        <f t="shared" si="63"/>
        <v>171</v>
      </c>
      <c r="AL137">
        <f>IF(B137=1,(AI137/AC137),REF)</f>
        <v>259.39251945443897</v>
      </c>
      <c r="AM137">
        <f t="shared" si="64"/>
        <v>140</v>
      </c>
      <c r="AN137">
        <f t="shared" si="65"/>
        <v>129</v>
      </c>
      <c r="AO137" t="str">
        <f t="shared" si="66"/>
        <v>Columbia</v>
      </c>
      <c r="AP137">
        <f t="shared" si="67"/>
        <v>0.35745218762662134</v>
      </c>
      <c r="AQ137">
        <f t="shared" si="68"/>
        <v>0.34584220254602593</v>
      </c>
      <c r="AR137">
        <f t="shared" si="69"/>
        <v>0.65832881272968491</v>
      </c>
      <c r="AS137" t="str">
        <f t="shared" si="70"/>
        <v>Columbia</v>
      </c>
      <c r="AT137">
        <f t="shared" si="71"/>
        <v>136</v>
      </c>
      <c r="AU137">
        <f t="shared" si="72"/>
        <v>131.33333333333334</v>
      </c>
      <c r="AV137">
        <v>136</v>
      </c>
      <c r="AW137" t="str">
        <f t="shared" si="73"/>
        <v>Columbia</v>
      </c>
      <c r="AX137" t="str">
        <f t="shared" si="74"/>
        <v/>
      </c>
      <c r="AY137">
        <v>136</v>
      </c>
    </row>
    <row r="138" spans="1:51" x14ac:dyDescent="0.25">
      <c r="A138">
        <v>1</v>
      </c>
      <c r="B138">
        <v>1</v>
      </c>
      <c r="C138">
        <v>1</v>
      </c>
      <c r="D138" t="s">
        <v>381</v>
      </c>
      <c r="E138">
        <v>66.617199999999997</v>
      </c>
      <c r="F138">
        <v>165</v>
      </c>
      <c r="G138">
        <v>65.249300000000005</v>
      </c>
      <c r="H138">
        <v>155</v>
      </c>
      <c r="I138">
        <v>106.304</v>
      </c>
      <c r="J138">
        <v>136</v>
      </c>
      <c r="K138">
        <v>106.443</v>
      </c>
      <c r="L138">
        <v>137</v>
      </c>
      <c r="M138">
        <v>100.56100000000001</v>
      </c>
      <c r="N138">
        <v>84</v>
      </c>
      <c r="O138">
        <v>102.024</v>
      </c>
      <c r="P138">
        <v>122</v>
      </c>
      <c r="Q138">
        <v>4.4197300000000004</v>
      </c>
      <c r="R138">
        <v>124</v>
      </c>
      <c r="S138">
        <f t="shared" si="50"/>
        <v>6.6334219991233456E-2</v>
      </c>
      <c r="T138">
        <f t="shared" si="51"/>
        <v>125</v>
      </c>
      <c r="U138">
        <f t="shared" si="52"/>
        <v>754780.35371408274</v>
      </c>
      <c r="V138">
        <f t="shared" si="53"/>
        <v>144</v>
      </c>
      <c r="W138">
        <f t="shared" si="54"/>
        <v>24.566165869719761</v>
      </c>
      <c r="X138">
        <f t="shared" si="55"/>
        <v>118</v>
      </c>
      <c r="Y138">
        <f t="shared" si="56"/>
        <v>121.5</v>
      </c>
      <c r="Z138">
        <v>0.57199999999999995</v>
      </c>
      <c r="AA138">
        <f t="shared" si="57"/>
        <v>134</v>
      </c>
      <c r="AB138">
        <v>0.59040000000000004</v>
      </c>
      <c r="AC138">
        <f t="shared" si="58"/>
        <v>0.58119999999999994</v>
      </c>
      <c r="AD138">
        <f t="shared" si="59"/>
        <v>133</v>
      </c>
      <c r="AE138">
        <v>0.70169999999999999</v>
      </c>
      <c r="AF138">
        <f t="shared" si="60"/>
        <v>90</v>
      </c>
      <c r="AG138">
        <v>0.52500000000000002</v>
      </c>
      <c r="AH138">
        <f t="shared" si="61"/>
        <v>157</v>
      </c>
      <c r="AI138">
        <f t="shared" si="62"/>
        <v>128.41666666666666</v>
      </c>
      <c r="AJ138">
        <f>IF(C138=1,(AI138/Z138),REF)</f>
        <v>224.50466200466201</v>
      </c>
      <c r="AK138">
        <f t="shared" si="63"/>
        <v>125</v>
      </c>
      <c r="AL138">
        <f>IF(B138=1,(AI138/AC138),REF)</f>
        <v>220.95090617114019</v>
      </c>
      <c r="AM138">
        <f t="shared" si="64"/>
        <v>125</v>
      </c>
      <c r="AN138">
        <f t="shared" si="65"/>
        <v>125</v>
      </c>
      <c r="AO138" t="str">
        <f t="shared" si="66"/>
        <v>Western Michigan</v>
      </c>
      <c r="AP138">
        <f t="shared" si="67"/>
        <v>0.35922789223876195</v>
      </c>
      <c r="AQ138">
        <f t="shared" si="68"/>
        <v>0.3431919171825748</v>
      </c>
      <c r="AR138">
        <f t="shared" si="69"/>
        <v>0.65800122493454971</v>
      </c>
      <c r="AS138" t="str">
        <f t="shared" si="70"/>
        <v>Western Michigan</v>
      </c>
      <c r="AT138">
        <f t="shared" si="71"/>
        <v>137</v>
      </c>
      <c r="AU138">
        <f t="shared" si="72"/>
        <v>131.66666666666666</v>
      </c>
      <c r="AV138">
        <v>128</v>
      </c>
      <c r="AW138" t="str">
        <f t="shared" si="73"/>
        <v>Western Michigan</v>
      </c>
      <c r="AX138" t="str">
        <f t="shared" si="74"/>
        <v/>
      </c>
      <c r="AY138">
        <v>137</v>
      </c>
    </row>
    <row r="139" spans="1:51" x14ac:dyDescent="0.25">
      <c r="A139">
        <v>1</v>
      </c>
      <c r="B139">
        <v>1</v>
      </c>
      <c r="C139">
        <v>1</v>
      </c>
      <c r="D139" t="s">
        <v>149</v>
      </c>
      <c r="E139">
        <v>68.597099999999998</v>
      </c>
      <c r="F139">
        <v>78</v>
      </c>
      <c r="G139">
        <v>67.108000000000004</v>
      </c>
      <c r="H139">
        <v>67</v>
      </c>
      <c r="I139">
        <v>112.666</v>
      </c>
      <c r="J139">
        <v>31</v>
      </c>
      <c r="K139">
        <v>110.678</v>
      </c>
      <c r="L139">
        <v>69</v>
      </c>
      <c r="M139">
        <v>105.55800000000001</v>
      </c>
      <c r="N139">
        <v>190</v>
      </c>
      <c r="O139">
        <v>107.367</v>
      </c>
      <c r="P139">
        <v>224</v>
      </c>
      <c r="Q139">
        <v>3.3113000000000001</v>
      </c>
      <c r="R139">
        <v>133</v>
      </c>
      <c r="S139">
        <f t="shared" si="50"/>
        <v>4.8267346578791129E-2</v>
      </c>
      <c r="T139">
        <f t="shared" si="51"/>
        <v>136</v>
      </c>
      <c r="U139">
        <f t="shared" si="52"/>
        <v>840288.38642531633</v>
      </c>
      <c r="V139">
        <f t="shared" si="53"/>
        <v>53</v>
      </c>
      <c r="W139">
        <f t="shared" si="54"/>
        <v>25.887347501243124</v>
      </c>
      <c r="X139">
        <f t="shared" si="55"/>
        <v>180</v>
      </c>
      <c r="Y139">
        <f t="shared" si="56"/>
        <v>158</v>
      </c>
      <c r="Z139">
        <v>0.46560000000000001</v>
      </c>
      <c r="AA139">
        <f t="shared" si="57"/>
        <v>175</v>
      </c>
      <c r="AB139">
        <v>0.65429999999999999</v>
      </c>
      <c r="AC139">
        <f t="shared" si="58"/>
        <v>0.55994999999999995</v>
      </c>
      <c r="AD139">
        <f t="shared" si="59"/>
        <v>137</v>
      </c>
      <c r="AE139">
        <v>0.4405</v>
      </c>
      <c r="AF139">
        <f t="shared" si="60"/>
        <v>193</v>
      </c>
      <c r="AG139">
        <v>0.69679999999999997</v>
      </c>
      <c r="AH139">
        <f t="shared" si="61"/>
        <v>93</v>
      </c>
      <c r="AI139">
        <f t="shared" si="62"/>
        <v>128.33333333333334</v>
      </c>
      <c r="AJ139">
        <f>IF(C139=1,(AI139/Z139),REF)</f>
        <v>275.63001145475374</v>
      </c>
      <c r="AK139">
        <f t="shared" si="63"/>
        <v>143</v>
      </c>
      <c r="AL139">
        <f>IF(B139=1,(AI139/AC139),REF)</f>
        <v>229.18712980325628</v>
      </c>
      <c r="AM139">
        <f t="shared" si="64"/>
        <v>128</v>
      </c>
      <c r="AN139">
        <f t="shared" si="65"/>
        <v>128</v>
      </c>
      <c r="AO139" t="str">
        <f t="shared" si="66"/>
        <v>Hawaii</v>
      </c>
      <c r="AP139">
        <f t="shared" si="67"/>
        <v>0.37291419049592089</v>
      </c>
      <c r="AQ139">
        <f t="shared" si="68"/>
        <v>0.32913486511032991</v>
      </c>
      <c r="AR139">
        <f t="shared" si="69"/>
        <v>0.65786227947664444</v>
      </c>
      <c r="AS139" t="str">
        <f t="shared" si="70"/>
        <v>Hawaii</v>
      </c>
      <c r="AT139">
        <f t="shared" si="71"/>
        <v>138</v>
      </c>
      <c r="AU139">
        <f t="shared" si="72"/>
        <v>134.33333333333334</v>
      </c>
      <c r="AV139">
        <v>138</v>
      </c>
      <c r="AW139" t="str">
        <f t="shared" si="73"/>
        <v>Hawaii</v>
      </c>
      <c r="AX139" t="str">
        <f t="shared" si="74"/>
        <v/>
      </c>
      <c r="AY139">
        <v>138</v>
      </c>
    </row>
    <row r="140" spans="1:51" x14ac:dyDescent="0.25">
      <c r="A140">
        <v>1</v>
      </c>
      <c r="B140">
        <v>1</v>
      </c>
      <c r="C140">
        <v>1</v>
      </c>
      <c r="D140" t="s">
        <v>324</v>
      </c>
      <c r="E140">
        <v>68.396000000000001</v>
      </c>
      <c r="F140">
        <v>93</v>
      </c>
      <c r="G140">
        <v>66.585599999999999</v>
      </c>
      <c r="H140">
        <v>92</v>
      </c>
      <c r="I140">
        <v>105.928</v>
      </c>
      <c r="J140">
        <v>146</v>
      </c>
      <c r="K140">
        <v>110.303</v>
      </c>
      <c r="L140">
        <v>77</v>
      </c>
      <c r="M140">
        <v>112.26</v>
      </c>
      <c r="N140">
        <v>323</v>
      </c>
      <c r="O140">
        <v>108.889</v>
      </c>
      <c r="P140">
        <v>254</v>
      </c>
      <c r="Q140">
        <v>1.4137500000000001</v>
      </c>
      <c r="R140">
        <v>151</v>
      </c>
      <c r="S140">
        <f t="shared" si="50"/>
        <v>2.0673723609567832E-2</v>
      </c>
      <c r="T140">
        <f t="shared" si="51"/>
        <v>151</v>
      </c>
      <c r="U140">
        <f t="shared" si="52"/>
        <v>832157.15672836395</v>
      </c>
      <c r="V140">
        <f t="shared" si="53"/>
        <v>59</v>
      </c>
      <c r="W140">
        <f t="shared" si="54"/>
        <v>26.554841369320588</v>
      </c>
      <c r="X140">
        <f t="shared" si="55"/>
        <v>225</v>
      </c>
      <c r="Y140">
        <f t="shared" si="56"/>
        <v>188</v>
      </c>
      <c r="Z140">
        <v>0.57420000000000004</v>
      </c>
      <c r="AA140">
        <f t="shared" si="57"/>
        <v>132</v>
      </c>
      <c r="AB140">
        <v>0.49419999999999997</v>
      </c>
      <c r="AC140">
        <f t="shared" si="58"/>
        <v>0.53420000000000001</v>
      </c>
      <c r="AD140">
        <f t="shared" si="59"/>
        <v>151</v>
      </c>
      <c r="AE140">
        <v>0.42230000000000001</v>
      </c>
      <c r="AF140">
        <f t="shared" si="60"/>
        <v>199</v>
      </c>
      <c r="AG140">
        <v>0.63449999999999995</v>
      </c>
      <c r="AH140">
        <f t="shared" si="61"/>
        <v>115</v>
      </c>
      <c r="AI140">
        <f t="shared" si="62"/>
        <v>143.83333333333334</v>
      </c>
      <c r="AJ140">
        <f>IF(C140=1,(AI140/Z140),REF)</f>
        <v>250.49344014861256</v>
      </c>
      <c r="AK140">
        <f t="shared" si="63"/>
        <v>135</v>
      </c>
      <c r="AL140">
        <f>IF(B140=1,(AI140/AC140),REF)</f>
        <v>269.24996880069887</v>
      </c>
      <c r="AM140">
        <f t="shared" si="64"/>
        <v>145</v>
      </c>
      <c r="AN140">
        <f t="shared" si="65"/>
        <v>135</v>
      </c>
      <c r="AO140" t="str">
        <f t="shared" si="66"/>
        <v>Temple</v>
      </c>
      <c r="AP140">
        <f t="shared" si="67"/>
        <v>0.39149376093731303</v>
      </c>
      <c r="AQ140">
        <f t="shared" si="68"/>
        <v>0.30773921709080398</v>
      </c>
      <c r="AR140">
        <f t="shared" si="69"/>
        <v>0.65680547278747048</v>
      </c>
      <c r="AS140" t="str">
        <f t="shared" si="70"/>
        <v>Temple</v>
      </c>
      <c r="AT140">
        <f t="shared" si="71"/>
        <v>139</v>
      </c>
      <c r="AU140">
        <f t="shared" si="72"/>
        <v>141.66666666666666</v>
      </c>
      <c r="AV140">
        <v>147</v>
      </c>
      <c r="AW140" t="str">
        <f t="shared" si="73"/>
        <v>Temple</v>
      </c>
      <c r="AX140" t="str">
        <f t="shared" si="74"/>
        <v/>
      </c>
      <c r="AY140">
        <v>139</v>
      </c>
    </row>
    <row r="141" spans="1:51" x14ac:dyDescent="0.25">
      <c r="A141">
        <v>1</v>
      </c>
      <c r="B141">
        <v>1</v>
      </c>
      <c r="C141">
        <v>1</v>
      </c>
      <c r="D141" t="s">
        <v>152</v>
      </c>
      <c r="E141">
        <v>63.685099999999998</v>
      </c>
      <c r="F141">
        <v>301</v>
      </c>
      <c r="G141">
        <v>62.775700000000001</v>
      </c>
      <c r="H141">
        <v>283</v>
      </c>
      <c r="I141">
        <v>104.11799999999999</v>
      </c>
      <c r="J141">
        <v>182</v>
      </c>
      <c r="K141">
        <v>103.99</v>
      </c>
      <c r="L141">
        <v>191</v>
      </c>
      <c r="M141">
        <v>101.008</v>
      </c>
      <c r="N141">
        <v>93</v>
      </c>
      <c r="O141">
        <v>102.663</v>
      </c>
      <c r="P141">
        <v>131</v>
      </c>
      <c r="Q141">
        <v>1.3269299999999999</v>
      </c>
      <c r="R141">
        <v>154</v>
      </c>
      <c r="S141">
        <f t="shared" si="50"/>
        <v>2.0836899054880943E-2</v>
      </c>
      <c r="T141">
        <f t="shared" si="51"/>
        <v>150</v>
      </c>
      <c r="U141">
        <f t="shared" si="52"/>
        <v>688685.58296050993</v>
      </c>
      <c r="V141">
        <f t="shared" si="53"/>
        <v>219</v>
      </c>
      <c r="W141">
        <f t="shared" si="54"/>
        <v>25.955206381043173</v>
      </c>
      <c r="X141">
        <f t="shared" si="55"/>
        <v>184</v>
      </c>
      <c r="Y141">
        <f t="shared" si="56"/>
        <v>167</v>
      </c>
      <c r="Z141">
        <v>0.6139</v>
      </c>
      <c r="AA141">
        <f t="shared" si="57"/>
        <v>117</v>
      </c>
      <c r="AB141">
        <v>0.4743</v>
      </c>
      <c r="AC141">
        <f t="shared" si="58"/>
        <v>0.54410000000000003</v>
      </c>
      <c r="AD141">
        <f t="shared" si="59"/>
        <v>144</v>
      </c>
      <c r="AE141">
        <v>0.59409999999999996</v>
      </c>
      <c r="AF141">
        <f t="shared" si="60"/>
        <v>130</v>
      </c>
      <c r="AG141">
        <v>0.5524</v>
      </c>
      <c r="AH141">
        <f t="shared" si="61"/>
        <v>148</v>
      </c>
      <c r="AI141">
        <f t="shared" si="62"/>
        <v>159.66666666666666</v>
      </c>
      <c r="AJ141">
        <f>IF(C141=1,(AI141/Z141),REF)</f>
        <v>260.08579030243794</v>
      </c>
      <c r="AK141">
        <f t="shared" si="63"/>
        <v>137</v>
      </c>
      <c r="AL141">
        <f>IF(B141=1,(AI141/AC141),REF)</f>
        <v>293.45095876983396</v>
      </c>
      <c r="AM141">
        <f t="shared" si="64"/>
        <v>153</v>
      </c>
      <c r="AN141">
        <f t="shared" si="65"/>
        <v>137</v>
      </c>
      <c r="AO141" t="str">
        <f t="shared" si="66"/>
        <v>Holy Cross</v>
      </c>
      <c r="AP141">
        <f t="shared" si="67"/>
        <v>0.37634363211314603</v>
      </c>
      <c r="AQ141">
        <f t="shared" si="68"/>
        <v>0.31008817348167539</v>
      </c>
      <c r="AR141">
        <f t="shared" si="69"/>
        <v>0.65196902213453012</v>
      </c>
      <c r="AS141" t="str">
        <f t="shared" si="70"/>
        <v>Holy Cross</v>
      </c>
      <c r="AT141">
        <f t="shared" si="71"/>
        <v>140</v>
      </c>
      <c r="AU141">
        <f t="shared" si="72"/>
        <v>140.33333333333334</v>
      </c>
      <c r="AV141">
        <v>137</v>
      </c>
      <c r="AW141" t="str">
        <f t="shared" si="73"/>
        <v>Holy Cross</v>
      </c>
      <c r="AX141" t="str">
        <f t="shared" si="74"/>
        <v/>
      </c>
      <c r="AY141">
        <v>140</v>
      </c>
    </row>
    <row r="142" spans="1:51" x14ac:dyDescent="0.25">
      <c r="A142">
        <v>1</v>
      </c>
      <c r="B142">
        <v>1</v>
      </c>
      <c r="C142">
        <v>1</v>
      </c>
      <c r="D142" t="s">
        <v>227</v>
      </c>
      <c r="E142">
        <v>73.589600000000004</v>
      </c>
      <c r="F142">
        <v>5</v>
      </c>
      <c r="G142">
        <v>72.353399999999993</v>
      </c>
      <c r="H142">
        <v>4</v>
      </c>
      <c r="I142">
        <v>106.27200000000001</v>
      </c>
      <c r="J142">
        <v>140</v>
      </c>
      <c r="K142">
        <v>104.911</v>
      </c>
      <c r="L142">
        <v>175</v>
      </c>
      <c r="M142">
        <v>103.79900000000001</v>
      </c>
      <c r="N142">
        <v>145</v>
      </c>
      <c r="O142">
        <v>104.85899999999999</v>
      </c>
      <c r="P142">
        <v>172</v>
      </c>
      <c r="Q142">
        <v>5.1813400000000003E-2</v>
      </c>
      <c r="R142">
        <v>165</v>
      </c>
      <c r="S142">
        <f t="shared" si="50"/>
        <v>7.0662158783315449E-4</v>
      </c>
      <c r="T142">
        <f t="shared" si="51"/>
        <v>165</v>
      </c>
      <c r="U142">
        <f t="shared" si="52"/>
        <v>809950.53327922162</v>
      </c>
      <c r="V142">
        <f t="shared" si="53"/>
        <v>85</v>
      </c>
      <c r="W142">
        <f t="shared" si="54"/>
        <v>23.235536060378237</v>
      </c>
      <c r="X142">
        <f t="shared" si="55"/>
        <v>63</v>
      </c>
      <c r="Y142">
        <f t="shared" si="56"/>
        <v>114</v>
      </c>
      <c r="Z142">
        <v>0.55630000000000002</v>
      </c>
      <c r="AA142">
        <f t="shared" si="57"/>
        <v>139</v>
      </c>
      <c r="AB142">
        <v>0.45650000000000002</v>
      </c>
      <c r="AC142">
        <f t="shared" si="58"/>
        <v>0.50639999999999996</v>
      </c>
      <c r="AD142">
        <f t="shared" si="59"/>
        <v>166</v>
      </c>
      <c r="AE142">
        <v>0.52239999999999998</v>
      </c>
      <c r="AF142">
        <f t="shared" si="60"/>
        <v>155</v>
      </c>
      <c r="AG142">
        <v>0.6492</v>
      </c>
      <c r="AH142">
        <f t="shared" si="61"/>
        <v>107</v>
      </c>
      <c r="AI142">
        <f t="shared" si="62"/>
        <v>132</v>
      </c>
      <c r="AJ142">
        <f>IF(C142=1,(AI142/Z142),REF)</f>
        <v>237.28204206363472</v>
      </c>
      <c r="AK142">
        <f t="shared" si="63"/>
        <v>131</v>
      </c>
      <c r="AL142">
        <f>IF(B142=1,(AI142/AC142),REF)</f>
        <v>260.66350710900474</v>
      </c>
      <c r="AM142">
        <f t="shared" si="64"/>
        <v>141</v>
      </c>
      <c r="AN142">
        <f t="shared" si="65"/>
        <v>131</v>
      </c>
      <c r="AO142" t="str">
        <f t="shared" si="66"/>
        <v>Nebraska Omaha</v>
      </c>
      <c r="AP142">
        <f t="shared" si="67"/>
        <v>0.39257865836530681</v>
      </c>
      <c r="AQ142">
        <f t="shared" si="68"/>
        <v>0.29290857523104696</v>
      </c>
      <c r="AR142">
        <f t="shared" si="69"/>
        <v>0.65161001423863918</v>
      </c>
      <c r="AS142" t="str">
        <f t="shared" si="70"/>
        <v>Nebraska Omaha</v>
      </c>
      <c r="AT142">
        <f t="shared" si="71"/>
        <v>141</v>
      </c>
      <c r="AU142">
        <f t="shared" si="72"/>
        <v>146</v>
      </c>
      <c r="AV142">
        <v>145</v>
      </c>
      <c r="AW142" t="str">
        <f t="shared" si="73"/>
        <v>Nebraska Omaha</v>
      </c>
      <c r="AX142" t="str">
        <f t="shared" si="74"/>
        <v/>
      </c>
      <c r="AY142">
        <v>141</v>
      </c>
    </row>
    <row r="143" spans="1:51" x14ac:dyDescent="0.25">
      <c r="A143">
        <v>1</v>
      </c>
      <c r="B143">
        <v>1</v>
      </c>
      <c r="C143">
        <v>1</v>
      </c>
      <c r="D143" t="s">
        <v>342</v>
      </c>
      <c r="E143">
        <v>69.057000000000002</v>
      </c>
      <c r="F143">
        <v>66</v>
      </c>
      <c r="G143">
        <v>66.977500000000006</v>
      </c>
      <c r="H143">
        <v>74</v>
      </c>
      <c r="I143">
        <v>103.19199999999999</v>
      </c>
      <c r="J143">
        <v>206</v>
      </c>
      <c r="K143">
        <v>103.593</v>
      </c>
      <c r="L143">
        <v>199</v>
      </c>
      <c r="M143">
        <v>100.682</v>
      </c>
      <c r="N143">
        <v>87</v>
      </c>
      <c r="O143">
        <v>102.675</v>
      </c>
      <c r="P143">
        <v>132</v>
      </c>
      <c r="Q143">
        <v>0.91766800000000004</v>
      </c>
      <c r="R143">
        <v>157</v>
      </c>
      <c r="S143">
        <f t="shared" si="50"/>
        <v>1.3293366349537431E-2</v>
      </c>
      <c r="T143">
        <f t="shared" si="51"/>
        <v>157</v>
      </c>
      <c r="U143">
        <f t="shared" si="52"/>
        <v>741085.86183099309</v>
      </c>
      <c r="V143">
        <f t="shared" si="53"/>
        <v>160</v>
      </c>
      <c r="W143">
        <f t="shared" si="54"/>
        <v>23.940644116438662</v>
      </c>
      <c r="X143">
        <f t="shared" si="55"/>
        <v>80</v>
      </c>
      <c r="Y143">
        <f t="shared" si="56"/>
        <v>118.5</v>
      </c>
      <c r="Z143">
        <v>0.47399999999999998</v>
      </c>
      <c r="AA143">
        <f t="shared" si="57"/>
        <v>171</v>
      </c>
      <c r="AB143">
        <v>0.61399999999999999</v>
      </c>
      <c r="AC143">
        <f t="shared" si="58"/>
        <v>0.54400000000000004</v>
      </c>
      <c r="AD143">
        <f t="shared" si="59"/>
        <v>145</v>
      </c>
      <c r="AE143">
        <v>0.33789999999999998</v>
      </c>
      <c r="AF143">
        <f t="shared" si="60"/>
        <v>234</v>
      </c>
      <c r="AG143">
        <v>0.64370000000000005</v>
      </c>
      <c r="AH143">
        <f t="shared" si="61"/>
        <v>109</v>
      </c>
      <c r="AI143">
        <f t="shared" si="62"/>
        <v>153.91666666666666</v>
      </c>
      <c r="AJ143">
        <f>IF(C143=1,(AI143/Z143),REF)</f>
        <v>324.71870604781998</v>
      </c>
      <c r="AK143">
        <f t="shared" si="63"/>
        <v>154</v>
      </c>
      <c r="AL143">
        <f>IF(B143=1,(AI143/AC143),REF)</f>
        <v>282.93504901960779</v>
      </c>
      <c r="AM143">
        <f t="shared" si="64"/>
        <v>148</v>
      </c>
      <c r="AN143">
        <f t="shared" si="65"/>
        <v>145</v>
      </c>
      <c r="AO143" t="str">
        <f t="shared" si="66"/>
        <v>UAB</v>
      </c>
      <c r="AP143">
        <f t="shared" si="67"/>
        <v>0.35274468527542996</v>
      </c>
      <c r="AQ143">
        <f t="shared" si="68"/>
        <v>0.3114486656726953</v>
      </c>
      <c r="AR143">
        <f t="shared" si="69"/>
        <v>0.64343667463324672</v>
      </c>
      <c r="AS143" t="str">
        <f t="shared" si="70"/>
        <v>UAB</v>
      </c>
      <c r="AT143">
        <f t="shared" si="71"/>
        <v>142</v>
      </c>
      <c r="AU143">
        <f t="shared" si="72"/>
        <v>144</v>
      </c>
      <c r="AV143">
        <v>148</v>
      </c>
      <c r="AW143" t="str">
        <f t="shared" si="73"/>
        <v>UAB</v>
      </c>
      <c r="AX143" t="str">
        <f t="shared" si="74"/>
        <v/>
      </c>
      <c r="AY143">
        <v>142</v>
      </c>
    </row>
    <row r="144" spans="1:51" x14ac:dyDescent="0.25">
      <c r="A144">
        <v>1</v>
      </c>
      <c r="B144">
        <v>1</v>
      </c>
      <c r="C144">
        <v>1</v>
      </c>
      <c r="D144" t="s">
        <v>114</v>
      </c>
      <c r="E144">
        <v>68.252899999999997</v>
      </c>
      <c r="F144">
        <v>95</v>
      </c>
      <c r="G144">
        <v>66.740399999999994</v>
      </c>
      <c r="H144">
        <v>87</v>
      </c>
      <c r="I144">
        <v>107.504</v>
      </c>
      <c r="J144">
        <v>103</v>
      </c>
      <c r="K144">
        <v>110.089</v>
      </c>
      <c r="L144">
        <v>82</v>
      </c>
      <c r="M144">
        <v>108.107</v>
      </c>
      <c r="N144">
        <v>254</v>
      </c>
      <c r="O144">
        <v>108.598</v>
      </c>
      <c r="P144">
        <v>247</v>
      </c>
      <c r="Q144">
        <v>1.4914499999999999</v>
      </c>
      <c r="R144">
        <v>148</v>
      </c>
      <c r="S144">
        <f t="shared" si="50"/>
        <v>2.1845225624112671E-2</v>
      </c>
      <c r="T144">
        <f t="shared" si="51"/>
        <v>148</v>
      </c>
      <c r="U144">
        <f t="shared" si="52"/>
        <v>827197.02241322084</v>
      </c>
      <c r="V144">
        <f t="shared" si="53"/>
        <v>64</v>
      </c>
      <c r="W144">
        <f t="shared" si="54"/>
        <v>26.496823603619173</v>
      </c>
      <c r="X144">
        <f t="shared" si="55"/>
        <v>220</v>
      </c>
      <c r="Y144">
        <f t="shared" si="56"/>
        <v>184</v>
      </c>
      <c r="Z144">
        <v>0.63080000000000003</v>
      </c>
      <c r="AA144">
        <f t="shared" si="57"/>
        <v>107</v>
      </c>
      <c r="AB144">
        <v>0.40679999999999999</v>
      </c>
      <c r="AC144">
        <f t="shared" si="58"/>
        <v>0.51880000000000004</v>
      </c>
      <c r="AD144">
        <f t="shared" si="59"/>
        <v>159</v>
      </c>
      <c r="AE144">
        <v>0.72350000000000003</v>
      </c>
      <c r="AF144">
        <f t="shared" si="60"/>
        <v>79</v>
      </c>
      <c r="AG144">
        <v>0.4708</v>
      </c>
      <c r="AH144">
        <f t="shared" si="61"/>
        <v>178</v>
      </c>
      <c r="AI144">
        <f t="shared" si="62"/>
        <v>135.33333333333334</v>
      </c>
      <c r="AJ144">
        <f>IF(C144=1,(AI144/Z144),REF)</f>
        <v>214.54238004650179</v>
      </c>
      <c r="AK144">
        <f t="shared" si="63"/>
        <v>122</v>
      </c>
      <c r="AL144">
        <f>IF(B144=1,(AI144/AC144),REF)</f>
        <v>260.85839115908504</v>
      </c>
      <c r="AM144">
        <f t="shared" si="64"/>
        <v>142</v>
      </c>
      <c r="AN144">
        <f t="shared" si="65"/>
        <v>122</v>
      </c>
      <c r="AO144" t="str">
        <f t="shared" si="66"/>
        <v>Duquesne</v>
      </c>
      <c r="AP144">
        <f t="shared" si="67"/>
        <v>0.36237529067570606</v>
      </c>
      <c r="AQ144">
        <f t="shared" si="68"/>
        <v>0.30005286961161887</v>
      </c>
      <c r="AR144">
        <f t="shared" si="69"/>
        <v>0.64275211779448382</v>
      </c>
      <c r="AS144" t="str">
        <f t="shared" si="70"/>
        <v>Duquesne</v>
      </c>
      <c r="AT144">
        <f t="shared" si="71"/>
        <v>143</v>
      </c>
      <c r="AU144">
        <f t="shared" si="72"/>
        <v>141.33333333333334</v>
      </c>
      <c r="AV144">
        <v>140</v>
      </c>
      <c r="AW144" t="str">
        <f t="shared" si="73"/>
        <v>Duquesne</v>
      </c>
      <c r="AX144" t="str">
        <f t="shared" si="74"/>
        <v/>
      </c>
      <c r="AY144">
        <v>143</v>
      </c>
    </row>
    <row r="145" spans="1:51" x14ac:dyDescent="0.25">
      <c r="A145">
        <v>1</v>
      </c>
      <c r="B145">
        <v>1</v>
      </c>
      <c r="C145">
        <v>1</v>
      </c>
      <c r="D145" t="s">
        <v>356</v>
      </c>
      <c r="E145">
        <v>70.544200000000004</v>
      </c>
      <c r="F145">
        <v>29</v>
      </c>
      <c r="G145">
        <v>68.595500000000001</v>
      </c>
      <c r="H145">
        <v>34</v>
      </c>
      <c r="I145">
        <v>98.827100000000002</v>
      </c>
      <c r="J145">
        <v>282</v>
      </c>
      <c r="K145">
        <v>103.181</v>
      </c>
      <c r="L145">
        <v>204</v>
      </c>
      <c r="M145">
        <v>106.488</v>
      </c>
      <c r="N145">
        <v>218</v>
      </c>
      <c r="O145">
        <v>101.285</v>
      </c>
      <c r="P145">
        <v>107</v>
      </c>
      <c r="Q145">
        <v>1.89645</v>
      </c>
      <c r="R145">
        <v>147</v>
      </c>
      <c r="S145">
        <f t="shared" si="50"/>
        <v>2.6876766622911604E-2</v>
      </c>
      <c r="T145">
        <f t="shared" si="51"/>
        <v>147</v>
      </c>
      <c r="U145">
        <f t="shared" si="52"/>
        <v>751036.03993973613</v>
      </c>
      <c r="V145">
        <f t="shared" si="53"/>
        <v>149</v>
      </c>
      <c r="W145">
        <f t="shared" si="54"/>
        <v>22.930361375837858</v>
      </c>
      <c r="X145">
        <f t="shared" si="55"/>
        <v>55</v>
      </c>
      <c r="Y145">
        <f t="shared" si="56"/>
        <v>101</v>
      </c>
      <c r="Z145">
        <v>0.51590000000000003</v>
      </c>
      <c r="AA145">
        <f t="shared" si="57"/>
        <v>151</v>
      </c>
      <c r="AB145">
        <v>0.55100000000000005</v>
      </c>
      <c r="AC145">
        <f t="shared" si="58"/>
        <v>0.53344999999999998</v>
      </c>
      <c r="AD145">
        <f t="shared" si="59"/>
        <v>152</v>
      </c>
      <c r="AE145">
        <v>0.60250000000000004</v>
      </c>
      <c r="AF145">
        <f t="shared" si="60"/>
        <v>124</v>
      </c>
      <c r="AG145">
        <v>0.56779999999999997</v>
      </c>
      <c r="AH145">
        <f t="shared" si="61"/>
        <v>142</v>
      </c>
      <c r="AI145">
        <f t="shared" si="62"/>
        <v>135.83333333333334</v>
      </c>
      <c r="AJ145">
        <f>IF(C145=1,(AI145/Z145),REF)</f>
        <v>263.2939200103379</v>
      </c>
      <c r="AK145">
        <f t="shared" si="63"/>
        <v>138</v>
      </c>
      <c r="AL145">
        <f>IF(B145=1,(AI145/AC145),REF)</f>
        <v>254.63179929390449</v>
      </c>
      <c r="AM145">
        <f t="shared" si="64"/>
        <v>137</v>
      </c>
      <c r="AN145">
        <f t="shared" si="65"/>
        <v>137</v>
      </c>
      <c r="AO145" t="str">
        <f t="shared" si="66"/>
        <v>USC</v>
      </c>
      <c r="AP145">
        <f t="shared" si="67"/>
        <v>0.34926168846424116</v>
      </c>
      <c r="AQ145">
        <f t="shared" si="68"/>
        <v>0.30945895752881869</v>
      </c>
      <c r="AR145">
        <f t="shared" si="69"/>
        <v>0.64131073833175567</v>
      </c>
      <c r="AS145" t="str">
        <f t="shared" si="70"/>
        <v>USC</v>
      </c>
      <c r="AT145">
        <f t="shared" si="71"/>
        <v>144</v>
      </c>
      <c r="AU145">
        <f t="shared" si="72"/>
        <v>144.33333333333334</v>
      </c>
      <c r="AV145">
        <v>153</v>
      </c>
      <c r="AW145" t="str">
        <f t="shared" si="73"/>
        <v>USC</v>
      </c>
      <c r="AX145" t="str">
        <f t="shared" si="74"/>
        <v/>
      </c>
      <c r="AY145">
        <v>144</v>
      </c>
    </row>
    <row r="146" spans="1:51" x14ac:dyDescent="0.25">
      <c r="A146">
        <v>1</v>
      </c>
      <c r="B146">
        <v>1</v>
      </c>
      <c r="C146">
        <v>1</v>
      </c>
      <c r="D146" t="s">
        <v>72</v>
      </c>
      <c r="E146">
        <v>63.667499999999997</v>
      </c>
      <c r="F146">
        <v>303</v>
      </c>
      <c r="G146">
        <v>63.101399999999998</v>
      </c>
      <c r="H146">
        <v>269</v>
      </c>
      <c r="I146">
        <v>103.601</v>
      </c>
      <c r="J146">
        <v>201</v>
      </c>
      <c r="K146">
        <v>102.681</v>
      </c>
      <c r="L146">
        <v>207</v>
      </c>
      <c r="M146">
        <v>100.509</v>
      </c>
      <c r="N146">
        <v>83</v>
      </c>
      <c r="O146">
        <v>101.43899999999999</v>
      </c>
      <c r="P146">
        <v>112</v>
      </c>
      <c r="Q146">
        <v>1.24207</v>
      </c>
      <c r="R146">
        <v>155</v>
      </c>
      <c r="S146">
        <f t="shared" si="50"/>
        <v>1.9507598068088185E-2</v>
      </c>
      <c r="T146">
        <f t="shared" si="51"/>
        <v>155</v>
      </c>
      <c r="U146">
        <f t="shared" si="52"/>
        <v>671271.14027346752</v>
      </c>
      <c r="V146">
        <f t="shared" si="53"/>
        <v>247</v>
      </c>
      <c r="W146">
        <f t="shared" si="54"/>
        <v>25.468897042078229</v>
      </c>
      <c r="X146">
        <f t="shared" si="55"/>
        <v>160</v>
      </c>
      <c r="Y146">
        <f t="shared" si="56"/>
        <v>157.5</v>
      </c>
      <c r="Z146">
        <v>0.58140000000000003</v>
      </c>
      <c r="AA146">
        <f t="shared" si="57"/>
        <v>128</v>
      </c>
      <c r="AB146">
        <v>0.44330000000000003</v>
      </c>
      <c r="AC146">
        <f t="shared" si="58"/>
        <v>0.51235000000000008</v>
      </c>
      <c r="AD146">
        <f t="shared" si="59"/>
        <v>161</v>
      </c>
      <c r="AE146">
        <v>0.67930000000000001</v>
      </c>
      <c r="AF146">
        <f t="shared" si="60"/>
        <v>101</v>
      </c>
      <c r="AG146">
        <v>0.56110000000000004</v>
      </c>
      <c r="AH146">
        <f t="shared" si="61"/>
        <v>145</v>
      </c>
      <c r="AI146">
        <f t="shared" si="62"/>
        <v>161.08333333333334</v>
      </c>
      <c r="AJ146">
        <f>IF(C146=1,(AI146/Z146),REF)</f>
        <v>277.06111684439855</v>
      </c>
      <c r="AK146">
        <f t="shared" si="63"/>
        <v>144</v>
      </c>
      <c r="AL146">
        <f>IF(B146=1,(AI146/AC146),REF)</f>
        <v>314.40096288344552</v>
      </c>
      <c r="AM146">
        <f t="shared" si="64"/>
        <v>159</v>
      </c>
      <c r="AN146">
        <f t="shared" si="65"/>
        <v>144</v>
      </c>
      <c r="AO146" t="str">
        <f t="shared" si="66"/>
        <v>Bucknell</v>
      </c>
      <c r="AP146">
        <f t="shared" si="67"/>
        <v>0.36634022649302711</v>
      </c>
      <c r="AQ146">
        <f t="shared" si="68"/>
        <v>0.28948740666142297</v>
      </c>
      <c r="AR146">
        <f t="shared" si="69"/>
        <v>0.64018263011266296</v>
      </c>
      <c r="AS146" t="str">
        <f t="shared" si="70"/>
        <v>Bucknell</v>
      </c>
      <c r="AT146">
        <f t="shared" si="71"/>
        <v>145</v>
      </c>
      <c r="AU146">
        <f t="shared" si="72"/>
        <v>150</v>
      </c>
      <c r="AV146">
        <v>139</v>
      </c>
      <c r="AW146" t="str">
        <f t="shared" si="73"/>
        <v>Bucknell</v>
      </c>
      <c r="AX146" t="str">
        <f t="shared" si="74"/>
        <v/>
      </c>
      <c r="AY146">
        <v>145</v>
      </c>
    </row>
    <row r="147" spans="1:51" x14ac:dyDescent="0.25">
      <c r="A147">
        <v>1</v>
      </c>
      <c r="B147">
        <v>1</v>
      </c>
      <c r="C147">
        <v>1</v>
      </c>
      <c r="D147" t="s">
        <v>347</v>
      </c>
      <c r="E147">
        <v>67.475399999999993</v>
      </c>
      <c r="F147">
        <v>127</v>
      </c>
      <c r="G147">
        <v>66.4833</v>
      </c>
      <c r="H147">
        <v>99</v>
      </c>
      <c r="I147">
        <v>103.664</v>
      </c>
      <c r="J147">
        <v>197</v>
      </c>
      <c r="K147">
        <v>106.61</v>
      </c>
      <c r="L147">
        <v>134</v>
      </c>
      <c r="M147">
        <v>108.226</v>
      </c>
      <c r="N147">
        <v>257</v>
      </c>
      <c r="O147">
        <v>105.941</v>
      </c>
      <c r="P147">
        <v>199</v>
      </c>
      <c r="Q147">
        <v>0.66830299999999998</v>
      </c>
      <c r="R147">
        <v>161</v>
      </c>
      <c r="S147">
        <f t="shared" si="50"/>
        <v>9.9147244773650396E-3</v>
      </c>
      <c r="T147">
        <f t="shared" si="51"/>
        <v>160</v>
      </c>
      <c r="U147">
        <f t="shared" si="52"/>
        <v>766904.62072433997</v>
      </c>
      <c r="V147">
        <f t="shared" si="53"/>
        <v>130</v>
      </c>
      <c r="W147">
        <f t="shared" si="54"/>
        <v>25.760663286271701</v>
      </c>
      <c r="X147">
        <f t="shared" si="55"/>
        <v>176</v>
      </c>
      <c r="Y147">
        <f t="shared" si="56"/>
        <v>168</v>
      </c>
      <c r="Z147">
        <v>0.49540000000000001</v>
      </c>
      <c r="AA147">
        <f t="shared" si="57"/>
        <v>159</v>
      </c>
      <c r="AB147">
        <v>0.55110000000000003</v>
      </c>
      <c r="AC147">
        <f t="shared" si="58"/>
        <v>0.52324999999999999</v>
      </c>
      <c r="AD147">
        <f t="shared" si="59"/>
        <v>156</v>
      </c>
      <c r="AE147">
        <v>0.59660000000000002</v>
      </c>
      <c r="AF147">
        <f t="shared" si="60"/>
        <v>128</v>
      </c>
      <c r="AG147">
        <v>0.61670000000000003</v>
      </c>
      <c r="AH147">
        <f t="shared" si="61"/>
        <v>124</v>
      </c>
      <c r="AI147">
        <f t="shared" si="62"/>
        <v>144.33333333333334</v>
      </c>
      <c r="AJ147">
        <f>IF(C147=1,(AI147/Z147),REF)</f>
        <v>291.34705961512583</v>
      </c>
      <c r="AK147">
        <f t="shared" si="63"/>
        <v>149</v>
      </c>
      <c r="AL147">
        <f>IF(B147=1,(AI147/AC147),REF)</f>
        <v>275.84010192705847</v>
      </c>
      <c r="AM147">
        <f t="shared" si="64"/>
        <v>147</v>
      </c>
      <c r="AN147">
        <f t="shared" si="65"/>
        <v>147</v>
      </c>
      <c r="AO147" t="str">
        <f t="shared" si="66"/>
        <v>UCF</v>
      </c>
      <c r="AP147">
        <f t="shared" si="67"/>
        <v>0.35480418656308665</v>
      </c>
      <c r="AQ147">
        <f t="shared" si="68"/>
        <v>0.30052145305111028</v>
      </c>
      <c r="AR147">
        <f t="shared" si="69"/>
        <v>0.63998657776317558</v>
      </c>
      <c r="AS147" t="str">
        <f t="shared" si="70"/>
        <v>UCF</v>
      </c>
      <c r="AT147">
        <f t="shared" si="71"/>
        <v>146</v>
      </c>
      <c r="AU147">
        <f t="shared" si="72"/>
        <v>149.66666666666666</v>
      </c>
      <c r="AV147">
        <v>164</v>
      </c>
      <c r="AW147" t="str">
        <f t="shared" si="73"/>
        <v>UCF</v>
      </c>
      <c r="AX147" t="str">
        <f t="shared" si="74"/>
        <v/>
      </c>
      <c r="AY147">
        <v>146</v>
      </c>
    </row>
    <row r="148" spans="1:51" x14ac:dyDescent="0.25">
      <c r="A148">
        <v>1</v>
      </c>
      <c r="B148">
        <v>1</v>
      </c>
      <c r="C148">
        <v>1</v>
      </c>
      <c r="D148" t="s">
        <v>108</v>
      </c>
      <c r="E148">
        <v>59.134300000000003</v>
      </c>
      <c r="F148">
        <v>350</v>
      </c>
      <c r="G148">
        <v>57.951900000000002</v>
      </c>
      <c r="H148">
        <v>350</v>
      </c>
      <c r="I148">
        <v>109.384</v>
      </c>
      <c r="J148">
        <v>65</v>
      </c>
      <c r="K148">
        <v>110.31699999999999</v>
      </c>
      <c r="L148">
        <v>76</v>
      </c>
      <c r="M148">
        <v>107.53</v>
      </c>
      <c r="N148">
        <v>245</v>
      </c>
      <c r="O148">
        <v>107.15300000000001</v>
      </c>
      <c r="P148">
        <v>222</v>
      </c>
      <c r="Q148">
        <v>3.16445</v>
      </c>
      <c r="R148">
        <v>135</v>
      </c>
      <c r="S148">
        <f t="shared" si="50"/>
        <v>5.350532601214502E-2</v>
      </c>
      <c r="T148">
        <f t="shared" si="51"/>
        <v>130</v>
      </c>
      <c r="U148">
        <f t="shared" si="52"/>
        <v>719654.99842867267</v>
      </c>
      <c r="V148">
        <f t="shared" si="53"/>
        <v>187</v>
      </c>
      <c r="W148">
        <f t="shared" si="54"/>
        <v>29.934187538270127</v>
      </c>
      <c r="X148">
        <f t="shared" si="55"/>
        <v>329</v>
      </c>
      <c r="Y148">
        <f t="shared" si="56"/>
        <v>229.5</v>
      </c>
      <c r="Z148">
        <v>0.46650000000000003</v>
      </c>
      <c r="AA148">
        <f t="shared" si="57"/>
        <v>174</v>
      </c>
      <c r="AB148">
        <v>0.65610000000000002</v>
      </c>
      <c r="AC148">
        <f t="shared" si="58"/>
        <v>0.56130000000000002</v>
      </c>
      <c r="AD148">
        <f t="shared" si="59"/>
        <v>136</v>
      </c>
      <c r="AE148">
        <v>0.28810000000000002</v>
      </c>
      <c r="AF148">
        <f t="shared" si="60"/>
        <v>251</v>
      </c>
      <c r="AG148">
        <v>0.59370000000000001</v>
      </c>
      <c r="AH148">
        <f t="shared" si="61"/>
        <v>132</v>
      </c>
      <c r="AI148">
        <f t="shared" si="62"/>
        <v>177.58333333333334</v>
      </c>
      <c r="AJ148">
        <f>IF(C148=1,(AI148/Z148),REF)</f>
        <v>380.67166845301892</v>
      </c>
      <c r="AK148">
        <f t="shared" si="63"/>
        <v>179</v>
      </c>
      <c r="AL148">
        <f>IF(B148=1,(AI148/AC148),REF)</f>
        <v>316.37864481263733</v>
      </c>
      <c r="AM148">
        <f t="shared" si="64"/>
        <v>161</v>
      </c>
      <c r="AN148">
        <f t="shared" si="65"/>
        <v>136</v>
      </c>
      <c r="AO148" t="str">
        <f t="shared" si="66"/>
        <v>Denver</v>
      </c>
      <c r="AP148">
        <f t="shared" si="67"/>
        <v>0.32932045231253854</v>
      </c>
      <c r="AQ148">
        <f t="shared" si="68"/>
        <v>0.31689658977600199</v>
      </c>
      <c r="AR148">
        <f t="shared" si="69"/>
        <v>0.6364134721130047</v>
      </c>
      <c r="AS148" t="str">
        <f t="shared" si="70"/>
        <v>Denver</v>
      </c>
      <c r="AT148">
        <f t="shared" si="71"/>
        <v>147</v>
      </c>
      <c r="AU148">
        <f t="shared" si="72"/>
        <v>139.66666666666666</v>
      </c>
      <c r="AV148">
        <v>143</v>
      </c>
      <c r="AW148" t="str">
        <f t="shared" si="73"/>
        <v>Denver</v>
      </c>
      <c r="AX148" t="str">
        <f t="shared" si="74"/>
        <v/>
      </c>
      <c r="AY148">
        <v>147</v>
      </c>
    </row>
    <row r="149" spans="1:51" x14ac:dyDescent="0.25">
      <c r="A149">
        <v>1</v>
      </c>
      <c r="B149">
        <v>1</v>
      </c>
      <c r="C149">
        <v>1</v>
      </c>
      <c r="D149" t="s">
        <v>275</v>
      </c>
      <c r="E149">
        <v>70.910799999999995</v>
      </c>
      <c r="F149">
        <v>23</v>
      </c>
      <c r="G149">
        <v>68.459400000000002</v>
      </c>
      <c r="H149">
        <v>36</v>
      </c>
      <c r="I149">
        <v>110.904</v>
      </c>
      <c r="J149">
        <v>49</v>
      </c>
      <c r="K149">
        <v>110.905</v>
      </c>
      <c r="L149">
        <v>64</v>
      </c>
      <c r="M149">
        <v>107.38800000000001</v>
      </c>
      <c r="N149">
        <v>241</v>
      </c>
      <c r="O149">
        <v>109.45</v>
      </c>
      <c r="P149">
        <v>263</v>
      </c>
      <c r="Q149">
        <v>1.4553799999999999</v>
      </c>
      <c r="R149">
        <v>150</v>
      </c>
      <c r="S149">
        <f t="shared" si="50"/>
        <v>2.0518736215075821E-2</v>
      </c>
      <c r="T149">
        <f t="shared" si="51"/>
        <v>154</v>
      </c>
      <c r="U149">
        <f t="shared" si="52"/>
        <v>872197.09799797006</v>
      </c>
      <c r="V149">
        <f t="shared" si="53"/>
        <v>27</v>
      </c>
      <c r="W149">
        <f t="shared" si="54"/>
        <v>25.824554630683135</v>
      </c>
      <c r="X149">
        <f t="shared" si="55"/>
        <v>178</v>
      </c>
      <c r="Y149">
        <f t="shared" si="56"/>
        <v>166</v>
      </c>
      <c r="Z149">
        <v>0.49530000000000002</v>
      </c>
      <c r="AA149">
        <f t="shared" si="57"/>
        <v>160</v>
      </c>
      <c r="AB149">
        <v>0.56730000000000003</v>
      </c>
      <c r="AC149">
        <f t="shared" si="58"/>
        <v>0.53129999999999999</v>
      </c>
      <c r="AD149">
        <f t="shared" si="59"/>
        <v>153</v>
      </c>
      <c r="AE149">
        <v>0.44</v>
      </c>
      <c r="AF149">
        <f t="shared" si="60"/>
        <v>194</v>
      </c>
      <c r="AG149">
        <v>0.5625</v>
      </c>
      <c r="AH149">
        <f t="shared" si="61"/>
        <v>143</v>
      </c>
      <c r="AI149">
        <f t="shared" si="62"/>
        <v>139.5</v>
      </c>
      <c r="AJ149">
        <f>IF(C149=1,(AI149/Z149),REF)</f>
        <v>281.64748637189581</v>
      </c>
      <c r="AK149">
        <f t="shared" si="63"/>
        <v>146</v>
      </c>
      <c r="AL149">
        <f>IF(B149=1,(AI149/AC149),REF)</f>
        <v>262.56352343308868</v>
      </c>
      <c r="AM149">
        <f t="shared" si="64"/>
        <v>143</v>
      </c>
      <c r="AN149">
        <f t="shared" si="65"/>
        <v>143</v>
      </c>
      <c r="AO149" t="str">
        <f t="shared" si="66"/>
        <v>Quinnipiac</v>
      </c>
      <c r="AP149">
        <f t="shared" si="67"/>
        <v>0.33862493417538392</v>
      </c>
      <c r="AQ149">
        <f t="shared" si="68"/>
        <v>0.30703220781022927</v>
      </c>
      <c r="AR149">
        <f t="shared" si="69"/>
        <v>0.63619285234729983</v>
      </c>
      <c r="AS149" t="str">
        <f t="shared" si="70"/>
        <v>Quinnipiac</v>
      </c>
      <c r="AT149">
        <f t="shared" si="71"/>
        <v>148</v>
      </c>
      <c r="AU149">
        <f t="shared" si="72"/>
        <v>148</v>
      </c>
      <c r="AV149">
        <v>154</v>
      </c>
      <c r="AW149" t="str">
        <f t="shared" si="73"/>
        <v>Quinnipiac</v>
      </c>
      <c r="AX149" t="str">
        <f t="shared" si="74"/>
        <v/>
      </c>
      <c r="AY149">
        <v>148</v>
      </c>
    </row>
    <row r="150" spans="1:51" x14ac:dyDescent="0.25">
      <c r="A150">
        <v>1</v>
      </c>
      <c r="B150">
        <v>1</v>
      </c>
      <c r="C150">
        <v>1</v>
      </c>
      <c r="D150" t="s">
        <v>321</v>
      </c>
      <c r="E150">
        <v>66.066699999999997</v>
      </c>
      <c r="F150">
        <v>200</v>
      </c>
      <c r="G150">
        <v>64.747100000000003</v>
      </c>
      <c r="H150">
        <v>181</v>
      </c>
      <c r="I150">
        <v>107.035</v>
      </c>
      <c r="J150">
        <v>118</v>
      </c>
      <c r="K150">
        <v>105.18</v>
      </c>
      <c r="L150">
        <v>172</v>
      </c>
      <c r="M150">
        <v>99.008099999999999</v>
      </c>
      <c r="N150">
        <v>62</v>
      </c>
      <c r="O150">
        <v>104.812</v>
      </c>
      <c r="P150">
        <v>168</v>
      </c>
      <c r="Q150">
        <v>0.368363</v>
      </c>
      <c r="R150">
        <v>162</v>
      </c>
      <c r="S150">
        <f t="shared" si="50"/>
        <v>5.5701283702683686E-3</v>
      </c>
      <c r="T150">
        <f t="shared" si="51"/>
        <v>162</v>
      </c>
      <c r="U150">
        <f t="shared" si="52"/>
        <v>730884.82932108</v>
      </c>
      <c r="V150">
        <f t="shared" si="53"/>
        <v>173</v>
      </c>
      <c r="W150">
        <f t="shared" si="54"/>
        <v>25.862767673028149</v>
      </c>
      <c r="X150">
        <f t="shared" si="55"/>
        <v>179</v>
      </c>
      <c r="Y150">
        <f t="shared" si="56"/>
        <v>170.5</v>
      </c>
      <c r="Z150">
        <v>0.53139999999999998</v>
      </c>
      <c r="AA150">
        <f t="shared" si="57"/>
        <v>148</v>
      </c>
      <c r="AB150">
        <v>0.5111</v>
      </c>
      <c r="AC150">
        <f t="shared" si="58"/>
        <v>0.52124999999999999</v>
      </c>
      <c r="AD150">
        <f t="shared" si="59"/>
        <v>158</v>
      </c>
      <c r="AE150">
        <v>0.39079999999999998</v>
      </c>
      <c r="AF150">
        <f t="shared" si="60"/>
        <v>212</v>
      </c>
      <c r="AG150">
        <v>0.56899999999999995</v>
      </c>
      <c r="AH150">
        <f t="shared" si="61"/>
        <v>139</v>
      </c>
      <c r="AI150">
        <f t="shared" si="62"/>
        <v>169.08333333333334</v>
      </c>
      <c r="AJ150">
        <f>IF(C150=1,(AI150/Z150),REF)</f>
        <v>318.18466942667169</v>
      </c>
      <c r="AK150">
        <f t="shared" si="63"/>
        <v>152</v>
      </c>
      <c r="AL150">
        <f>IF(B150=1,(AI150/AC150),REF)</f>
        <v>324.3804956035172</v>
      </c>
      <c r="AM150">
        <f t="shared" si="64"/>
        <v>165</v>
      </c>
      <c r="AN150">
        <f t="shared" si="65"/>
        <v>152</v>
      </c>
      <c r="AO150" t="str">
        <f t="shared" si="66"/>
        <v>Stony Brook</v>
      </c>
      <c r="AP150">
        <f t="shared" si="67"/>
        <v>0.34799148355480503</v>
      </c>
      <c r="AQ150">
        <f t="shared" si="68"/>
        <v>0.29336793572161857</v>
      </c>
      <c r="AR150">
        <f t="shared" si="69"/>
        <v>0.63449556772967641</v>
      </c>
      <c r="AS150" t="str">
        <f t="shared" si="70"/>
        <v>Stony Brook</v>
      </c>
      <c r="AT150">
        <f t="shared" si="71"/>
        <v>149</v>
      </c>
      <c r="AU150">
        <f t="shared" si="72"/>
        <v>153</v>
      </c>
      <c r="AV150">
        <v>144</v>
      </c>
      <c r="AW150" t="str">
        <f t="shared" si="73"/>
        <v>Stony Brook</v>
      </c>
      <c r="AX150" t="str">
        <f t="shared" si="74"/>
        <v/>
      </c>
      <c r="AY150">
        <v>149</v>
      </c>
    </row>
    <row r="151" spans="1:51" x14ac:dyDescent="0.25">
      <c r="A151">
        <v>1</v>
      </c>
      <c r="B151">
        <v>1</v>
      </c>
      <c r="C151">
        <v>1</v>
      </c>
      <c r="D151" t="s">
        <v>94</v>
      </c>
      <c r="E151">
        <v>62.743600000000001</v>
      </c>
      <c r="F151">
        <v>333</v>
      </c>
      <c r="G151">
        <v>62.671399999999998</v>
      </c>
      <c r="H151">
        <v>288</v>
      </c>
      <c r="I151">
        <v>108.86799999999999</v>
      </c>
      <c r="J151">
        <v>78</v>
      </c>
      <c r="K151">
        <v>108.206</v>
      </c>
      <c r="L151">
        <v>115</v>
      </c>
      <c r="M151">
        <v>106.351</v>
      </c>
      <c r="N151">
        <v>216</v>
      </c>
      <c r="O151">
        <v>109.212</v>
      </c>
      <c r="P151">
        <v>259</v>
      </c>
      <c r="Q151">
        <v>-1.0061100000000001</v>
      </c>
      <c r="R151">
        <v>177</v>
      </c>
      <c r="S151">
        <f t="shared" si="50"/>
        <v>-1.6033507799998729E-2</v>
      </c>
      <c r="T151">
        <f t="shared" si="51"/>
        <v>177</v>
      </c>
      <c r="U151">
        <f t="shared" si="52"/>
        <v>734635.85221300961</v>
      </c>
      <c r="V151">
        <f t="shared" si="53"/>
        <v>171</v>
      </c>
      <c r="W151">
        <f t="shared" si="54"/>
        <v>29.084603215595109</v>
      </c>
      <c r="X151">
        <f t="shared" si="55"/>
        <v>315</v>
      </c>
      <c r="Y151">
        <f t="shared" si="56"/>
        <v>246</v>
      </c>
      <c r="Z151">
        <v>0.50929999999999997</v>
      </c>
      <c r="AA151">
        <f t="shared" si="57"/>
        <v>152</v>
      </c>
      <c r="AB151">
        <v>0.50839999999999996</v>
      </c>
      <c r="AC151">
        <f t="shared" si="58"/>
        <v>0.50885000000000002</v>
      </c>
      <c r="AD151">
        <f t="shared" si="59"/>
        <v>163</v>
      </c>
      <c r="AE151">
        <v>0.44950000000000001</v>
      </c>
      <c r="AF151">
        <f t="shared" si="60"/>
        <v>191</v>
      </c>
      <c r="AG151">
        <v>0.62619999999999998</v>
      </c>
      <c r="AH151">
        <f t="shared" si="61"/>
        <v>119</v>
      </c>
      <c r="AI151">
        <f t="shared" si="62"/>
        <v>177.83333333333334</v>
      </c>
      <c r="AJ151">
        <f>IF(C151=1,(AI151/Z151),REF)</f>
        <v>349.17206623470128</v>
      </c>
      <c r="AK151">
        <f t="shared" si="63"/>
        <v>168</v>
      </c>
      <c r="AL151">
        <f>IF(B151=1,(AI151/AC151),REF)</f>
        <v>349.48085552389375</v>
      </c>
      <c r="AM151">
        <f t="shared" si="64"/>
        <v>172</v>
      </c>
      <c r="AN151">
        <f t="shared" si="65"/>
        <v>163</v>
      </c>
      <c r="AO151" t="str">
        <f t="shared" si="66"/>
        <v>Colgate</v>
      </c>
      <c r="AP151">
        <f t="shared" si="67"/>
        <v>0.35576985613896117</v>
      </c>
      <c r="AQ151">
        <f t="shared" si="68"/>
        <v>0.28373327678563109</v>
      </c>
      <c r="AR151">
        <f t="shared" si="69"/>
        <v>0.63376036080174369</v>
      </c>
      <c r="AS151" t="str">
        <f t="shared" si="70"/>
        <v>Colgate</v>
      </c>
      <c r="AT151">
        <f t="shared" si="71"/>
        <v>150</v>
      </c>
      <c r="AU151">
        <f t="shared" si="72"/>
        <v>158.66666666666666</v>
      </c>
      <c r="AV151">
        <v>156</v>
      </c>
      <c r="AW151" t="str">
        <f t="shared" si="73"/>
        <v>Colgate</v>
      </c>
      <c r="AX151" t="str">
        <f t="shared" si="74"/>
        <v/>
      </c>
      <c r="AY151">
        <v>150</v>
      </c>
    </row>
    <row r="152" spans="1:51" x14ac:dyDescent="0.25">
      <c r="A152">
        <v>1</v>
      </c>
      <c r="B152">
        <v>1</v>
      </c>
      <c r="C152">
        <v>1</v>
      </c>
      <c r="D152" t="s">
        <v>87</v>
      </c>
      <c r="E152">
        <v>69.722399999999993</v>
      </c>
      <c r="F152">
        <v>45</v>
      </c>
      <c r="G152">
        <v>67.772199999999998</v>
      </c>
      <c r="H152">
        <v>50</v>
      </c>
      <c r="I152">
        <v>101.776</v>
      </c>
      <c r="J152">
        <v>234</v>
      </c>
      <c r="K152">
        <v>102.14400000000001</v>
      </c>
      <c r="L152">
        <v>220</v>
      </c>
      <c r="M152">
        <v>101.661</v>
      </c>
      <c r="N152">
        <v>102</v>
      </c>
      <c r="O152">
        <v>102.82</v>
      </c>
      <c r="P152">
        <v>137</v>
      </c>
      <c r="Q152">
        <v>-0.67586800000000002</v>
      </c>
      <c r="R152">
        <v>173</v>
      </c>
      <c r="S152">
        <f t="shared" si="50"/>
        <v>-9.695592808050036E-3</v>
      </c>
      <c r="T152">
        <f t="shared" si="51"/>
        <v>172</v>
      </c>
      <c r="U152">
        <f t="shared" si="52"/>
        <v>727441.46058608638</v>
      </c>
      <c r="V152">
        <f t="shared" si="53"/>
        <v>180</v>
      </c>
      <c r="W152">
        <f t="shared" si="54"/>
        <v>23.765766791771522</v>
      </c>
      <c r="X152">
        <f t="shared" si="55"/>
        <v>77</v>
      </c>
      <c r="Y152">
        <f t="shared" si="56"/>
        <v>124.5</v>
      </c>
      <c r="Z152">
        <v>0.48680000000000001</v>
      </c>
      <c r="AA152">
        <f t="shared" si="57"/>
        <v>164</v>
      </c>
      <c r="AB152">
        <v>0.53110000000000002</v>
      </c>
      <c r="AC152">
        <f t="shared" si="58"/>
        <v>0.50895000000000001</v>
      </c>
      <c r="AD152">
        <f t="shared" si="59"/>
        <v>162</v>
      </c>
      <c r="AE152">
        <v>0.37730000000000002</v>
      </c>
      <c r="AF152">
        <f t="shared" si="60"/>
        <v>218</v>
      </c>
      <c r="AG152">
        <v>0.62419999999999998</v>
      </c>
      <c r="AH152">
        <f t="shared" si="61"/>
        <v>120</v>
      </c>
      <c r="AI152">
        <f t="shared" si="62"/>
        <v>162.75</v>
      </c>
      <c r="AJ152">
        <f>IF(C152=1,(AI152/Z152),REF)</f>
        <v>334.3262119967132</v>
      </c>
      <c r="AK152">
        <f t="shared" si="63"/>
        <v>162</v>
      </c>
      <c r="AL152">
        <f>IF(B152=1,(AI152/AC152),REF)</f>
        <v>319.77600943118182</v>
      </c>
      <c r="AM152">
        <f t="shared" si="64"/>
        <v>163</v>
      </c>
      <c r="AN152">
        <f t="shared" si="65"/>
        <v>162</v>
      </c>
      <c r="AO152" t="str">
        <f t="shared" si="66"/>
        <v>Charlotte</v>
      </c>
      <c r="AP152">
        <f t="shared" si="67"/>
        <v>0.34960929857919537</v>
      </c>
      <c r="AQ152">
        <f t="shared" si="68"/>
        <v>0.28695764695559606</v>
      </c>
      <c r="AR152">
        <f t="shared" si="69"/>
        <v>0.63259482555284208</v>
      </c>
      <c r="AS152" t="str">
        <f t="shared" si="70"/>
        <v>Charlotte</v>
      </c>
      <c r="AT152">
        <f t="shared" si="71"/>
        <v>151</v>
      </c>
      <c r="AU152">
        <f t="shared" si="72"/>
        <v>158.33333333333334</v>
      </c>
      <c r="AV152">
        <v>169</v>
      </c>
      <c r="AW152" t="str">
        <f t="shared" si="73"/>
        <v>Charlotte</v>
      </c>
      <c r="AX152" t="str">
        <f t="shared" si="74"/>
        <v/>
      </c>
      <c r="AY152">
        <v>151</v>
      </c>
    </row>
    <row r="153" spans="1:51" x14ac:dyDescent="0.25">
      <c r="A153">
        <v>1</v>
      </c>
      <c r="B153">
        <v>1</v>
      </c>
      <c r="C153">
        <v>1</v>
      </c>
      <c r="D153" t="s">
        <v>228</v>
      </c>
      <c r="E153">
        <v>65.128100000000003</v>
      </c>
      <c r="F153">
        <v>245</v>
      </c>
      <c r="G153">
        <v>63.649700000000003</v>
      </c>
      <c r="H153">
        <v>243</v>
      </c>
      <c r="I153">
        <v>107.72</v>
      </c>
      <c r="J153">
        <v>99</v>
      </c>
      <c r="K153">
        <v>109.036</v>
      </c>
      <c r="L153">
        <v>101</v>
      </c>
      <c r="M153">
        <v>109.892</v>
      </c>
      <c r="N153">
        <v>290</v>
      </c>
      <c r="O153">
        <v>106.75700000000001</v>
      </c>
      <c r="P153">
        <v>214</v>
      </c>
      <c r="Q153">
        <v>2.27901</v>
      </c>
      <c r="R153">
        <v>145</v>
      </c>
      <c r="S153">
        <f t="shared" si="50"/>
        <v>3.4992576169118952E-2</v>
      </c>
      <c r="T153">
        <f t="shared" si="51"/>
        <v>145</v>
      </c>
      <c r="U153">
        <f t="shared" si="52"/>
        <v>774298.16583481769</v>
      </c>
      <c r="V153">
        <f t="shared" si="53"/>
        <v>118</v>
      </c>
      <c r="W153">
        <f t="shared" si="54"/>
        <v>27.018782120578255</v>
      </c>
      <c r="X153">
        <f t="shared" si="55"/>
        <v>248</v>
      </c>
      <c r="Y153">
        <f t="shared" si="56"/>
        <v>196.5</v>
      </c>
      <c r="Z153">
        <v>0.57979999999999998</v>
      </c>
      <c r="AA153">
        <f t="shared" si="57"/>
        <v>129</v>
      </c>
      <c r="AB153">
        <v>0.50209999999999999</v>
      </c>
      <c r="AC153">
        <f t="shared" si="58"/>
        <v>0.54095000000000004</v>
      </c>
      <c r="AD153">
        <f t="shared" si="59"/>
        <v>148</v>
      </c>
      <c r="AE153">
        <v>0.65010000000000001</v>
      </c>
      <c r="AF153">
        <f t="shared" si="60"/>
        <v>108</v>
      </c>
      <c r="AG153">
        <v>0.41310000000000002</v>
      </c>
      <c r="AH153">
        <f t="shared" si="61"/>
        <v>206</v>
      </c>
      <c r="AI153">
        <f t="shared" si="62"/>
        <v>153.58333333333334</v>
      </c>
      <c r="AJ153">
        <f>IF(C153=1,(AI153/Z153),REF)</f>
        <v>264.8901920202369</v>
      </c>
      <c r="AK153">
        <f t="shared" si="63"/>
        <v>139</v>
      </c>
      <c r="AL153">
        <f>IF(B153=1,(AI153/AC153),REF)</f>
        <v>283.9141017346027</v>
      </c>
      <c r="AM153">
        <f t="shared" si="64"/>
        <v>151</v>
      </c>
      <c r="AN153">
        <f t="shared" si="65"/>
        <v>139</v>
      </c>
      <c r="AO153" t="str">
        <f t="shared" si="66"/>
        <v>Nevada</v>
      </c>
      <c r="AP153">
        <f t="shared" si="67"/>
        <v>0.31980472925412934</v>
      </c>
      <c r="AQ153">
        <f t="shared" si="68"/>
        <v>0.30956879253427078</v>
      </c>
      <c r="AR153">
        <f t="shared" si="69"/>
        <v>0.62972565801417335</v>
      </c>
      <c r="AS153" t="str">
        <f t="shared" si="70"/>
        <v>Nevada</v>
      </c>
      <c r="AT153">
        <f t="shared" si="71"/>
        <v>152</v>
      </c>
      <c r="AU153">
        <f t="shared" si="72"/>
        <v>146.33333333333334</v>
      </c>
      <c r="AV153">
        <v>146</v>
      </c>
      <c r="AW153" t="str">
        <f t="shared" si="73"/>
        <v>Nevada</v>
      </c>
      <c r="AX153" t="str">
        <f t="shared" si="74"/>
        <v/>
      </c>
      <c r="AY153">
        <v>152</v>
      </c>
    </row>
    <row r="154" spans="1:51" x14ac:dyDescent="0.25">
      <c r="A154">
        <v>1</v>
      </c>
      <c r="B154">
        <v>1</v>
      </c>
      <c r="C154">
        <v>1</v>
      </c>
      <c r="D154" t="s">
        <v>211</v>
      </c>
      <c r="E154">
        <v>67.593299999999999</v>
      </c>
      <c r="F154">
        <v>123</v>
      </c>
      <c r="G154">
        <v>65.997299999999996</v>
      </c>
      <c r="H154">
        <v>114</v>
      </c>
      <c r="I154">
        <v>103.161</v>
      </c>
      <c r="J154">
        <v>207</v>
      </c>
      <c r="K154">
        <v>104.63</v>
      </c>
      <c r="L154">
        <v>181</v>
      </c>
      <c r="M154">
        <v>103.86199999999999</v>
      </c>
      <c r="N154">
        <v>147</v>
      </c>
      <c r="O154">
        <v>104.26600000000001</v>
      </c>
      <c r="P154">
        <v>164</v>
      </c>
      <c r="Q154">
        <v>0.36330000000000001</v>
      </c>
      <c r="R154">
        <v>163</v>
      </c>
      <c r="S154">
        <f t="shared" si="50"/>
        <v>5.385149119809066E-3</v>
      </c>
      <c r="T154">
        <f t="shared" si="51"/>
        <v>163</v>
      </c>
      <c r="U154">
        <f t="shared" si="52"/>
        <v>739973.38661276991</v>
      </c>
      <c r="V154">
        <f t="shared" si="53"/>
        <v>162</v>
      </c>
      <c r="W154">
        <f t="shared" si="54"/>
        <v>25.068288878272178</v>
      </c>
      <c r="X154">
        <f t="shared" si="55"/>
        <v>140</v>
      </c>
      <c r="Y154">
        <f t="shared" si="56"/>
        <v>151.5</v>
      </c>
      <c r="Z154">
        <v>0.59009999999999996</v>
      </c>
      <c r="AA154">
        <f t="shared" si="57"/>
        <v>124</v>
      </c>
      <c r="AB154">
        <v>0.35289999999999999</v>
      </c>
      <c r="AC154">
        <f t="shared" si="58"/>
        <v>0.47149999999999997</v>
      </c>
      <c r="AD154">
        <f t="shared" si="59"/>
        <v>180</v>
      </c>
      <c r="AE154">
        <v>0.77649999999999997</v>
      </c>
      <c r="AF154">
        <f t="shared" si="60"/>
        <v>59</v>
      </c>
      <c r="AG154">
        <v>0.5222</v>
      </c>
      <c r="AH154">
        <f t="shared" si="61"/>
        <v>160</v>
      </c>
      <c r="AI154">
        <f t="shared" si="62"/>
        <v>145.91666666666666</v>
      </c>
      <c r="AJ154">
        <f>IF(C154=1,(AI154/Z154),REF)</f>
        <v>247.27447325312093</v>
      </c>
      <c r="AK154">
        <f t="shared" si="63"/>
        <v>134</v>
      </c>
      <c r="AL154">
        <f>IF(B154=1,(AI154/AC154),REF)</f>
        <v>309.4733121244256</v>
      </c>
      <c r="AM154">
        <f t="shared" si="64"/>
        <v>157</v>
      </c>
      <c r="AN154">
        <f t="shared" si="65"/>
        <v>134</v>
      </c>
      <c r="AO154" t="str">
        <f t="shared" si="66"/>
        <v>Milwaukee</v>
      </c>
      <c r="AP154">
        <f t="shared" si="67"/>
        <v>0.36073640057754169</v>
      </c>
      <c r="AQ154">
        <f t="shared" si="68"/>
        <v>0.26693296796179944</v>
      </c>
      <c r="AR154">
        <f t="shared" si="69"/>
        <v>0.62904306049204806</v>
      </c>
      <c r="AS154" t="str">
        <f t="shared" si="70"/>
        <v>Milwaukee</v>
      </c>
      <c r="AT154">
        <f t="shared" si="71"/>
        <v>153</v>
      </c>
      <c r="AU154">
        <f t="shared" si="72"/>
        <v>155.66666666666666</v>
      </c>
      <c r="AV154">
        <v>152</v>
      </c>
      <c r="AW154" t="str">
        <f t="shared" si="73"/>
        <v>Milwaukee</v>
      </c>
      <c r="AX154" t="str">
        <f t="shared" si="74"/>
        <v/>
      </c>
      <c r="AY154">
        <v>153</v>
      </c>
    </row>
    <row r="155" spans="1:51" x14ac:dyDescent="0.25">
      <c r="A155">
        <v>1</v>
      </c>
      <c r="B155">
        <v>1</v>
      </c>
      <c r="C155">
        <v>1</v>
      </c>
      <c r="D155" t="s">
        <v>380</v>
      </c>
      <c r="E155">
        <v>66.284199999999998</v>
      </c>
      <c r="F155">
        <v>190</v>
      </c>
      <c r="G155">
        <v>64.633799999999994</v>
      </c>
      <c r="H155">
        <v>190</v>
      </c>
      <c r="I155">
        <v>100.797</v>
      </c>
      <c r="J155">
        <v>253</v>
      </c>
      <c r="K155">
        <v>100.589</v>
      </c>
      <c r="L155">
        <v>248</v>
      </c>
      <c r="M155">
        <v>100.81699999999999</v>
      </c>
      <c r="N155">
        <v>89</v>
      </c>
      <c r="O155">
        <v>101.717</v>
      </c>
      <c r="P155">
        <v>116</v>
      </c>
      <c r="Q155">
        <v>-1.12774</v>
      </c>
      <c r="R155">
        <v>178</v>
      </c>
      <c r="S155">
        <f t="shared" si="50"/>
        <v>-1.7017630144136917E-2</v>
      </c>
      <c r="T155">
        <f t="shared" si="51"/>
        <v>178</v>
      </c>
      <c r="U155">
        <f t="shared" si="52"/>
        <v>670673.2741409482</v>
      </c>
      <c r="V155">
        <f t="shared" si="53"/>
        <v>248</v>
      </c>
      <c r="W155">
        <f t="shared" si="54"/>
        <v>24.570819944426365</v>
      </c>
      <c r="X155">
        <f t="shared" si="55"/>
        <v>119</v>
      </c>
      <c r="Y155">
        <f t="shared" si="56"/>
        <v>148.5</v>
      </c>
      <c r="Z155">
        <v>0.54369999999999996</v>
      </c>
      <c r="AA155">
        <f t="shared" si="57"/>
        <v>143</v>
      </c>
      <c r="AB155">
        <v>0.45279999999999998</v>
      </c>
      <c r="AC155">
        <f t="shared" si="58"/>
        <v>0.49824999999999997</v>
      </c>
      <c r="AD155">
        <f t="shared" si="59"/>
        <v>167</v>
      </c>
      <c r="AE155">
        <v>0.3508</v>
      </c>
      <c r="AF155">
        <f t="shared" si="60"/>
        <v>228</v>
      </c>
      <c r="AG155">
        <v>0.56869999999999998</v>
      </c>
      <c r="AH155">
        <f t="shared" si="61"/>
        <v>141</v>
      </c>
      <c r="AI155">
        <f t="shared" si="62"/>
        <v>185.08333333333334</v>
      </c>
      <c r="AJ155">
        <f>IF(C155=1,(AI155/Z155),REF)</f>
        <v>340.41444424008341</v>
      </c>
      <c r="AK155">
        <f t="shared" si="63"/>
        <v>165</v>
      </c>
      <c r="AL155">
        <f>IF(B155=1,(AI155/AC155),REF)</f>
        <v>371.46680046830579</v>
      </c>
      <c r="AM155">
        <f t="shared" si="64"/>
        <v>177</v>
      </c>
      <c r="AN155">
        <f t="shared" si="65"/>
        <v>165</v>
      </c>
      <c r="AO155" t="str">
        <f t="shared" si="66"/>
        <v>Western Kentucky</v>
      </c>
      <c r="AP155">
        <f t="shared" si="67"/>
        <v>0.3494186980181509</v>
      </c>
      <c r="AQ155">
        <f t="shared" si="68"/>
        <v>0.27571203600782868</v>
      </c>
      <c r="AR155">
        <f t="shared" si="69"/>
        <v>0.62802414682477359</v>
      </c>
      <c r="AS155" t="str">
        <f t="shared" si="70"/>
        <v>Western Kentucky</v>
      </c>
      <c r="AT155">
        <f t="shared" si="71"/>
        <v>154</v>
      </c>
      <c r="AU155">
        <f t="shared" si="72"/>
        <v>162</v>
      </c>
      <c r="AV155">
        <v>166</v>
      </c>
      <c r="AW155" t="str">
        <f t="shared" si="73"/>
        <v>Western Kentucky</v>
      </c>
      <c r="AX155" t="str">
        <f t="shared" si="74"/>
        <v/>
      </c>
      <c r="AY155">
        <v>154</v>
      </c>
    </row>
    <row r="156" spans="1:51" x14ac:dyDescent="0.25">
      <c r="A156">
        <v>1</v>
      </c>
      <c r="B156">
        <v>1</v>
      </c>
      <c r="C156">
        <v>1</v>
      </c>
      <c r="D156" t="s">
        <v>111</v>
      </c>
      <c r="E156">
        <v>64.258499999999998</v>
      </c>
      <c r="F156">
        <v>282</v>
      </c>
      <c r="G156">
        <v>63.127699999999997</v>
      </c>
      <c r="H156">
        <v>265</v>
      </c>
      <c r="I156">
        <v>103.92100000000001</v>
      </c>
      <c r="J156">
        <v>190</v>
      </c>
      <c r="K156">
        <v>104.611</v>
      </c>
      <c r="L156">
        <v>183</v>
      </c>
      <c r="M156">
        <v>106.85599999999999</v>
      </c>
      <c r="N156">
        <v>226</v>
      </c>
      <c r="O156">
        <v>105.911</v>
      </c>
      <c r="P156">
        <v>197</v>
      </c>
      <c r="Q156">
        <v>-1.29996</v>
      </c>
      <c r="R156">
        <v>180</v>
      </c>
      <c r="S156">
        <f t="shared" si="50"/>
        <v>-2.0230786588544662E-2</v>
      </c>
      <c r="T156">
        <f t="shared" si="51"/>
        <v>181</v>
      </c>
      <c r="U156">
        <f t="shared" si="52"/>
        <v>703210.40929547849</v>
      </c>
      <c r="V156">
        <f t="shared" si="53"/>
        <v>202</v>
      </c>
      <c r="W156">
        <f t="shared" si="54"/>
        <v>27.038035024425625</v>
      </c>
      <c r="X156">
        <f t="shared" si="55"/>
        <v>250</v>
      </c>
      <c r="Y156">
        <f t="shared" si="56"/>
        <v>215.5</v>
      </c>
      <c r="Z156">
        <v>0.47720000000000001</v>
      </c>
      <c r="AA156">
        <f t="shared" si="57"/>
        <v>168</v>
      </c>
      <c r="AB156">
        <v>0.49730000000000002</v>
      </c>
      <c r="AC156">
        <f t="shared" si="58"/>
        <v>0.48725000000000002</v>
      </c>
      <c r="AD156">
        <f t="shared" si="59"/>
        <v>171</v>
      </c>
      <c r="AE156">
        <v>0.22239999999999999</v>
      </c>
      <c r="AF156">
        <f t="shared" si="60"/>
        <v>275</v>
      </c>
      <c r="AG156">
        <v>0.66869999999999996</v>
      </c>
      <c r="AH156">
        <f t="shared" si="61"/>
        <v>104</v>
      </c>
      <c r="AI156">
        <f t="shared" si="62"/>
        <v>191.41666666666666</v>
      </c>
      <c r="AJ156">
        <f>IF(C156=1,(AI156/Z156),REF)</f>
        <v>401.12461581447326</v>
      </c>
      <c r="AK156">
        <f t="shared" si="63"/>
        <v>183</v>
      </c>
      <c r="AL156">
        <f>IF(B156=1,(AI156/AC156),REF)</f>
        <v>392.85103471865909</v>
      </c>
      <c r="AM156">
        <f t="shared" si="64"/>
        <v>182</v>
      </c>
      <c r="AN156">
        <f t="shared" si="65"/>
        <v>171</v>
      </c>
      <c r="AO156" t="str">
        <f t="shared" si="66"/>
        <v>Drake</v>
      </c>
      <c r="AP156">
        <f t="shared" si="67"/>
        <v>0.35408273153027098</v>
      </c>
      <c r="AQ156">
        <f t="shared" si="68"/>
        <v>0.26774525237477154</v>
      </c>
      <c r="AR156">
        <f t="shared" si="69"/>
        <v>0.62669482250691111</v>
      </c>
      <c r="AS156" t="str">
        <f t="shared" si="70"/>
        <v>Drake</v>
      </c>
      <c r="AT156">
        <f t="shared" si="71"/>
        <v>155</v>
      </c>
      <c r="AU156">
        <f t="shared" si="72"/>
        <v>165.66666666666666</v>
      </c>
      <c r="AV156">
        <v>177</v>
      </c>
      <c r="AW156" t="str">
        <f t="shared" si="73"/>
        <v>Drake</v>
      </c>
      <c r="AX156" t="str">
        <f t="shared" si="74"/>
        <v/>
      </c>
      <c r="AY156">
        <v>155</v>
      </c>
    </row>
    <row r="157" spans="1:51" x14ac:dyDescent="0.25">
      <c r="A157">
        <v>1</v>
      </c>
      <c r="B157">
        <v>1</v>
      </c>
      <c r="C157">
        <v>1</v>
      </c>
      <c r="D157" t="s">
        <v>97</v>
      </c>
      <c r="E157">
        <v>65.337900000000005</v>
      </c>
      <c r="F157">
        <v>234</v>
      </c>
      <c r="G157">
        <v>65.185599999999994</v>
      </c>
      <c r="H157">
        <v>161</v>
      </c>
      <c r="I157">
        <v>109.349</v>
      </c>
      <c r="J157">
        <v>67</v>
      </c>
      <c r="K157">
        <v>110.10299999999999</v>
      </c>
      <c r="L157">
        <v>81</v>
      </c>
      <c r="M157">
        <v>107.318</v>
      </c>
      <c r="N157">
        <v>240</v>
      </c>
      <c r="O157">
        <v>106.429</v>
      </c>
      <c r="P157">
        <v>207</v>
      </c>
      <c r="Q157">
        <v>3.6741299999999999</v>
      </c>
      <c r="R157">
        <v>129</v>
      </c>
      <c r="S157">
        <f t="shared" si="50"/>
        <v>5.6230763461941571E-2</v>
      </c>
      <c r="T157">
        <f t="shared" si="51"/>
        <v>129</v>
      </c>
      <c r="U157">
        <f t="shared" si="52"/>
        <v>792069.8399837811</v>
      </c>
      <c r="V157">
        <f t="shared" si="53"/>
        <v>100</v>
      </c>
      <c r="W157">
        <f t="shared" si="54"/>
        <v>26.799753448187577</v>
      </c>
      <c r="X157">
        <f t="shared" si="55"/>
        <v>239</v>
      </c>
      <c r="Y157">
        <f t="shared" si="56"/>
        <v>184</v>
      </c>
      <c r="Z157">
        <v>0.41220000000000001</v>
      </c>
      <c r="AA157">
        <f t="shared" si="57"/>
        <v>198</v>
      </c>
      <c r="AB157">
        <v>0.67200000000000004</v>
      </c>
      <c r="AC157">
        <f t="shared" si="58"/>
        <v>0.54210000000000003</v>
      </c>
      <c r="AD157">
        <f t="shared" si="59"/>
        <v>146</v>
      </c>
      <c r="AE157">
        <v>0.45519999999999999</v>
      </c>
      <c r="AF157">
        <f t="shared" si="60"/>
        <v>186</v>
      </c>
      <c r="AG157">
        <v>0.56220000000000003</v>
      </c>
      <c r="AH157">
        <f t="shared" si="61"/>
        <v>144</v>
      </c>
      <c r="AI157">
        <f t="shared" si="62"/>
        <v>148.16666666666666</v>
      </c>
      <c r="AJ157">
        <f>IF(C157=1,(AI157/Z157),REF)</f>
        <v>359.45333980268475</v>
      </c>
      <c r="AK157">
        <f t="shared" si="63"/>
        <v>170</v>
      </c>
      <c r="AL157">
        <f>IF(B157=1,(AI157/AC157),REF)</f>
        <v>273.3198056939064</v>
      </c>
      <c r="AM157">
        <f t="shared" si="64"/>
        <v>146</v>
      </c>
      <c r="AN157">
        <f t="shared" si="65"/>
        <v>146</v>
      </c>
      <c r="AO157" t="str">
        <f t="shared" si="66"/>
        <v>Colorado St.</v>
      </c>
      <c r="AP157">
        <f t="shared" si="67"/>
        <v>0.30441004680782824</v>
      </c>
      <c r="AQ157">
        <f t="shared" si="68"/>
        <v>0.3117051214375185</v>
      </c>
      <c r="AR157">
        <f t="shared" si="69"/>
        <v>0.62438543261965107</v>
      </c>
      <c r="AS157" t="str">
        <f t="shared" si="70"/>
        <v>Colorado St.</v>
      </c>
      <c r="AT157">
        <f t="shared" si="71"/>
        <v>156</v>
      </c>
      <c r="AU157">
        <f t="shared" si="72"/>
        <v>149.33333333333334</v>
      </c>
      <c r="AV157">
        <v>163</v>
      </c>
      <c r="AW157" t="str">
        <f t="shared" si="73"/>
        <v>Colorado St.</v>
      </c>
      <c r="AX157" t="str">
        <f t="shared" si="74"/>
        <v/>
      </c>
      <c r="AY157">
        <v>156</v>
      </c>
    </row>
    <row r="158" spans="1:51" x14ac:dyDescent="0.25">
      <c r="A158">
        <v>1</v>
      </c>
      <c r="B158">
        <v>1</v>
      </c>
      <c r="C158">
        <v>1</v>
      </c>
      <c r="D158" t="s">
        <v>109</v>
      </c>
      <c r="E158">
        <v>67.281000000000006</v>
      </c>
      <c r="F158">
        <v>135</v>
      </c>
      <c r="G158">
        <v>65.860399999999998</v>
      </c>
      <c r="H158">
        <v>120</v>
      </c>
      <c r="I158">
        <v>101.435</v>
      </c>
      <c r="J158">
        <v>241</v>
      </c>
      <c r="K158">
        <v>106.331</v>
      </c>
      <c r="L158">
        <v>140</v>
      </c>
      <c r="M158">
        <v>111.05500000000001</v>
      </c>
      <c r="N158">
        <v>312</v>
      </c>
      <c r="O158">
        <v>106.511</v>
      </c>
      <c r="P158">
        <v>210</v>
      </c>
      <c r="Q158">
        <v>-0.17955199999999999</v>
      </c>
      <c r="R158">
        <v>168</v>
      </c>
      <c r="S158">
        <f t="shared" si="50"/>
        <v>-2.6753466803405507E-3</v>
      </c>
      <c r="T158">
        <f t="shared" si="51"/>
        <v>168</v>
      </c>
      <c r="U158">
        <f t="shared" si="52"/>
        <v>760697.929705641</v>
      </c>
      <c r="V158">
        <f t="shared" si="53"/>
        <v>134</v>
      </c>
      <c r="W158">
        <f t="shared" si="54"/>
        <v>26.05785731533631</v>
      </c>
      <c r="X158">
        <f t="shared" si="55"/>
        <v>188</v>
      </c>
      <c r="Y158">
        <f t="shared" si="56"/>
        <v>178</v>
      </c>
      <c r="Z158">
        <v>0.50160000000000005</v>
      </c>
      <c r="AA158">
        <f t="shared" si="57"/>
        <v>157</v>
      </c>
      <c r="AB158">
        <v>0.47910000000000003</v>
      </c>
      <c r="AC158">
        <f t="shared" si="58"/>
        <v>0.49035000000000006</v>
      </c>
      <c r="AD158">
        <f t="shared" si="59"/>
        <v>169</v>
      </c>
      <c r="AE158">
        <v>0.38740000000000002</v>
      </c>
      <c r="AF158">
        <f t="shared" si="60"/>
        <v>217</v>
      </c>
      <c r="AG158">
        <v>0.57410000000000005</v>
      </c>
      <c r="AH158">
        <f t="shared" si="61"/>
        <v>137</v>
      </c>
      <c r="AI158">
        <f t="shared" si="62"/>
        <v>167.16666666666666</v>
      </c>
      <c r="AJ158">
        <f>IF(C158=1,(AI158/Z158),REF)</f>
        <v>333.26687931951085</v>
      </c>
      <c r="AK158">
        <f t="shared" si="63"/>
        <v>160</v>
      </c>
      <c r="AL158">
        <f>IF(B158=1,(AI158/AC158),REF)</f>
        <v>340.9129533326535</v>
      </c>
      <c r="AM158">
        <f t="shared" si="64"/>
        <v>170</v>
      </c>
      <c r="AN158">
        <f t="shared" si="65"/>
        <v>160</v>
      </c>
      <c r="AO158" t="str">
        <f t="shared" si="66"/>
        <v>DePaul</v>
      </c>
      <c r="AP158">
        <f t="shared" si="67"/>
        <v>0.33860854378134758</v>
      </c>
      <c r="AQ158">
        <f t="shared" si="68"/>
        <v>0.27426738158554836</v>
      </c>
      <c r="AR158">
        <f t="shared" si="69"/>
        <v>0.62307026609999838</v>
      </c>
      <c r="AS158" t="str">
        <f t="shared" si="70"/>
        <v>DePaul</v>
      </c>
      <c r="AT158">
        <f t="shared" si="71"/>
        <v>157</v>
      </c>
      <c r="AU158">
        <f t="shared" si="72"/>
        <v>162</v>
      </c>
      <c r="AV158">
        <v>174</v>
      </c>
      <c r="AW158" t="str">
        <f t="shared" si="73"/>
        <v>DePaul</v>
      </c>
      <c r="AX158" t="str">
        <f t="shared" si="74"/>
        <v/>
      </c>
      <c r="AY158">
        <v>157</v>
      </c>
    </row>
    <row r="159" spans="1:51" x14ac:dyDescent="0.25">
      <c r="A159">
        <v>1</v>
      </c>
      <c r="B159">
        <v>1</v>
      </c>
      <c r="C159">
        <v>1</v>
      </c>
      <c r="D159" t="s">
        <v>217</v>
      </c>
      <c r="E159">
        <v>64.77</v>
      </c>
      <c r="F159">
        <v>260</v>
      </c>
      <c r="G159">
        <v>63.448700000000002</v>
      </c>
      <c r="H159">
        <v>250</v>
      </c>
      <c r="I159">
        <v>104.116</v>
      </c>
      <c r="J159">
        <v>183</v>
      </c>
      <c r="K159">
        <v>106.161</v>
      </c>
      <c r="L159">
        <v>144</v>
      </c>
      <c r="M159">
        <v>105.10899999999999</v>
      </c>
      <c r="N159">
        <v>180</v>
      </c>
      <c r="O159">
        <v>104.822</v>
      </c>
      <c r="P159">
        <v>170</v>
      </c>
      <c r="Q159">
        <v>1.33935</v>
      </c>
      <c r="R159">
        <v>153</v>
      </c>
      <c r="S159">
        <f t="shared" si="50"/>
        <v>2.0673151150223848E-2</v>
      </c>
      <c r="T159">
        <f t="shared" si="51"/>
        <v>152</v>
      </c>
      <c r="U159">
        <f t="shared" si="52"/>
        <v>729968.12854316994</v>
      </c>
      <c r="V159">
        <f t="shared" si="53"/>
        <v>175</v>
      </c>
      <c r="W159">
        <f t="shared" si="54"/>
        <v>26.384569336458355</v>
      </c>
      <c r="X159">
        <f t="shared" si="55"/>
        <v>210</v>
      </c>
      <c r="Y159">
        <f t="shared" si="56"/>
        <v>181</v>
      </c>
      <c r="Z159">
        <v>0.39539999999999997</v>
      </c>
      <c r="AA159">
        <f t="shared" si="57"/>
        <v>208</v>
      </c>
      <c r="AB159">
        <v>0.66320000000000001</v>
      </c>
      <c r="AC159">
        <f t="shared" si="58"/>
        <v>0.52929999999999999</v>
      </c>
      <c r="AD159">
        <f t="shared" si="59"/>
        <v>154</v>
      </c>
      <c r="AE159">
        <v>0.37440000000000001</v>
      </c>
      <c r="AF159">
        <f t="shared" si="60"/>
        <v>219</v>
      </c>
      <c r="AG159">
        <v>0.62270000000000003</v>
      </c>
      <c r="AH159">
        <f t="shared" si="61"/>
        <v>121</v>
      </c>
      <c r="AI159">
        <f t="shared" si="62"/>
        <v>167</v>
      </c>
      <c r="AJ159">
        <f>IF(C159=1,(AI159/Z159),REF)</f>
        <v>422.35710672736474</v>
      </c>
      <c r="AK159">
        <f t="shared" si="63"/>
        <v>186</v>
      </c>
      <c r="AL159">
        <f>IF(B159=1,(AI159/AC159),REF)</f>
        <v>315.51105233327036</v>
      </c>
      <c r="AM159">
        <f t="shared" si="64"/>
        <v>160</v>
      </c>
      <c r="AN159">
        <f t="shared" si="65"/>
        <v>154</v>
      </c>
      <c r="AO159" t="str">
        <f t="shared" si="66"/>
        <v>Missouri St.</v>
      </c>
      <c r="AP159">
        <f t="shared" si="67"/>
        <v>0.31297411188823454</v>
      </c>
      <c r="AQ159">
        <f t="shared" si="68"/>
        <v>0.29893274521755875</v>
      </c>
      <c r="AR159">
        <f t="shared" si="69"/>
        <v>0.62267600406408896</v>
      </c>
      <c r="AS159" t="str">
        <f t="shared" si="70"/>
        <v>Missouri St.</v>
      </c>
      <c r="AT159">
        <f t="shared" si="71"/>
        <v>158</v>
      </c>
      <c r="AU159">
        <f t="shared" si="72"/>
        <v>155.33333333333334</v>
      </c>
      <c r="AV159">
        <v>170</v>
      </c>
      <c r="AW159" t="str">
        <f t="shared" si="73"/>
        <v>Missouri St.</v>
      </c>
      <c r="AX159" t="str">
        <f t="shared" si="74"/>
        <v/>
      </c>
      <c r="AY159">
        <v>158</v>
      </c>
    </row>
    <row r="160" spans="1:51" x14ac:dyDescent="0.25">
      <c r="A160">
        <v>1</v>
      </c>
      <c r="B160">
        <v>1</v>
      </c>
      <c r="C160">
        <v>1</v>
      </c>
      <c r="D160" t="s">
        <v>153</v>
      </c>
      <c r="E160">
        <v>67.128200000000007</v>
      </c>
      <c r="F160">
        <v>141</v>
      </c>
      <c r="G160">
        <v>65.606399999999994</v>
      </c>
      <c r="H160">
        <v>135</v>
      </c>
      <c r="I160">
        <v>105.73399999999999</v>
      </c>
      <c r="J160">
        <v>151</v>
      </c>
      <c r="K160">
        <v>110.51</v>
      </c>
      <c r="L160">
        <v>73</v>
      </c>
      <c r="M160">
        <v>108.316</v>
      </c>
      <c r="N160">
        <v>260</v>
      </c>
      <c r="O160">
        <v>107.523</v>
      </c>
      <c r="P160">
        <v>228</v>
      </c>
      <c r="Q160">
        <v>2.9868700000000001</v>
      </c>
      <c r="R160">
        <v>138</v>
      </c>
      <c r="S160">
        <f t="shared" si="50"/>
        <v>4.4496947631546928E-2</v>
      </c>
      <c r="T160">
        <f t="shared" si="51"/>
        <v>138</v>
      </c>
      <c r="U160">
        <f t="shared" si="52"/>
        <v>819800.46408482012</v>
      </c>
      <c r="V160">
        <f t="shared" si="53"/>
        <v>71</v>
      </c>
      <c r="W160">
        <f t="shared" si="54"/>
        <v>26.515339673617156</v>
      </c>
      <c r="X160">
        <f t="shared" si="55"/>
        <v>224</v>
      </c>
      <c r="Y160">
        <f t="shared" si="56"/>
        <v>181</v>
      </c>
      <c r="Z160">
        <v>0.4219</v>
      </c>
      <c r="AA160">
        <f t="shared" si="57"/>
        <v>193</v>
      </c>
      <c r="AB160">
        <v>0.69410000000000005</v>
      </c>
      <c r="AC160">
        <f t="shared" si="58"/>
        <v>0.55800000000000005</v>
      </c>
      <c r="AD160">
        <f t="shared" si="59"/>
        <v>139</v>
      </c>
      <c r="AE160">
        <v>0.55310000000000004</v>
      </c>
      <c r="AF160">
        <f t="shared" si="60"/>
        <v>145</v>
      </c>
      <c r="AG160">
        <v>0.48909999999999998</v>
      </c>
      <c r="AH160">
        <f t="shared" si="61"/>
        <v>171</v>
      </c>
      <c r="AI160">
        <f t="shared" si="62"/>
        <v>140.83333333333334</v>
      </c>
      <c r="AJ160">
        <f>IF(C160=1,(AI160/Z160),REF)</f>
        <v>333.80737931579364</v>
      </c>
      <c r="AK160">
        <f t="shared" si="63"/>
        <v>161</v>
      </c>
      <c r="AL160">
        <f>IF(B160=1,(AI160/AC160),REF)</f>
        <v>252.38948626045399</v>
      </c>
      <c r="AM160">
        <f t="shared" si="64"/>
        <v>136</v>
      </c>
      <c r="AN160">
        <f t="shared" si="65"/>
        <v>136</v>
      </c>
      <c r="AO160" t="str">
        <f t="shared" si="66"/>
        <v>Houston</v>
      </c>
      <c r="AP160">
        <f t="shared" si="67"/>
        <v>0.28671785738547323</v>
      </c>
      <c r="AQ160">
        <f t="shared" si="68"/>
        <v>0.32405871838314843</v>
      </c>
      <c r="AR160">
        <f t="shared" si="69"/>
        <v>0.62221567945821421</v>
      </c>
      <c r="AS160" t="str">
        <f t="shared" si="70"/>
        <v>Houston</v>
      </c>
      <c r="AT160">
        <f t="shared" si="71"/>
        <v>159</v>
      </c>
      <c r="AU160">
        <f t="shared" si="72"/>
        <v>144.66666666666666</v>
      </c>
      <c r="AV160">
        <v>150</v>
      </c>
      <c r="AW160" t="str">
        <f t="shared" si="73"/>
        <v>Houston</v>
      </c>
      <c r="AX160" t="str">
        <f t="shared" si="74"/>
        <v/>
      </c>
      <c r="AY160">
        <v>159</v>
      </c>
    </row>
    <row r="161" spans="1:51" x14ac:dyDescent="0.25">
      <c r="A161">
        <v>1</v>
      </c>
      <c r="B161">
        <v>1</v>
      </c>
      <c r="C161">
        <v>1</v>
      </c>
      <c r="D161" t="s">
        <v>266</v>
      </c>
      <c r="E161">
        <v>66.444500000000005</v>
      </c>
      <c r="F161">
        <v>178</v>
      </c>
      <c r="G161">
        <v>65.260599999999997</v>
      </c>
      <c r="H161">
        <v>154</v>
      </c>
      <c r="I161">
        <v>106.29600000000001</v>
      </c>
      <c r="J161">
        <v>137</v>
      </c>
      <c r="K161">
        <v>107.453</v>
      </c>
      <c r="L161">
        <v>125</v>
      </c>
      <c r="M161">
        <v>108.74299999999999</v>
      </c>
      <c r="N161">
        <v>269</v>
      </c>
      <c r="O161">
        <v>106.233</v>
      </c>
      <c r="P161">
        <v>204</v>
      </c>
      <c r="Q161">
        <v>1.2203200000000001</v>
      </c>
      <c r="R161">
        <v>156</v>
      </c>
      <c r="S161">
        <f t="shared" si="50"/>
        <v>1.8361188661213477E-2</v>
      </c>
      <c r="T161">
        <f t="shared" si="51"/>
        <v>156</v>
      </c>
      <c r="U161">
        <f t="shared" si="52"/>
        <v>767177.97822840058</v>
      </c>
      <c r="V161">
        <f t="shared" si="53"/>
        <v>128</v>
      </c>
      <c r="W161">
        <f t="shared" si="54"/>
        <v>26.275807771803041</v>
      </c>
      <c r="X161">
        <f t="shared" si="55"/>
        <v>202</v>
      </c>
      <c r="Y161">
        <f t="shared" si="56"/>
        <v>179</v>
      </c>
      <c r="Z161">
        <v>0.58489999999999998</v>
      </c>
      <c r="AA161">
        <f t="shared" si="57"/>
        <v>127</v>
      </c>
      <c r="AB161">
        <v>0.43259999999999998</v>
      </c>
      <c r="AC161">
        <f t="shared" si="58"/>
        <v>0.50875000000000004</v>
      </c>
      <c r="AD161">
        <f t="shared" si="59"/>
        <v>164</v>
      </c>
      <c r="AE161">
        <v>0.49890000000000001</v>
      </c>
      <c r="AF161">
        <f t="shared" si="60"/>
        <v>163</v>
      </c>
      <c r="AG161">
        <v>0.41699999999999998</v>
      </c>
      <c r="AH161">
        <f t="shared" si="61"/>
        <v>201</v>
      </c>
      <c r="AI161">
        <f t="shared" si="62"/>
        <v>165.16666666666666</v>
      </c>
      <c r="AJ161">
        <f>IF(C161=1,(AI161/Z161),REF)</f>
        <v>282.38445318288024</v>
      </c>
      <c r="AK161">
        <f t="shared" si="63"/>
        <v>147</v>
      </c>
      <c r="AL161">
        <f>IF(B161=1,(AI161/AC161),REF)</f>
        <v>324.65192465192462</v>
      </c>
      <c r="AM161">
        <f t="shared" si="64"/>
        <v>166</v>
      </c>
      <c r="AN161">
        <f t="shared" si="65"/>
        <v>147</v>
      </c>
      <c r="AO161" t="str">
        <f t="shared" si="66"/>
        <v>Pepperdine</v>
      </c>
      <c r="AP161">
        <f t="shared" si="67"/>
        <v>0.3206463179834646</v>
      </c>
      <c r="AQ161">
        <f t="shared" si="68"/>
        <v>0.28630279849500195</v>
      </c>
      <c r="AR161">
        <f t="shared" si="69"/>
        <v>0.62065308033748467</v>
      </c>
      <c r="AS161" t="str">
        <f t="shared" si="70"/>
        <v>Pepperdine</v>
      </c>
      <c r="AT161">
        <f t="shared" si="71"/>
        <v>160</v>
      </c>
      <c r="AU161">
        <f t="shared" si="72"/>
        <v>157</v>
      </c>
      <c r="AV161">
        <v>160</v>
      </c>
      <c r="AW161" t="str">
        <f t="shared" si="73"/>
        <v>Pepperdine</v>
      </c>
      <c r="AX161" t="str">
        <f t="shared" si="74"/>
        <v/>
      </c>
      <c r="AY161">
        <v>160</v>
      </c>
    </row>
    <row r="162" spans="1:51" x14ac:dyDescent="0.25">
      <c r="A162">
        <v>1</v>
      </c>
      <c r="B162">
        <v>1</v>
      </c>
      <c r="C162">
        <v>1</v>
      </c>
      <c r="D162" t="s">
        <v>185</v>
      </c>
      <c r="E162">
        <v>66.286000000000001</v>
      </c>
      <c r="F162">
        <v>188</v>
      </c>
      <c r="G162">
        <v>64.831100000000006</v>
      </c>
      <c r="H162">
        <v>177</v>
      </c>
      <c r="I162">
        <v>103.04</v>
      </c>
      <c r="J162">
        <v>208</v>
      </c>
      <c r="K162">
        <v>104.595</v>
      </c>
      <c r="L162">
        <v>184</v>
      </c>
      <c r="M162">
        <v>105.172</v>
      </c>
      <c r="N162">
        <v>181</v>
      </c>
      <c r="O162">
        <v>102.128</v>
      </c>
      <c r="P162">
        <v>124</v>
      </c>
      <c r="Q162">
        <v>2.4670399999999999</v>
      </c>
      <c r="R162">
        <v>143</v>
      </c>
      <c r="S162">
        <f t="shared" si="50"/>
        <v>3.721751199348277E-2</v>
      </c>
      <c r="T162">
        <f t="shared" si="51"/>
        <v>144</v>
      </c>
      <c r="U162">
        <f t="shared" si="52"/>
        <v>725176.39826115</v>
      </c>
      <c r="V162">
        <f t="shared" si="53"/>
        <v>181</v>
      </c>
      <c r="W162">
        <f t="shared" si="54"/>
        <v>24.729191109325008</v>
      </c>
      <c r="X162">
        <f t="shared" si="55"/>
        <v>125</v>
      </c>
      <c r="Y162">
        <f t="shared" si="56"/>
        <v>134.5</v>
      </c>
      <c r="Z162">
        <v>0.50390000000000001</v>
      </c>
      <c r="AA162">
        <f t="shared" si="57"/>
        <v>155</v>
      </c>
      <c r="AB162">
        <v>0.55069999999999997</v>
      </c>
      <c r="AC162">
        <f t="shared" si="58"/>
        <v>0.52729999999999999</v>
      </c>
      <c r="AD162">
        <f t="shared" si="59"/>
        <v>155</v>
      </c>
      <c r="AE162">
        <v>0.51800000000000002</v>
      </c>
      <c r="AF162">
        <f t="shared" si="60"/>
        <v>159</v>
      </c>
      <c r="AG162">
        <v>0.46700000000000003</v>
      </c>
      <c r="AH162">
        <f t="shared" si="61"/>
        <v>180</v>
      </c>
      <c r="AI162">
        <f t="shared" si="62"/>
        <v>158.91666666666666</v>
      </c>
      <c r="AJ162">
        <f>IF(C162=1,(AI162/Z162),REF)</f>
        <v>315.37342065224578</v>
      </c>
      <c r="AK162">
        <f t="shared" si="63"/>
        <v>151</v>
      </c>
      <c r="AL162">
        <f>IF(B162=1,(AI162/AC162),REF)</f>
        <v>301.37808963904166</v>
      </c>
      <c r="AM162">
        <f t="shared" si="64"/>
        <v>154</v>
      </c>
      <c r="AN162">
        <f t="shared" si="65"/>
        <v>151</v>
      </c>
      <c r="AO162" t="str">
        <f t="shared" si="66"/>
        <v>Long Beach St.</v>
      </c>
      <c r="AP162">
        <f t="shared" si="67"/>
        <v>0.30731089052982591</v>
      </c>
      <c r="AQ162">
        <f t="shared" si="68"/>
        <v>0.29951407124739265</v>
      </c>
      <c r="AR162">
        <f t="shared" si="69"/>
        <v>0.62060229405249401</v>
      </c>
      <c r="AS162" t="str">
        <f t="shared" si="70"/>
        <v>Long Beach St.</v>
      </c>
      <c r="AT162">
        <f t="shared" si="71"/>
        <v>161</v>
      </c>
      <c r="AU162">
        <f t="shared" si="72"/>
        <v>155.66666666666666</v>
      </c>
      <c r="AV162">
        <v>162</v>
      </c>
      <c r="AW162" t="str">
        <f t="shared" si="73"/>
        <v>Long Beach St.</v>
      </c>
      <c r="AX162" t="str">
        <f t="shared" si="74"/>
        <v/>
      </c>
      <c r="AY162">
        <v>161</v>
      </c>
    </row>
    <row r="163" spans="1:51" x14ac:dyDescent="0.25">
      <c r="A163">
        <v>1</v>
      </c>
      <c r="B163">
        <v>1</v>
      </c>
      <c r="C163">
        <v>1</v>
      </c>
      <c r="D163" t="s">
        <v>260</v>
      </c>
      <c r="E163">
        <v>65.379800000000003</v>
      </c>
      <c r="F163">
        <v>232</v>
      </c>
      <c r="G163">
        <v>63.0364</v>
      </c>
      <c r="H163">
        <v>270</v>
      </c>
      <c r="I163">
        <v>108.631</v>
      </c>
      <c r="J163">
        <v>81</v>
      </c>
      <c r="K163">
        <v>107.595</v>
      </c>
      <c r="L163">
        <v>122</v>
      </c>
      <c r="M163">
        <v>106.56399999999999</v>
      </c>
      <c r="N163">
        <v>221</v>
      </c>
      <c r="O163">
        <v>109.217</v>
      </c>
      <c r="P163">
        <v>260</v>
      </c>
      <c r="Q163">
        <v>-1.62243</v>
      </c>
      <c r="R163">
        <v>185</v>
      </c>
      <c r="S163">
        <f t="shared" si="50"/>
        <v>-2.4808885925010474E-2</v>
      </c>
      <c r="T163">
        <f t="shared" si="51"/>
        <v>185</v>
      </c>
      <c r="U163">
        <f t="shared" si="52"/>
        <v>756881.2862176951</v>
      </c>
      <c r="V163">
        <f t="shared" si="53"/>
        <v>143</v>
      </c>
      <c r="W163">
        <f t="shared" si="54"/>
        <v>27.913918179205542</v>
      </c>
      <c r="X163">
        <f t="shared" si="55"/>
        <v>288</v>
      </c>
      <c r="Y163">
        <f t="shared" si="56"/>
        <v>236.5</v>
      </c>
      <c r="Z163">
        <v>0.48670000000000002</v>
      </c>
      <c r="AA163">
        <f t="shared" si="57"/>
        <v>165</v>
      </c>
      <c r="AB163">
        <v>0.47089999999999999</v>
      </c>
      <c r="AC163">
        <f t="shared" si="58"/>
        <v>0.4788</v>
      </c>
      <c r="AD163">
        <f t="shared" si="59"/>
        <v>177</v>
      </c>
      <c r="AE163">
        <v>0.37159999999999999</v>
      </c>
      <c r="AF163">
        <f t="shared" si="60"/>
        <v>222</v>
      </c>
      <c r="AG163">
        <v>0.60770000000000002</v>
      </c>
      <c r="AH163">
        <f t="shared" si="61"/>
        <v>129</v>
      </c>
      <c r="AI163">
        <f t="shared" si="62"/>
        <v>182.08333333333334</v>
      </c>
      <c r="AJ163">
        <f>IF(C163=1,(AI163/Z163),REF)</f>
        <v>374.11821108143278</v>
      </c>
      <c r="AK163">
        <f t="shared" si="63"/>
        <v>177</v>
      </c>
      <c r="AL163">
        <f>IF(B163=1,(AI163/AC163),REF)</f>
        <v>380.29100529100532</v>
      </c>
      <c r="AM163">
        <f t="shared" si="64"/>
        <v>178</v>
      </c>
      <c r="AN163">
        <f t="shared" si="65"/>
        <v>177</v>
      </c>
      <c r="AO163" t="str">
        <f t="shared" si="66"/>
        <v>Oral Roberts</v>
      </c>
      <c r="AP163">
        <f t="shared" si="67"/>
        <v>0.34053453210811979</v>
      </c>
      <c r="AQ163">
        <f t="shared" si="68"/>
        <v>0.26417277219163654</v>
      </c>
      <c r="AR163">
        <f t="shared" si="69"/>
        <v>0.61973509074046007</v>
      </c>
      <c r="AS163" t="str">
        <f t="shared" si="70"/>
        <v>Oral Roberts</v>
      </c>
      <c r="AT163">
        <f t="shared" si="71"/>
        <v>162</v>
      </c>
      <c r="AU163">
        <f t="shared" si="72"/>
        <v>172</v>
      </c>
      <c r="AV163">
        <v>172</v>
      </c>
      <c r="AW163" t="str">
        <f t="shared" si="73"/>
        <v>Oral Roberts</v>
      </c>
      <c r="AX163" t="str">
        <f t="shared" si="74"/>
        <v/>
      </c>
      <c r="AY163">
        <v>162</v>
      </c>
    </row>
    <row r="164" spans="1:51" x14ac:dyDescent="0.25">
      <c r="A164">
        <v>1</v>
      </c>
      <c r="B164">
        <v>1</v>
      </c>
      <c r="C164">
        <v>1</v>
      </c>
      <c r="D164" t="s">
        <v>70</v>
      </c>
      <c r="E164">
        <v>69.175899999999999</v>
      </c>
      <c r="F164">
        <v>62</v>
      </c>
      <c r="G164">
        <v>68.369900000000001</v>
      </c>
      <c r="H164">
        <v>39</v>
      </c>
      <c r="I164">
        <v>101.246</v>
      </c>
      <c r="J164">
        <v>244</v>
      </c>
      <c r="K164">
        <v>100.97499999999999</v>
      </c>
      <c r="L164">
        <v>237</v>
      </c>
      <c r="M164">
        <v>97.328800000000001</v>
      </c>
      <c r="N164">
        <v>35</v>
      </c>
      <c r="O164">
        <v>100.077</v>
      </c>
      <c r="P164">
        <v>90</v>
      </c>
      <c r="Q164">
        <v>0.89821099999999998</v>
      </c>
      <c r="R164">
        <v>158</v>
      </c>
      <c r="S164">
        <f t="shared" si="50"/>
        <v>1.2981399591476166E-2</v>
      </c>
      <c r="T164">
        <f t="shared" si="51"/>
        <v>158</v>
      </c>
      <c r="U164">
        <f t="shared" si="52"/>
        <v>705314.06083993742</v>
      </c>
      <c r="V164">
        <f t="shared" si="53"/>
        <v>198</v>
      </c>
      <c r="W164">
        <f t="shared" si="54"/>
        <v>22.939292902236975</v>
      </c>
      <c r="X164">
        <f t="shared" si="55"/>
        <v>56</v>
      </c>
      <c r="Y164">
        <f t="shared" si="56"/>
        <v>107</v>
      </c>
      <c r="Z164">
        <v>0.5615</v>
      </c>
      <c r="AA164">
        <f t="shared" si="57"/>
        <v>136</v>
      </c>
      <c r="AB164">
        <v>0.41789999999999999</v>
      </c>
      <c r="AC164">
        <f t="shared" si="58"/>
        <v>0.48970000000000002</v>
      </c>
      <c r="AD164">
        <f t="shared" si="59"/>
        <v>170</v>
      </c>
      <c r="AE164">
        <v>0.59809999999999997</v>
      </c>
      <c r="AF164">
        <f t="shared" si="60"/>
        <v>127</v>
      </c>
      <c r="AG164">
        <v>0.4521</v>
      </c>
      <c r="AH164">
        <f t="shared" si="61"/>
        <v>184</v>
      </c>
      <c r="AI164">
        <f t="shared" si="62"/>
        <v>157.33333333333334</v>
      </c>
      <c r="AJ164">
        <f>IF(C164=1,(AI164/Z164),REF)</f>
        <v>280.20184030869694</v>
      </c>
      <c r="AK164">
        <f t="shared" si="63"/>
        <v>145</v>
      </c>
      <c r="AL164">
        <f>IF(B164=1,(AI164/AC164),REF)</f>
        <v>321.28514056224901</v>
      </c>
      <c r="AM164">
        <f t="shared" si="64"/>
        <v>164</v>
      </c>
      <c r="AN164">
        <f t="shared" si="65"/>
        <v>145</v>
      </c>
      <c r="AO164" t="str">
        <f t="shared" si="66"/>
        <v>Brown</v>
      </c>
      <c r="AP164">
        <f t="shared" si="67"/>
        <v>0.32464256603212038</v>
      </c>
      <c r="AQ164">
        <f t="shared" si="68"/>
        <v>0.27594160920102506</v>
      </c>
      <c r="AR164">
        <f t="shared" si="69"/>
        <v>0.61804138296410893</v>
      </c>
      <c r="AS164" t="str">
        <f t="shared" si="70"/>
        <v>Brown</v>
      </c>
      <c r="AT164">
        <f t="shared" si="71"/>
        <v>163</v>
      </c>
      <c r="AU164">
        <f t="shared" si="72"/>
        <v>159.33333333333334</v>
      </c>
      <c r="AV164">
        <v>158</v>
      </c>
      <c r="AW164" t="str">
        <f t="shared" si="73"/>
        <v>Brown</v>
      </c>
      <c r="AX164" t="str">
        <f t="shared" si="74"/>
        <v/>
      </c>
      <c r="AY164">
        <v>163</v>
      </c>
    </row>
    <row r="165" spans="1:51" x14ac:dyDescent="0.25">
      <c r="A165">
        <v>1</v>
      </c>
      <c r="B165">
        <v>1</v>
      </c>
      <c r="C165">
        <v>1</v>
      </c>
      <c r="D165" t="s">
        <v>370</v>
      </c>
      <c r="E165">
        <v>63.649299999999997</v>
      </c>
      <c r="F165">
        <v>306</v>
      </c>
      <c r="G165">
        <v>62.591700000000003</v>
      </c>
      <c r="H165">
        <v>293</v>
      </c>
      <c r="I165">
        <v>97.113399999999999</v>
      </c>
      <c r="J165">
        <v>302</v>
      </c>
      <c r="K165">
        <v>99.677700000000002</v>
      </c>
      <c r="L165">
        <v>263</v>
      </c>
      <c r="M165">
        <v>104.396</v>
      </c>
      <c r="N165">
        <v>160</v>
      </c>
      <c r="O165">
        <v>100.458</v>
      </c>
      <c r="P165">
        <v>94</v>
      </c>
      <c r="Q165">
        <v>-0.78081500000000004</v>
      </c>
      <c r="R165">
        <v>176</v>
      </c>
      <c r="S165">
        <f t="shared" si="50"/>
        <v>-1.2259364989088599E-2</v>
      </c>
      <c r="T165">
        <f t="shared" si="51"/>
        <v>176</v>
      </c>
      <c r="U165">
        <f t="shared" si="52"/>
        <v>632396.7778387944</v>
      </c>
      <c r="V165">
        <f t="shared" si="53"/>
        <v>296</v>
      </c>
      <c r="W165">
        <f t="shared" si="54"/>
        <v>25.083123267905361</v>
      </c>
      <c r="X165">
        <f t="shared" si="55"/>
        <v>141</v>
      </c>
      <c r="Y165">
        <f t="shared" si="56"/>
        <v>158.5</v>
      </c>
      <c r="Z165">
        <v>0.39950000000000002</v>
      </c>
      <c r="AA165">
        <f t="shared" si="57"/>
        <v>204</v>
      </c>
      <c r="AB165">
        <v>0.61539999999999995</v>
      </c>
      <c r="AC165">
        <f t="shared" si="58"/>
        <v>0.50744999999999996</v>
      </c>
      <c r="AD165">
        <f t="shared" si="59"/>
        <v>165</v>
      </c>
      <c r="AE165">
        <v>0.48770000000000002</v>
      </c>
      <c r="AF165">
        <f t="shared" si="60"/>
        <v>171</v>
      </c>
      <c r="AG165">
        <v>0.64080000000000004</v>
      </c>
      <c r="AH165">
        <f t="shared" si="61"/>
        <v>111</v>
      </c>
      <c r="AI165">
        <f t="shared" si="62"/>
        <v>179.58333333333334</v>
      </c>
      <c r="AJ165">
        <f>IF(C165=1,(AI165/Z165),REF)</f>
        <v>449.52023362536505</v>
      </c>
      <c r="AK165">
        <f t="shared" si="63"/>
        <v>192</v>
      </c>
      <c r="AL165">
        <f>IF(B165=1,(AI165/AC165),REF)</f>
        <v>353.89365126285026</v>
      </c>
      <c r="AM165">
        <f t="shared" si="64"/>
        <v>174</v>
      </c>
      <c r="AN165">
        <f t="shared" si="65"/>
        <v>165</v>
      </c>
      <c r="AO165" t="str">
        <f t="shared" si="66"/>
        <v>Virginia Tech</v>
      </c>
      <c r="AP165">
        <f t="shared" si="67"/>
        <v>0.31781151816167358</v>
      </c>
      <c r="AQ165">
        <f t="shared" si="68"/>
        <v>0.28250918937682429</v>
      </c>
      <c r="AR165">
        <f t="shared" si="69"/>
        <v>0.61793291831920227</v>
      </c>
      <c r="AS165" t="str">
        <f t="shared" si="70"/>
        <v>Virginia Tech</v>
      </c>
      <c r="AT165">
        <f t="shared" si="71"/>
        <v>164</v>
      </c>
      <c r="AU165">
        <f t="shared" si="72"/>
        <v>164.66666666666666</v>
      </c>
      <c r="AV165">
        <v>176</v>
      </c>
      <c r="AW165" t="str">
        <f t="shared" si="73"/>
        <v>Virginia Tech</v>
      </c>
      <c r="AX165" t="str">
        <f t="shared" si="74"/>
        <v/>
      </c>
      <c r="AY165">
        <v>164</v>
      </c>
    </row>
    <row r="166" spans="1:51" x14ac:dyDescent="0.25">
      <c r="A166">
        <v>1</v>
      </c>
      <c r="B166">
        <v>1</v>
      </c>
      <c r="C166">
        <v>1</v>
      </c>
      <c r="D166" t="s">
        <v>338</v>
      </c>
      <c r="E166">
        <v>64.758899999999997</v>
      </c>
      <c r="F166">
        <v>262</v>
      </c>
      <c r="G166">
        <v>63.799500000000002</v>
      </c>
      <c r="H166">
        <v>236</v>
      </c>
      <c r="I166">
        <v>111.298</v>
      </c>
      <c r="J166">
        <v>47</v>
      </c>
      <c r="K166">
        <v>110.44199999999999</v>
      </c>
      <c r="L166">
        <v>74</v>
      </c>
      <c r="M166">
        <v>104.871</v>
      </c>
      <c r="N166">
        <v>174</v>
      </c>
      <c r="O166">
        <v>107.001</v>
      </c>
      <c r="P166">
        <v>218</v>
      </c>
      <c r="Q166">
        <v>3.4414199999999999</v>
      </c>
      <c r="R166">
        <v>131</v>
      </c>
      <c r="S166">
        <f t="shared" si="50"/>
        <v>5.3135553568698486E-2</v>
      </c>
      <c r="T166">
        <f t="shared" si="51"/>
        <v>131</v>
      </c>
      <c r="U166">
        <f t="shared" si="52"/>
        <v>789892.49699373951</v>
      </c>
      <c r="V166">
        <f t="shared" si="53"/>
        <v>104</v>
      </c>
      <c r="W166">
        <f t="shared" si="54"/>
        <v>27.272256647994237</v>
      </c>
      <c r="X166">
        <f t="shared" si="55"/>
        <v>264</v>
      </c>
      <c r="Y166">
        <f t="shared" si="56"/>
        <v>197.5</v>
      </c>
      <c r="Z166">
        <v>0.46360000000000001</v>
      </c>
      <c r="AA166">
        <f t="shared" si="57"/>
        <v>177</v>
      </c>
      <c r="AB166">
        <v>0.61780000000000002</v>
      </c>
      <c r="AC166">
        <f t="shared" si="58"/>
        <v>0.54069999999999996</v>
      </c>
      <c r="AD166">
        <f t="shared" si="59"/>
        <v>149</v>
      </c>
      <c r="AE166">
        <v>0.52039999999999997</v>
      </c>
      <c r="AF166">
        <f t="shared" si="60"/>
        <v>157</v>
      </c>
      <c r="AG166">
        <v>0.45810000000000001</v>
      </c>
      <c r="AH166">
        <f t="shared" si="61"/>
        <v>182</v>
      </c>
      <c r="AI166">
        <f t="shared" si="62"/>
        <v>153.41666666666666</v>
      </c>
      <c r="AJ166">
        <f>IF(C166=1,(AI166/Z166),REF)</f>
        <v>330.92464768478573</v>
      </c>
      <c r="AK166">
        <f t="shared" si="63"/>
        <v>159</v>
      </c>
      <c r="AL166">
        <f>IF(B166=1,(AI166/AC166),REF)</f>
        <v>283.73713087972379</v>
      </c>
      <c r="AM166">
        <f t="shared" si="64"/>
        <v>150</v>
      </c>
      <c r="AN166">
        <f t="shared" si="65"/>
        <v>149</v>
      </c>
      <c r="AO166" t="str">
        <f t="shared" si="66"/>
        <v>Towson</v>
      </c>
      <c r="AP166">
        <f t="shared" si="67"/>
        <v>0.29033716702723261</v>
      </c>
      <c r="AQ166">
        <f t="shared" si="68"/>
        <v>0.30944984291005762</v>
      </c>
      <c r="AR166">
        <f t="shared" si="69"/>
        <v>0.6177131175955759</v>
      </c>
      <c r="AS166" t="str">
        <f t="shared" si="70"/>
        <v>Towson</v>
      </c>
      <c r="AT166">
        <f t="shared" si="71"/>
        <v>165</v>
      </c>
      <c r="AU166">
        <f t="shared" si="72"/>
        <v>154.33333333333334</v>
      </c>
      <c r="AV166">
        <v>149</v>
      </c>
      <c r="AW166" t="str">
        <f t="shared" si="73"/>
        <v>Towson</v>
      </c>
      <c r="AX166" t="str">
        <f t="shared" si="74"/>
        <v/>
      </c>
      <c r="AY166">
        <v>165</v>
      </c>
    </row>
    <row r="167" spans="1:51" x14ac:dyDescent="0.25">
      <c r="A167">
        <v>1</v>
      </c>
      <c r="B167">
        <v>1</v>
      </c>
      <c r="C167">
        <v>1</v>
      </c>
      <c r="D167" t="s">
        <v>391</v>
      </c>
      <c r="E167">
        <v>68.430700000000002</v>
      </c>
      <c r="F167">
        <v>88</v>
      </c>
      <c r="G167">
        <v>66.233900000000006</v>
      </c>
      <c r="H167">
        <v>101</v>
      </c>
      <c r="I167">
        <v>106.896</v>
      </c>
      <c r="J167">
        <v>124</v>
      </c>
      <c r="K167">
        <v>107.533</v>
      </c>
      <c r="L167">
        <v>123</v>
      </c>
      <c r="M167">
        <v>108.328</v>
      </c>
      <c r="N167">
        <v>261</v>
      </c>
      <c r="O167">
        <v>108.718</v>
      </c>
      <c r="P167">
        <v>250</v>
      </c>
      <c r="Q167">
        <v>-1.18472</v>
      </c>
      <c r="R167">
        <v>179</v>
      </c>
      <c r="S167">
        <f t="shared" si="50"/>
        <v>-1.7316789101967423E-2</v>
      </c>
      <c r="T167">
        <f t="shared" si="51"/>
        <v>179</v>
      </c>
      <c r="U167">
        <f t="shared" si="52"/>
        <v>791287.86721253232</v>
      </c>
      <c r="V167">
        <f t="shared" si="53"/>
        <v>102</v>
      </c>
      <c r="W167">
        <f t="shared" si="54"/>
        <v>26.474718102051671</v>
      </c>
      <c r="X167">
        <f t="shared" si="55"/>
        <v>217</v>
      </c>
      <c r="Y167">
        <f t="shared" si="56"/>
        <v>198</v>
      </c>
      <c r="Z167">
        <v>0.49330000000000002</v>
      </c>
      <c r="AA167">
        <f t="shared" si="57"/>
        <v>161</v>
      </c>
      <c r="AB167">
        <v>0.46489999999999998</v>
      </c>
      <c r="AC167">
        <f t="shared" si="58"/>
        <v>0.47909999999999997</v>
      </c>
      <c r="AD167">
        <f t="shared" si="59"/>
        <v>175</v>
      </c>
      <c r="AE167">
        <v>0.49830000000000002</v>
      </c>
      <c r="AF167">
        <f t="shared" si="60"/>
        <v>164</v>
      </c>
      <c r="AG167">
        <v>0.55579999999999996</v>
      </c>
      <c r="AH167">
        <f t="shared" si="61"/>
        <v>146</v>
      </c>
      <c r="AI167">
        <f t="shared" si="62"/>
        <v>160.66666666666666</v>
      </c>
      <c r="AJ167">
        <f>IF(C167=1,(AI167/Z167),REF)</f>
        <v>325.69768227582944</v>
      </c>
      <c r="AK167">
        <f t="shared" si="63"/>
        <v>156</v>
      </c>
      <c r="AL167">
        <f>IF(B167=1,(AI167/AC167),REF)</f>
        <v>335.35100535726713</v>
      </c>
      <c r="AM167">
        <f t="shared" si="64"/>
        <v>169</v>
      </c>
      <c r="AN167">
        <f t="shared" si="65"/>
        <v>156</v>
      </c>
      <c r="AO167" t="str">
        <f t="shared" si="66"/>
        <v>Youngstown St.</v>
      </c>
      <c r="AP167">
        <f t="shared" si="67"/>
        <v>0.33099495864300976</v>
      </c>
      <c r="AQ167">
        <f t="shared" si="68"/>
        <v>0.26852649172907445</v>
      </c>
      <c r="AR167">
        <f t="shared" si="69"/>
        <v>0.61760370447509161</v>
      </c>
      <c r="AS167" t="str">
        <f t="shared" si="70"/>
        <v>Youngstown St.</v>
      </c>
      <c r="AT167">
        <f t="shared" si="71"/>
        <v>166</v>
      </c>
      <c r="AU167">
        <f t="shared" si="72"/>
        <v>165.66666666666666</v>
      </c>
      <c r="AV167">
        <v>178</v>
      </c>
      <c r="AW167" t="str">
        <f t="shared" si="73"/>
        <v>Youngstown St.</v>
      </c>
      <c r="AX167" t="str">
        <f t="shared" si="74"/>
        <v/>
      </c>
      <c r="AY167">
        <v>166</v>
      </c>
    </row>
    <row r="168" spans="1:51" x14ac:dyDescent="0.25">
      <c r="A168">
        <v>1</v>
      </c>
      <c r="B168">
        <v>1</v>
      </c>
      <c r="C168">
        <v>1</v>
      </c>
      <c r="D168" t="s">
        <v>160</v>
      </c>
      <c r="E168">
        <v>67.817800000000005</v>
      </c>
      <c r="F168">
        <v>114</v>
      </c>
      <c r="G168">
        <v>66.970399999999998</v>
      </c>
      <c r="H168">
        <v>75</v>
      </c>
      <c r="I168">
        <v>100.18</v>
      </c>
      <c r="J168">
        <v>261</v>
      </c>
      <c r="K168">
        <v>101.919</v>
      </c>
      <c r="L168">
        <v>223</v>
      </c>
      <c r="M168">
        <v>101.191</v>
      </c>
      <c r="N168">
        <v>97</v>
      </c>
      <c r="O168">
        <v>99.8215</v>
      </c>
      <c r="P168">
        <v>85</v>
      </c>
      <c r="Q168">
        <v>2.0977000000000001</v>
      </c>
      <c r="R168">
        <v>146</v>
      </c>
      <c r="S168">
        <f t="shared" si="50"/>
        <v>3.0928458310355046E-2</v>
      </c>
      <c r="T168">
        <f t="shared" si="51"/>
        <v>146</v>
      </c>
      <c r="U168">
        <f t="shared" si="52"/>
        <v>704456.21482538583</v>
      </c>
      <c r="V168">
        <f t="shared" si="53"/>
        <v>200</v>
      </c>
      <c r="W168">
        <f t="shared" si="54"/>
        <v>23.303161736259906</v>
      </c>
      <c r="X168">
        <f t="shared" si="55"/>
        <v>68</v>
      </c>
      <c r="Y168">
        <f t="shared" si="56"/>
        <v>107</v>
      </c>
      <c r="Z168">
        <v>0.38779999999999998</v>
      </c>
      <c r="AA168">
        <f t="shared" si="57"/>
        <v>211</v>
      </c>
      <c r="AB168">
        <v>0.71319999999999995</v>
      </c>
      <c r="AC168">
        <f t="shared" si="58"/>
        <v>0.55049999999999999</v>
      </c>
      <c r="AD168">
        <f t="shared" si="59"/>
        <v>141</v>
      </c>
      <c r="AE168">
        <v>0.21299999999999999</v>
      </c>
      <c r="AF168">
        <f t="shared" si="60"/>
        <v>284</v>
      </c>
      <c r="AG168">
        <v>0.54339999999999999</v>
      </c>
      <c r="AH168">
        <f t="shared" si="61"/>
        <v>151</v>
      </c>
      <c r="AI168">
        <f t="shared" si="62"/>
        <v>171.5</v>
      </c>
      <c r="AJ168">
        <f>IF(C168=1,(AI168/Z168),REF)</f>
        <v>442.23826714801447</v>
      </c>
      <c r="AK168">
        <f t="shared" si="63"/>
        <v>189</v>
      </c>
      <c r="AL168">
        <f>IF(B168=1,(AI168/AC168),REF)</f>
        <v>311.53496821071752</v>
      </c>
      <c r="AM168">
        <f t="shared" si="64"/>
        <v>158</v>
      </c>
      <c r="AN168">
        <f t="shared" si="65"/>
        <v>141</v>
      </c>
      <c r="AO168" t="str">
        <f t="shared" si="66"/>
        <v>Illinois St.</v>
      </c>
      <c r="AP168">
        <f t="shared" si="67"/>
        <v>0.28494647857220656</v>
      </c>
      <c r="AQ168">
        <f t="shared" si="68"/>
        <v>0.31139912776809209</v>
      </c>
      <c r="AR168">
        <f t="shared" si="69"/>
        <v>0.61629296643125153</v>
      </c>
      <c r="AS168" t="str">
        <f t="shared" si="70"/>
        <v>Illinois St.</v>
      </c>
      <c r="AT168">
        <f t="shared" si="71"/>
        <v>167</v>
      </c>
      <c r="AU168">
        <f t="shared" si="72"/>
        <v>149.66666666666666</v>
      </c>
      <c r="AV168">
        <v>161</v>
      </c>
      <c r="AW168" t="str">
        <f t="shared" si="73"/>
        <v>Illinois St.</v>
      </c>
      <c r="AX168" t="str">
        <f t="shared" si="74"/>
        <v/>
      </c>
      <c r="AY168">
        <v>167</v>
      </c>
    </row>
    <row r="169" spans="1:51" x14ac:dyDescent="0.25">
      <c r="A169">
        <v>1</v>
      </c>
      <c r="B169">
        <v>1</v>
      </c>
      <c r="C169">
        <v>1</v>
      </c>
      <c r="D169" t="s">
        <v>383</v>
      </c>
      <c r="E169">
        <v>64.661600000000007</v>
      </c>
      <c r="F169">
        <v>267</v>
      </c>
      <c r="G169">
        <v>63.730499999999999</v>
      </c>
      <c r="H169">
        <v>241</v>
      </c>
      <c r="I169">
        <v>111.64400000000001</v>
      </c>
      <c r="J169">
        <v>45</v>
      </c>
      <c r="K169">
        <v>112.062</v>
      </c>
      <c r="L169">
        <v>49</v>
      </c>
      <c r="M169">
        <v>110.578</v>
      </c>
      <c r="N169">
        <v>307</v>
      </c>
      <c r="O169">
        <v>112.17400000000001</v>
      </c>
      <c r="P169">
        <v>307</v>
      </c>
      <c r="Q169">
        <v>-0.112163</v>
      </c>
      <c r="R169">
        <v>166</v>
      </c>
      <c r="S169">
        <f t="shared" si="50"/>
        <v>-1.7320944733815583E-3</v>
      </c>
      <c r="T169">
        <f t="shared" si="51"/>
        <v>166</v>
      </c>
      <c r="U169">
        <f t="shared" si="52"/>
        <v>812013.37925999053</v>
      </c>
      <c r="V169">
        <f t="shared" si="53"/>
        <v>79</v>
      </c>
      <c r="W169">
        <f t="shared" si="54"/>
        <v>29.456495989815117</v>
      </c>
      <c r="X169">
        <f t="shared" si="55"/>
        <v>322</v>
      </c>
      <c r="Y169">
        <f t="shared" si="56"/>
        <v>244</v>
      </c>
      <c r="Z169">
        <v>0.49569999999999997</v>
      </c>
      <c r="AA169">
        <f t="shared" si="57"/>
        <v>158</v>
      </c>
      <c r="AB169">
        <v>0.55010000000000003</v>
      </c>
      <c r="AC169">
        <f t="shared" si="58"/>
        <v>0.52290000000000003</v>
      </c>
      <c r="AD169">
        <f t="shared" si="59"/>
        <v>157</v>
      </c>
      <c r="AE169">
        <v>0.57320000000000004</v>
      </c>
      <c r="AF169">
        <f t="shared" si="60"/>
        <v>136</v>
      </c>
      <c r="AG169">
        <v>0.44969999999999999</v>
      </c>
      <c r="AH169">
        <f t="shared" si="61"/>
        <v>186</v>
      </c>
      <c r="AI169">
        <f t="shared" si="62"/>
        <v>161.33333333333334</v>
      </c>
      <c r="AJ169">
        <f>IF(C169=1,(AI169/Z169),REF)</f>
        <v>325.46567144105984</v>
      </c>
      <c r="AK169">
        <f t="shared" si="63"/>
        <v>155</v>
      </c>
      <c r="AL169">
        <f>IF(B169=1,(AI169/AC169),REF)</f>
        <v>308.53573022247718</v>
      </c>
      <c r="AM169">
        <f t="shared" si="64"/>
        <v>156</v>
      </c>
      <c r="AN169">
        <f t="shared" si="65"/>
        <v>155</v>
      </c>
      <c r="AO169" t="str">
        <f t="shared" si="66"/>
        <v>William &amp; Mary</v>
      </c>
      <c r="AP169">
        <f t="shared" si="67"/>
        <v>0.29829847840194379</v>
      </c>
      <c r="AQ169">
        <f t="shared" si="68"/>
        <v>0.2961446404446495</v>
      </c>
      <c r="AR169">
        <f t="shared" si="69"/>
        <v>0.61550576268896995</v>
      </c>
      <c r="AS169" t="str">
        <f t="shared" si="70"/>
        <v>William &amp; Mary</v>
      </c>
      <c r="AT169">
        <f t="shared" si="71"/>
        <v>168</v>
      </c>
      <c r="AU169">
        <f t="shared" si="72"/>
        <v>160</v>
      </c>
      <c r="AV169">
        <v>167</v>
      </c>
      <c r="AW169" t="str">
        <f t="shared" si="73"/>
        <v>William &amp; Mary</v>
      </c>
      <c r="AX169" t="str">
        <f t="shared" si="74"/>
        <v/>
      </c>
      <c r="AY169">
        <v>168</v>
      </c>
    </row>
    <row r="170" spans="1:51" x14ac:dyDescent="0.25">
      <c r="A170">
        <v>1</v>
      </c>
      <c r="B170">
        <v>1</v>
      </c>
      <c r="C170">
        <v>1</v>
      </c>
      <c r="D170" t="s">
        <v>192</v>
      </c>
      <c r="E170">
        <v>69.709900000000005</v>
      </c>
      <c r="F170">
        <v>46</v>
      </c>
      <c r="G170">
        <v>68.055499999999995</v>
      </c>
      <c r="H170">
        <v>43</v>
      </c>
      <c r="I170">
        <v>103.36799999999999</v>
      </c>
      <c r="J170">
        <v>204</v>
      </c>
      <c r="K170">
        <v>105.331</v>
      </c>
      <c r="L170">
        <v>170</v>
      </c>
      <c r="M170">
        <v>109.98</v>
      </c>
      <c r="N170">
        <v>294</v>
      </c>
      <c r="O170">
        <v>106.01</v>
      </c>
      <c r="P170">
        <v>200</v>
      </c>
      <c r="Q170">
        <v>-0.67920499999999995</v>
      </c>
      <c r="R170">
        <v>174</v>
      </c>
      <c r="S170">
        <f t="shared" si="50"/>
        <v>-9.7403668632432688E-3</v>
      </c>
      <c r="T170">
        <f t="shared" si="51"/>
        <v>173</v>
      </c>
      <c r="U170">
        <f t="shared" si="52"/>
        <v>773404.82013535406</v>
      </c>
      <c r="V170">
        <f t="shared" si="53"/>
        <v>120</v>
      </c>
      <c r="W170">
        <f t="shared" si="54"/>
        <v>24.960913512079582</v>
      </c>
      <c r="X170">
        <f t="shared" si="55"/>
        <v>134</v>
      </c>
      <c r="Y170">
        <f t="shared" si="56"/>
        <v>153.5</v>
      </c>
      <c r="Z170">
        <v>0.46660000000000001</v>
      </c>
      <c r="AA170">
        <f t="shared" si="57"/>
        <v>173</v>
      </c>
      <c r="AB170">
        <v>0.4945</v>
      </c>
      <c r="AC170">
        <f t="shared" si="58"/>
        <v>0.48055000000000003</v>
      </c>
      <c r="AD170">
        <f t="shared" si="59"/>
        <v>174</v>
      </c>
      <c r="AE170">
        <v>0.47520000000000001</v>
      </c>
      <c r="AF170">
        <f t="shared" si="60"/>
        <v>180</v>
      </c>
      <c r="AG170">
        <v>0.54310000000000003</v>
      </c>
      <c r="AH170">
        <f t="shared" si="61"/>
        <v>152</v>
      </c>
      <c r="AI170">
        <f t="shared" si="62"/>
        <v>158.75</v>
      </c>
      <c r="AJ170">
        <f>IF(C170=1,(AI170/Z170),REF)</f>
        <v>340.2271753107587</v>
      </c>
      <c r="AK170">
        <f t="shared" si="63"/>
        <v>164</v>
      </c>
      <c r="AL170">
        <f>IF(B170=1,(AI170/AC170),REF)</f>
        <v>330.35063989179065</v>
      </c>
      <c r="AM170">
        <f t="shared" si="64"/>
        <v>167</v>
      </c>
      <c r="AN170">
        <f t="shared" si="65"/>
        <v>164</v>
      </c>
      <c r="AO170" t="str">
        <f t="shared" si="66"/>
        <v>Loyola Marymount</v>
      </c>
      <c r="AP170">
        <f t="shared" si="67"/>
        <v>0.31717680146942201</v>
      </c>
      <c r="AQ170">
        <f t="shared" si="68"/>
        <v>0.26984545405849392</v>
      </c>
      <c r="AR170">
        <f t="shared" si="69"/>
        <v>0.61242065331307127</v>
      </c>
      <c r="AS170" t="str">
        <f t="shared" si="70"/>
        <v>Loyola Marymount</v>
      </c>
      <c r="AT170">
        <f t="shared" si="71"/>
        <v>169</v>
      </c>
      <c r="AU170">
        <f t="shared" si="72"/>
        <v>169</v>
      </c>
      <c r="AV170">
        <v>182</v>
      </c>
      <c r="AW170" t="str">
        <f t="shared" si="73"/>
        <v>Loyola Marymount</v>
      </c>
      <c r="AX170" t="str">
        <f t="shared" si="74"/>
        <v/>
      </c>
      <c r="AY170">
        <v>169</v>
      </c>
    </row>
    <row r="171" spans="1:51" x14ac:dyDescent="0.25">
      <c r="A171">
        <v>1</v>
      </c>
      <c r="B171">
        <v>1</v>
      </c>
      <c r="C171">
        <v>1</v>
      </c>
      <c r="D171" t="s">
        <v>306</v>
      </c>
      <c r="E171">
        <v>66.925899999999999</v>
      </c>
      <c r="F171">
        <v>150</v>
      </c>
      <c r="G171">
        <v>65.773399999999995</v>
      </c>
      <c r="H171">
        <v>127</v>
      </c>
      <c r="I171">
        <v>107.184</v>
      </c>
      <c r="J171">
        <v>111</v>
      </c>
      <c r="K171">
        <v>106.583</v>
      </c>
      <c r="L171">
        <v>135</v>
      </c>
      <c r="M171">
        <v>103.709</v>
      </c>
      <c r="N171">
        <v>144</v>
      </c>
      <c r="O171">
        <v>103.107</v>
      </c>
      <c r="P171">
        <v>144</v>
      </c>
      <c r="Q171">
        <v>3.4763000000000002</v>
      </c>
      <c r="R171">
        <v>130</v>
      </c>
      <c r="S171">
        <f t="shared" si="50"/>
        <v>5.193803893559891E-2</v>
      </c>
      <c r="T171">
        <f t="shared" si="51"/>
        <v>134</v>
      </c>
      <c r="U171">
        <f t="shared" si="52"/>
        <v>760273.93331362505</v>
      </c>
      <c r="V171">
        <f t="shared" si="53"/>
        <v>135</v>
      </c>
      <c r="W171">
        <f t="shared" si="54"/>
        <v>24.869486671686001</v>
      </c>
      <c r="X171">
        <f t="shared" si="55"/>
        <v>131</v>
      </c>
      <c r="Y171">
        <f t="shared" si="56"/>
        <v>132.5</v>
      </c>
      <c r="Z171">
        <v>0.43790000000000001</v>
      </c>
      <c r="AA171">
        <f t="shared" si="57"/>
        <v>186</v>
      </c>
      <c r="AB171">
        <v>0.67849999999999999</v>
      </c>
      <c r="AC171">
        <f t="shared" si="58"/>
        <v>0.55820000000000003</v>
      </c>
      <c r="AD171">
        <f t="shared" si="59"/>
        <v>138</v>
      </c>
      <c r="AE171">
        <v>0.63329999999999997</v>
      </c>
      <c r="AF171">
        <f t="shared" si="60"/>
        <v>112</v>
      </c>
      <c r="AG171">
        <v>0.3947</v>
      </c>
      <c r="AH171">
        <f t="shared" si="61"/>
        <v>209</v>
      </c>
      <c r="AI171">
        <f t="shared" si="62"/>
        <v>143.41666666666666</v>
      </c>
      <c r="AJ171">
        <f>IF(C171=1,(AI171/Z171),REF)</f>
        <v>327.5100860165943</v>
      </c>
      <c r="AK171">
        <f t="shared" si="63"/>
        <v>157</v>
      </c>
      <c r="AL171">
        <f>IF(B171=1,(AI171/AC171),REF)</f>
        <v>256.92702734981486</v>
      </c>
      <c r="AM171">
        <f t="shared" si="64"/>
        <v>139</v>
      </c>
      <c r="AN171">
        <f t="shared" si="65"/>
        <v>138</v>
      </c>
      <c r="AO171" t="str">
        <f t="shared" si="66"/>
        <v>South Dakota St.</v>
      </c>
      <c r="AP171">
        <f t="shared" si="67"/>
        <v>0.26254266996034981</v>
      </c>
      <c r="AQ171">
        <f t="shared" si="68"/>
        <v>0.32345362799212224</v>
      </c>
      <c r="AR171">
        <f t="shared" si="69"/>
        <v>0.61199228975488051</v>
      </c>
      <c r="AS171" t="str">
        <f t="shared" si="70"/>
        <v>South Dakota St.</v>
      </c>
      <c r="AT171">
        <f t="shared" si="71"/>
        <v>170</v>
      </c>
      <c r="AU171">
        <f t="shared" si="72"/>
        <v>148.66666666666666</v>
      </c>
      <c r="AV171">
        <v>142</v>
      </c>
      <c r="AW171" t="str">
        <f t="shared" si="73"/>
        <v>South Dakota St.</v>
      </c>
      <c r="AX171" t="str">
        <f t="shared" si="74"/>
        <v/>
      </c>
      <c r="AY171">
        <v>170</v>
      </c>
    </row>
    <row r="172" spans="1:51" x14ac:dyDescent="0.25">
      <c r="A172">
        <v>1</v>
      </c>
      <c r="B172">
        <v>1</v>
      </c>
      <c r="C172">
        <v>1</v>
      </c>
      <c r="D172" t="s">
        <v>387</v>
      </c>
      <c r="E172">
        <v>65.818399999999997</v>
      </c>
      <c r="F172">
        <v>210</v>
      </c>
      <c r="G172">
        <v>63.515599999999999</v>
      </c>
      <c r="H172">
        <v>247</v>
      </c>
      <c r="I172">
        <v>101.033</v>
      </c>
      <c r="J172">
        <v>250</v>
      </c>
      <c r="K172">
        <v>100.099</v>
      </c>
      <c r="L172">
        <v>254</v>
      </c>
      <c r="M172">
        <v>96.308800000000005</v>
      </c>
      <c r="N172">
        <v>23</v>
      </c>
      <c r="O172">
        <v>97.409400000000005</v>
      </c>
      <c r="P172">
        <v>55</v>
      </c>
      <c r="Q172">
        <v>2.6897600000000002</v>
      </c>
      <c r="R172">
        <v>141</v>
      </c>
      <c r="S172">
        <f t="shared" si="50"/>
        <v>4.0863952937172564E-2</v>
      </c>
      <c r="T172">
        <f t="shared" si="51"/>
        <v>140</v>
      </c>
      <c r="U172">
        <f t="shared" si="52"/>
        <v>659487.84940613841</v>
      </c>
      <c r="V172">
        <f t="shared" si="53"/>
        <v>264</v>
      </c>
      <c r="W172">
        <f t="shared" si="54"/>
        <v>23.089475551376076</v>
      </c>
      <c r="X172">
        <f t="shared" si="55"/>
        <v>58</v>
      </c>
      <c r="Y172">
        <f t="shared" si="56"/>
        <v>99</v>
      </c>
      <c r="Z172">
        <v>0.46439999999999998</v>
      </c>
      <c r="AA172">
        <f t="shared" si="57"/>
        <v>176</v>
      </c>
      <c r="AB172">
        <v>0.61319999999999997</v>
      </c>
      <c r="AC172">
        <f t="shared" si="58"/>
        <v>0.53879999999999995</v>
      </c>
      <c r="AD172">
        <f t="shared" si="59"/>
        <v>150</v>
      </c>
      <c r="AE172">
        <v>0.70399999999999996</v>
      </c>
      <c r="AF172">
        <f t="shared" si="60"/>
        <v>89</v>
      </c>
      <c r="AG172">
        <v>0.42070000000000002</v>
      </c>
      <c r="AH172">
        <f t="shared" si="61"/>
        <v>199</v>
      </c>
      <c r="AI172">
        <f t="shared" si="62"/>
        <v>156.83333333333334</v>
      </c>
      <c r="AJ172">
        <f>IF(C172=1,(AI172/Z172),REF)</f>
        <v>337.71174275050248</v>
      </c>
      <c r="AK172">
        <f t="shared" si="63"/>
        <v>163</v>
      </c>
      <c r="AL172">
        <f>IF(B172=1,(AI172/AC172),REF)</f>
        <v>291.07894085622377</v>
      </c>
      <c r="AM172">
        <f t="shared" si="64"/>
        <v>152</v>
      </c>
      <c r="AN172">
        <f t="shared" si="65"/>
        <v>150</v>
      </c>
      <c r="AO172" t="str">
        <f t="shared" si="66"/>
        <v>Wright St.</v>
      </c>
      <c r="AP172">
        <f t="shared" si="67"/>
        <v>0.27824263880384603</v>
      </c>
      <c r="AQ172">
        <f t="shared" si="68"/>
        <v>0.30737932842658794</v>
      </c>
      <c r="AR172">
        <f t="shared" si="69"/>
        <v>0.61183588505856046</v>
      </c>
      <c r="AS172" t="str">
        <f t="shared" si="70"/>
        <v>Wright St.</v>
      </c>
      <c r="AT172">
        <f t="shared" si="71"/>
        <v>171</v>
      </c>
      <c r="AU172">
        <f t="shared" si="72"/>
        <v>157</v>
      </c>
      <c r="AV172">
        <v>155</v>
      </c>
      <c r="AW172" t="str">
        <f t="shared" si="73"/>
        <v>Wright St.</v>
      </c>
      <c r="AX172" t="str">
        <f t="shared" si="74"/>
        <v/>
      </c>
      <c r="AY172">
        <v>171</v>
      </c>
    </row>
    <row r="173" spans="1:51" x14ac:dyDescent="0.25">
      <c r="A173">
        <v>1</v>
      </c>
      <c r="B173">
        <v>1</v>
      </c>
      <c r="C173">
        <v>1</v>
      </c>
      <c r="D173" t="s">
        <v>295</v>
      </c>
      <c r="E173">
        <v>65.477599999999995</v>
      </c>
      <c r="F173">
        <v>227</v>
      </c>
      <c r="G173">
        <v>64.128900000000002</v>
      </c>
      <c r="H173">
        <v>216</v>
      </c>
      <c r="I173">
        <v>105.729</v>
      </c>
      <c r="J173">
        <v>152</v>
      </c>
      <c r="K173">
        <v>106.93300000000001</v>
      </c>
      <c r="L173">
        <v>132</v>
      </c>
      <c r="M173">
        <v>108.854</v>
      </c>
      <c r="N173">
        <v>272</v>
      </c>
      <c r="O173">
        <v>105.583</v>
      </c>
      <c r="P173">
        <v>192</v>
      </c>
      <c r="Q173">
        <v>1.35049</v>
      </c>
      <c r="R173">
        <v>152</v>
      </c>
      <c r="S173">
        <f t="shared" si="50"/>
        <v>2.0617737974513554E-2</v>
      </c>
      <c r="T173">
        <f t="shared" si="51"/>
        <v>153</v>
      </c>
      <c r="U173">
        <f t="shared" si="52"/>
        <v>748714.51850014646</v>
      </c>
      <c r="V173">
        <f t="shared" si="53"/>
        <v>151</v>
      </c>
      <c r="W173">
        <f t="shared" si="54"/>
        <v>26.403265564418032</v>
      </c>
      <c r="X173">
        <f t="shared" si="55"/>
        <v>212</v>
      </c>
      <c r="Y173">
        <f t="shared" si="56"/>
        <v>182.5</v>
      </c>
      <c r="Z173">
        <v>0.58979999999999999</v>
      </c>
      <c r="AA173">
        <f t="shared" si="57"/>
        <v>125</v>
      </c>
      <c r="AB173">
        <v>0.3957</v>
      </c>
      <c r="AC173">
        <f t="shared" si="58"/>
        <v>0.49275000000000002</v>
      </c>
      <c r="AD173">
        <f t="shared" si="59"/>
        <v>168</v>
      </c>
      <c r="AE173">
        <v>0.76259999999999994</v>
      </c>
      <c r="AF173">
        <f t="shared" si="60"/>
        <v>64</v>
      </c>
      <c r="AG173">
        <v>0.36170000000000002</v>
      </c>
      <c r="AH173">
        <f t="shared" si="61"/>
        <v>226</v>
      </c>
      <c r="AI173">
        <f t="shared" si="62"/>
        <v>157.41666666666666</v>
      </c>
      <c r="AJ173">
        <f>IF(C173=1,(AI173/Z173),REF)</f>
        <v>266.89838363286987</v>
      </c>
      <c r="AK173">
        <f t="shared" si="63"/>
        <v>141</v>
      </c>
      <c r="AL173">
        <f>IF(B173=1,(AI173/AC173),REF)</f>
        <v>319.46558430576692</v>
      </c>
      <c r="AM173">
        <f t="shared" si="64"/>
        <v>162</v>
      </c>
      <c r="AN173">
        <f t="shared" si="65"/>
        <v>141</v>
      </c>
      <c r="AO173" t="str">
        <f t="shared" si="66"/>
        <v>Santa Clara</v>
      </c>
      <c r="AP173">
        <f t="shared" si="67"/>
        <v>0.30623875969698611</v>
      </c>
      <c r="AQ173">
        <f t="shared" si="68"/>
        <v>0.27785744742000512</v>
      </c>
      <c r="AR173">
        <f t="shared" si="69"/>
        <v>0.61119776319713681</v>
      </c>
      <c r="AS173" t="str">
        <f t="shared" si="70"/>
        <v>Santa Clara</v>
      </c>
      <c r="AT173">
        <f t="shared" si="71"/>
        <v>172</v>
      </c>
      <c r="AU173">
        <f t="shared" si="72"/>
        <v>160.33333333333334</v>
      </c>
      <c r="AV173">
        <v>159</v>
      </c>
      <c r="AW173" t="str">
        <f t="shared" si="73"/>
        <v>Santa Clara</v>
      </c>
      <c r="AX173" t="str">
        <f t="shared" si="74"/>
        <v/>
      </c>
      <c r="AY173">
        <v>172</v>
      </c>
    </row>
    <row r="174" spans="1:51" x14ac:dyDescent="0.25">
      <c r="A174">
        <v>1</v>
      </c>
      <c r="B174">
        <v>1</v>
      </c>
      <c r="C174">
        <v>1</v>
      </c>
      <c r="D174" t="s">
        <v>56</v>
      </c>
      <c r="E174">
        <v>69.016900000000007</v>
      </c>
      <c r="F174">
        <v>67</v>
      </c>
      <c r="G174">
        <v>66.790400000000005</v>
      </c>
      <c r="H174">
        <v>84</v>
      </c>
      <c r="I174">
        <v>106.825</v>
      </c>
      <c r="J174">
        <v>125</v>
      </c>
      <c r="K174">
        <v>106.181</v>
      </c>
      <c r="L174">
        <v>142</v>
      </c>
      <c r="M174">
        <v>103.143</v>
      </c>
      <c r="N174">
        <v>126</v>
      </c>
      <c r="O174">
        <v>105.506</v>
      </c>
      <c r="P174">
        <v>187</v>
      </c>
      <c r="Q174">
        <v>0.67560200000000004</v>
      </c>
      <c r="R174">
        <v>160</v>
      </c>
      <c r="S174">
        <f t="shared" si="50"/>
        <v>9.7802132521164677E-3</v>
      </c>
      <c r="T174">
        <f t="shared" si="51"/>
        <v>161</v>
      </c>
      <c r="U174">
        <f t="shared" si="52"/>
        <v>778124.46594946098</v>
      </c>
      <c r="V174">
        <f t="shared" si="53"/>
        <v>115</v>
      </c>
      <c r="W174">
        <f t="shared" si="54"/>
        <v>25.020040286150799</v>
      </c>
      <c r="X174">
        <f t="shared" si="55"/>
        <v>137</v>
      </c>
      <c r="Y174">
        <f t="shared" si="56"/>
        <v>149</v>
      </c>
      <c r="Z174">
        <v>0.41599999999999998</v>
      </c>
      <c r="AA174">
        <f t="shared" si="57"/>
        <v>194</v>
      </c>
      <c r="AB174">
        <v>0.68459999999999999</v>
      </c>
      <c r="AC174">
        <f t="shared" si="58"/>
        <v>0.55030000000000001</v>
      </c>
      <c r="AD174">
        <f t="shared" si="59"/>
        <v>142</v>
      </c>
      <c r="AE174">
        <v>0.48080000000000001</v>
      </c>
      <c r="AF174">
        <f t="shared" si="60"/>
        <v>176</v>
      </c>
      <c r="AG174">
        <v>0.43630000000000002</v>
      </c>
      <c r="AH174">
        <f t="shared" si="61"/>
        <v>192</v>
      </c>
      <c r="AI174">
        <f t="shared" si="62"/>
        <v>155.83333333333334</v>
      </c>
      <c r="AJ174">
        <f>IF(C174=1,(AI174/Z174),REF)</f>
        <v>374.59935897435901</v>
      </c>
      <c r="AK174">
        <f t="shared" si="63"/>
        <v>178</v>
      </c>
      <c r="AL174">
        <f>IF(B174=1,(AI174/AC174),REF)</f>
        <v>283.17887213035317</v>
      </c>
      <c r="AM174">
        <f t="shared" si="64"/>
        <v>149</v>
      </c>
      <c r="AN174">
        <f t="shared" si="65"/>
        <v>142</v>
      </c>
      <c r="AO174" t="str">
        <f t="shared" si="66"/>
        <v>Arkansas St.</v>
      </c>
      <c r="AP174">
        <f t="shared" si="67"/>
        <v>0.26516838548011173</v>
      </c>
      <c r="AQ174">
        <f t="shared" si="68"/>
        <v>0.31502159455014955</v>
      </c>
      <c r="AR174">
        <f t="shared" si="69"/>
        <v>0.60955948212841038</v>
      </c>
      <c r="AS174" t="str">
        <f t="shared" si="70"/>
        <v>Arkansas St.</v>
      </c>
      <c r="AT174">
        <f t="shared" si="71"/>
        <v>173</v>
      </c>
      <c r="AU174">
        <f t="shared" si="72"/>
        <v>152.33333333333334</v>
      </c>
      <c r="AV174">
        <v>151</v>
      </c>
      <c r="AW174" t="str">
        <f t="shared" si="73"/>
        <v>Arkansas St.</v>
      </c>
      <c r="AX174" t="str">
        <f t="shared" si="74"/>
        <v/>
      </c>
      <c r="AY174">
        <v>173</v>
      </c>
    </row>
    <row r="175" spans="1:51" x14ac:dyDescent="0.25">
      <c r="A175">
        <v>1</v>
      </c>
      <c r="B175">
        <v>1</v>
      </c>
      <c r="C175">
        <v>1</v>
      </c>
      <c r="D175" t="s">
        <v>121</v>
      </c>
      <c r="E175">
        <v>66.977699999999999</v>
      </c>
      <c r="F175">
        <v>147</v>
      </c>
      <c r="G175">
        <v>64.681899999999999</v>
      </c>
      <c r="H175">
        <v>189</v>
      </c>
      <c r="I175">
        <v>106.52500000000001</v>
      </c>
      <c r="J175">
        <v>131</v>
      </c>
      <c r="K175">
        <v>104.292</v>
      </c>
      <c r="L175">
        <v>189</v>
      </c>
      <c r="M175">
        <v>105.539</v>
      </c>
      <c r="N175">
        <v>189</v>
      </c>
      <c r="O175">
        <v>107.29300000000001</v>
      </c>
      <c r="P175">
        <v>223</v>
      </c>
      <c r="Q175">
        <v>-3.0009399999999999</v>
      </c>
      <c r="R175">
        <v>202</v>
      </c>
      <c r="S175">
        <f t="shared" si="50"/>
        <v>-4.4805957803866134E-2</v>
      </c>
      <c r="T175">
        <f t="shared" si="51"/>
        <v>201</v>
      </c>
      <c r="U175">
        <f t="shared" si="52"/>
        <v>728504.47157381277</v>
      </c>
      <c r="V175">
        <f t="shared" si="53"/>
        <v>177</v>
      </c>
      <c r="W175">
        <f t="shared" si="54"/>
        <v>26.48402517413691</v>
      </c>
      <c r="X175">
        <f t="shared" si="55"/>
        <v>218</v>
      </c>
      <c r="Y175">
        <f t="shared" si="56"/>
        <v>209.5</v>
      </c>
      <c r="Z175">
        <v>0.45019999999999999</v>
      </c>
      <c r="AA175">
        <f t="shared" si="57"/>
        <v>181</v>
      </c>
      <c r="AB175">
        <v>0.45069999999999999</v>
      </c>
      <c r="AC175">
        <f t="shared" si="58"/>
        <v>0.45045000000000002</v>
      </c>
      <c r="AD175">
        <f t="shared" si="59"/>
        <v>186</v>
      </c>
      <c r="AE175">
        <v>0.58550000000000002</v>
      </c>
      <c r="AF175">
        <f t="shared" si="60"/>
        <v>132</v>
      </c>
      <c r="AG175">
        <v>0.61040000000000005</v>
      </c>
      <c r="AH175">
        <f t="shared" si="61"/>
        <v>127</v>
      </c>
      <c r="AI175">
        <f t="shared" si="62"/>
        <v>172.08333333333334</v>
      </c>
      <c r="AJ175">
        <f>IF(C175=1,(AI175/Z175),REF)</f>
        <v>382.23752406337928</v>
      </c>
      <c r="AK175">
        <f t="shared" si="63"/>
        <v>180</v>
      </c>
      <c r="AL175">
        <f>IF(B175=1,(AI175/AC175),REF)</f>
        <v>382.02538202538204</v>
      </c>
      <c r="AM175">
        <f t="shared" si="64"/>
        <v>180</v>
      </c>
      <c r="AN175">
        <f t="shared" si="65"/>
        <v>180</v>
      </c>
      <c r="AO175" t="str">
        <f t="shared" si="66"/>
        <v>Elon</v>
      </c>
      <c r="AP175">
        <f t="shared" si="67"/>
        <v>0.32930949259110875</v>
      </c>
      <c r="AQ175">
        <f t="shared" si="68"/>
        <v>0.24838964255978077</v>
      </c>
      <c r="AR175">
        <f t="shared" si="69"/>
        <v>0.60851135777666576</v>
      </c>
      <c r="AS175" t="str">
        <f t="shared" si="70"/>
        <v>Elon</v>
      </c>
      <c r="AT175">
        <f t="shared" si="71"/>
        <v>174</v>
      </c>
      <c r="AU175">
        <f t="shared" si="72"/>
        <v>180</v>
      </c>
      <c r="AV175">
        <v>180</v>
      </c>
      <c r="AW175" t="str">
        <f t="shared" si="73"/>
        <v>Elon</v>
      </c>
      <c r="AX175" t="str">
        <f t="shared" si="74"/>
        <v/>
      </c>
      <c r="AY175">
        <v>174</v>
      </c>
    </row>
    <row r="176" spans="1:51" x14ac:dyDescent="0.25">
      <c r="A176">
        <v>1</v>
      </c>
      <c r="B176">
        <v>1</v>
      </c>
      <c r="C176">
        <v>1</v>
      </c>
      <c r="D176" t="s">
        <v>95</v>
      </c>
      <c r="E176">
        <v>62.251600000000003</v>
      </c>
      <c r="F176">
        <v>339</v>
      </c>
      <c r="G176">
        <v>60.938899999999997</v>
      </c>
      <c r="H176">
        <v>332</v>
      </c>
      <c r="I176">
        <v>99.207800000000006</v>
      </c>
      <c r="J176">
        <v>278</v>
      </c>
      <c r="K176">
        <v>97.597499999999997</v>
      </c>
      <c r="L176">
        <v>292</v>
      </c>
      <c r="M176">
        <v>99.994500000000002</v>
      </c>
      <c r="N176">
        <v>76</v>
      </c>
      <c r="O176">
        <v>100.562</v>
      </c>
      <c r="P176">
        <v>96</v>
      </c>
      <c r="Q176">
        <v>-2.9644400000000002</v>
      </c>
      <c r="R176">
        <v>201</v>
      </c>
      <c r="S176">
        <f t="shared" si="50"/>
        <v>-4.7621265959429171E-2</v>
      </c>
      <c r="T176">
        <f t="shared" si="51"/>
        <v>202</v>
      </c>
      <c r="U176">
        <f t="shared" si="52"/>
        <v>592963.42282427254</v>
      </c>
      <c r="V176">
        <f t="shared" si="53"/>
        <v>318</v>
      </c>
      <c r="W176">
        <f t="shared" si="54"/>
        <v>25.688794534927315</v>
      </c>
      <c r="X176">
        <f t="shared" si="55"/>
        <v>173</v>
      </c>
      <c r="Y176">
        <f t="shared" si="56"/>
        <v>187.5</v>
      </c>
      <c r="Z176">
        <v>0.55869999999999997</v>
      </c>
      <c r="AA176">
        <f t="shared" si="57"/>
        <v>137</v>
      </c>
      <c r="AB176">
        <v>0.3992</v>
      </c>
      <c r="AC176">
        <f t="shared" si="58"/>
        <v>0.47894999999999999</v>
      </c>
      <c r="AD176">
        <f t="shared" si="59"/>
        <v>176</v>
      </c>
      <c r="AE176">
        <v>0.48330000000000001</v>
      </c>
      <c r="AF176">
        <f t="shared" si="60"/>
        <v>175</v>
      </c>
      <c r="AG176">
        <v>0.45710000000000001</v>
      </c>
      <c r="AH176">
        <f t="shared" si="61"/>
        <v>183</v>
      </c>
      <c r="AI176">
        <f t="shared" si="62"/>
        <v>206.91666666666666</v>
      </c>
      <c r="AJ176">
        <f>IF(C176=1,(AI176/Z176),REF)</f>
        <v>370.35379750611537</v>
      </c>
      <c r="AK176">
        <f t="shared" si="63"/>
        <v>174</v>
      </c>
      <c r="AL176">
        <f>IF(B176=1,(AI176/AC176),REF)</f>
        <v>432.02143577965688</v>
      </c>
      <c r="AM176">
        <f t="shared" si="64"/>
        <v>190</v>
      </c>
      <c r="AN176">
        <f t="shared" si="65"/>
        <v>174</v>
      </c>
      <c r="AO176" t="str">
        <f t="shared" si="66"/>
        <v>College of Charleston</v>
      </c>
      <c r="AP176">
        <f t="shared" si="67"/>
        <v>0.31639709486026701</v>
      </c>
      <c r="AQ176">
        <f t="shared" si="68"/>
        <v>0.26007609411768373</v>
      </c>
      <c r="AR176">
        <f t="shared" si="69"/>
        <v>0.60799449521297844</v>
      </c>
      <c r="AS176" t="str">
        <f t="shared" si="70"/>
        <v>College of Charleston</v>
      </c>
      <c r="AT176">
        <f t="shared" si="71"/>
        <v>175</v>
      </c>
      <c r="AU176">
        <f t="shared" si="72"/>
        <v>175</v>
      </c>
      <c r="AV176">
        <v>171</v>
      </c>
      <c r="AW176" t="str">
        <f t="shared" si="73"/>
        <v>College of Charleston</v>
      </c>
      <c r="AX176" t="str">
        <f t="shared" si="74"/>
        <v/>
      </c>
      <c r="AY176">
        <v>175</v>
      </c>
    </row>
    <row r="177" spans="1:51" x14ac:dyDescent="0.25">
      <c r="A177">
        <v>1</v>
      </c>
      <c r="B177">
        <v>1</v>
      </c>
      <c r="C177">
        <v>1</v>
      </c>
      <c r="D177" t="s">
        <v>357</v>
      </c>
      <c r="E177">
        <v>66.463499999999996</v>
      </c>
      <c r="F177">
        <v>175</v>
      </c>
      <c r="G177">
        <v>64.259500000000003</v>
      </c>
      <c r="H177">
        <v>212</v>
      </c>
      <c r="I177">
        <v>107.655</v>
      </c>
      <c r="J177">
        <v>101</v>
      </c>
      <c r="K177">
        <v>105.149</v>
      </c>
      <c r="L177">
        <v>173</v>
      </c>
      <c r="M177">
        <v>103.404</v>
      </c>
      <c r="N177">
        <v>136</v>
      </c>
      <c r="O177">
        <v>105.303</v>
      </c>
      <c r="P177">
        <v>178</v>
      </c>
      <c r="Q177">
        <v>-0.15387799999999999</v>
      </c>
      <c r="R177">
        <v>167</v>
      </c>
      <c r="S177">
        <f t="shared" si="50"/>
        <v>-2.3170612441414666E-3</v>
      </c>
      <c r="T177">
        <f t="shared" si="51"/>
        <v>167</v>
      </c>
      <c r="U177">
        <f t="shared" si="52"/>
        <v>734841.20597116346</v>
      </c>
      <c r="V177">
        <f t="shared" si="53"/>
        <v>170</v>
      </c>
      <c r="W177">
        <f t="shared" si="54"/>
        <v>25.901325091331934</v>
      </c>
      <c r="X177">
        <f t="shared" si="55"/>
        <v>181</v>
      </c>
      <c r="Y177">
        <f t="shared" si="56"/>
        <v>174</v>
      </c>
      <c r="Z177">
        <v>0.47620000000000001</v>
      </c>
      <c r="AA177">
        <f t="shared" si="57"/>
        <v>169</v>
      </c>
      <c r="AB177">
        <v>0.49099999999999999</v>
      </c>
      <c r="AC177">
        <f t="shared" si="58"/>
        <v>0.48360000000000003</v>
      </c>
      <c r="AD177">
        <f t="shared" si="59"/>
        <v>173</v>
      </c>
      <c r="AE177">
        <v>0.56259999999999999</v>
      </c>
      <c r="AF177">
        <f t="shared" si="60"/>
        <v>142</v>
      </c>
      <c r="AG177">
        <v>0.49080000000000001</v>
      </c>
      <c r="AH177">
        <f t="shared" si="61"/>
        <v>170</v>
      </c>
      <c r="AI177">
        <f t="shared" si="62"/>
        <v>166</v>
      </c>
      <c r="AJ177">
        <f>IF(C177=1,(AI177/Z177),REF)</f>
        <v>348.59302813943719</v>
      </c>
      <c r="AK177">
        <f t="shared" si="63"/>
        <v>167</v>
      </c>
      <c r="AL177">
        <f>IF(B177=1,(AI177/AC177),REF)</f>
        <v>343.2588916459884</v>
      </c>
      <c r="AM177">
        <f t="shared" si="64"/>
        <v>171</v>
      </c>
      <c r="AN177">
        <f t="shared" si="65"/>
        <v>167</v>
      </c>
      <c r="AO177" t="str">
        <f t="shared" si="66"/>
        <v>USC Upstate</v>
      </c>
      <c r="AP177">
        <f t="shared" si="67"/>
        <v>0.3030264676198352</v>
      </c>
      <c r="AQ177">
        <f t="shared" si="68"/>
        <v>0.27026013309381997</v>
      </c>
      <c r="AR177">
        <f t="shared" si="69"/>
        <v>0.60664792746938512</v>
      </c>
      <c r="AS177" t="str">
        <f t="shared" si="70"/>
        <v>USC Upstate</v>
      </c>
      <c r="AT177">
        <f t="shared" si="71"/>
        <v>176</v>
      </c>
      <c r="AU177">
        <f t="shared" si="72"/>
        <v>172</v>
      </c>
      <c r="AV177">
        <v>168</v>
      </c>
      <c r="AW177" t="str">
        <f t="shared" si="73"/>
        <v>USC Upstate</v>
      </c>
      <c r="AX177" t="str">
        <f t="shared" si="74"/>
        <v/>
      </c>
      <c r="AY177">
        <v>176</v>
      </c>
    </row>
    <row r="178" spans="1:51" x14ac:dyDescent="0.25">
      <c r="A178">
        <v>1</v>
      </c>
      <c r="B178">
        <v>1</v>
      </c>
      <c r="C178">
        <v>1</v>
      </c>
      <c r="D178" t="s">
        <v>221</v>
      </c>
      <c r="E178">
        <v>70.074799999999996</v>
      </c>
      <c r="F178">
        <v>39</v>
      </c>
      <c r="G178">
        <v>67.745400000000004</v>
      </c>
      <c r="H178">
        <v>51</v>
      </c>
      <c r="I178">
        <v>104.78100000000001</v>
      </c>
      <c r="J178">
        <v>170</v>
      </c>
      <c r="K178">
        <v>102.01</v>
      </c>
      <c r="L178">
        <v>222</v>
      </c>
      <c r="M178">
        <v>103.131</v>
      </c>
      <c r="N178">
        <v>125</v>
      </c>
      <c r="O178">
        <v>103.501</v>
      </c>
      <c r="P178">
        <v>151</v>
      </c>
      <c r="Q178">
        <v>-1.49153</v>
      </c>
      <c r="R178">
        <v>182</v>
      </c>
      <c r="S178">
        <f t="shared" si="50"/>
        <v>-2.127726372390645E-2</v>
      </c>
      <c r="T178">
        <f t="shared" si="51"/>
        <v>182</v>
      </c>
      <c r="U178">
        <f t="shared" si="52"/>
        <v>729201.17879947997</v>
      </c>
      <c r="V178">
        <f t="shared" si="53"/>
        <v>176</v>
      </c>
      <c r="W178">
        <f t="shared" si="54"/>
        <v>23.897331410269231</v>
      </c>
      <c r="X178">
        <f t="shared" si="55"/>
        <v>79</v>
      </c>
      <c r="Y178">
        <f t="shared" si="56"/>
        <v>130.5</v>
      </c>
      <c r="Z178">
        <v>0.50280000000000002</v>
      </c>
      <c r="AA178">
        <f t="shared" si="57"/>
        <v>156</v>
      </c>
      <c r="AB178">
        <v>0.37659999999999999</v>
      </c>
      <c r="AC178">
        <f t="shared" si="58"/>
        <v>0.43969999999999998</v>
      </c>
      <c r="AD178">
        <f t="shared" si="59"/>
        <v>191</v>
      </c>
      <c r="AE178">
        <v>0.56440000000000001</v>
      </c>
      <c r="AF178">
        <f t="shared" si="60"/>
        <v>141</v>
      </c>
      <c r="AG178">
        <v>0.53059999999999996</v>
      </c>
      <c r="AH178">
        <f t="shared" si="61"/>
        <v>155</v>
      </c>
      <c r="AI178">
        <f t="shared" si="62"/>
        <v>162.58333333333334</v>
      </c>
      <c r="AJ178">
        <f>IF(C178=1,(AI178/Z178),REF)</f>
        <v>323.35587377353488</v>
      </c>
      <c r="AK178">
        <f t="shared" si="63"/>
        <v>153</v>
      </c>
      <c r="AL178">
        <f>IF(B178=1,(AI178/AC178),REF)</f>
        <v>369.75968463346226</v>
      </c>
      <c r="AM178">
        <f t="shared" si="64"/>
        <v>176</v>
      </c>
      <c r="AN178">
        <f t="shared" si="65"/>
        <v>153</v>
      </c>
      <c r="AO178" t="str">
        <f t="shared" si="66"/>
        <v>Morehead St.</v>
      </c>
      <c r="AP178">
        <f t="shared" si="67"/>
        <v>0.32627690999977738</v>
      </c>
      <c r="AQ178">
        <f t="shared" si="68"/>
        <v>0.24345289287609026</v>
      </c>
      <c r="AR178">
        <f t="shared" si="69"/>
        <v>0.60513960442324743</v>
      </c>
      <c r="AS178" t="str">
        <f t="shared" si="70"/>
        <v>Morehead St.</v>
      </c>
      <c r="AT178">
        <f t="shared" si="71"/>
        <v>177</v>
      </c>
      <c r="AU178">
        <f t="shared" si="72"/>
        <v>173.66666666666666</v>
      </c>
      <c r="AV178">
        <v>173</v>
      </c>
      <c r="AW178" t="str">
        <f t="shared" si="73"/>
        <v>Morehead St.</v>
      </c>
      <c r="AX178" t="str">
        <f t="shared" si="74"/>
        <v/>
      </c>
      <c r="AY178">
        <v>177</v>
      </c>
    </row>
    <row r="179" spans="1:51" x14ac:dyDescent="0.25">
      <c r="A179">
        <v>1</v>
      </c>
      <c r="B179">
        <v>1</v>
      </c>
      <c r="C179">
        <v>1</v>
      </c>
      <c r="D179" t="s">
        <v>176</v>
      </c>
      <c r="E179">
        <v>66.260800000000003</v>
      </c>
      <c r="F179">
        <v>191</v>
      </c>
      <c r="G179">
        <v>64.968800000000002</v>
      </c>
      <c r="H179">
        <v>169</v>
      </c>
      <c r="I179">
        <v>103.621</v>
      </c>
      <c r="J179">
        <v>199</v>
      </c>
      <c r="K179">
        <v>103.837</v>
      </c>
      <c r="L179">
        <v>195</v>
      </c>
      <c r="M179">
        <v>103.401</v>
      </c>
      <c r="N179">
        <v>135</v>
      </c>
      <c r="O179">
        <v>105.515</v>
      </c>
      <c r="P179">
        <v>190</v>
      </c>
      <c r="Q179">
        <v>-1.67852</v>
      </c>
      <c r="R179">
        <v>186</v>
      </c>
      <c r="S179">
        <f t="shared" si="50"/>
        <v>-2.5324173568686117E-2</v>
      </c>
      <c r="T179">
        <f t="shared" si="51"/>
        <v>186</v>
      </c>
      <c r="U179">
        <f t="shared" si="52"/>
        <v>714432.06711999525</v>
      </c>
      <c r="V179">
        <f t="shared" si="53"/>
        <v>189</v>
      </c>
      <c r="W179">
        <f t="shared" si="54"/>
        <v>26.064299068888236</v>
      </c>
      <c r="X179">
        <f t="shared" si="55"/>
        <v>190</v>
      </c>
      <c r="Y179">
        <f t="shared" si="56"/>
        <v>188</v>
      </c>
      <c r="Z179">
        <v>0.52390000000000003</v>
      </c>
      <c r="AA179">
        <f t="shared" si="57"/>
        <v>149</v>
      </c>
      <c r="AB179">
        <v>0.35270000000000001</v>
      </c>
      <c r="AC179">
        <f t="shared" si="58"/>
        <v>0.43830000000000002</v>
      </c>
      <c r="AD179">
        <f t="shared" si="59"/>
        <v>193</v>
      </c>
      <c r="AE179">
        <v>0.4803</v>
      </c>
      <c r="AF179">
        <f t="shared" si="60"/>
        <v>177</v>
      </c>
      <c r="AG179">
        <v>0.51459999999999995</v>
      </c>
      <c r="AH179">
        <f t="shared" si="61"/>
        <v>161</v>
      </c>
      <c r="AI179">
        <f t="shared" si="62"/>
        <v>182.33333333333334</v>
      </c>
      <c r="AJ179">
        <f>IF(C179=1,(AI179/Z179),REF)</f>
        <v>348.03079468091875</v>
      </c>
      <c r="AK179">
        <f t="shared" si="63"/>
        <v>166</v>
      </c>
      <c r="AL179">
        <f>IF(B179=1,(AI179/AC179),REF)</f>
        <v>416.00121682257208</v>
      </c>
      <c r="AM179">
        <f t="shared" si="64"/>
        <v>186</v>
      </c>
      <c r="AN179">
        <f t="shared" si="65"/>
        <v>166</v>
      </c>
      <c r="AO179" t="str">
        <f t="shared" si="66"/>
        <v>Kent St.</v>
      </c>
      <c r="AP179">
        <f t="shared" si="67"/>
        <v>0.32548478534169695</v>
      </c>
      <c r="AQ179">
        <f t="shared" si="68"/>
        <v>0.23912944953836715</v>
      </c>
      <c r="AR179">
        <f t="shared" si="69"/>
        <v>0.60296031761630919</v>
      </c>
      <c r="AS179" t="str">
        <f t="shared" si="70"/>
        <v>Kent St.</v>
      </c>
      <c r="AT179">
        <f t="shared" si="71"/>
        <v>178</v>
      </c>
      <c r="AU179">
        <f t="shared" si="72"/>
        <v>179</v>
      </c>
      <c r="AV179">
        <v>175</v>
      </c>
      <c r="AW179" t="str">
        <f t="shared" si="73"/>
        <v>Kent St.</v>
      </c>
      <c r="AX179" t="str">
        <f t="shared" si="74"/>
        <v/>
      </c>
      <c r="AY179">
        <v>178</v>
      </c>
    </row>
    <row r="180" spans="1:51" x14ac:dyDescent="0.25">
      <c r="A180">
        <v>1</v>
      </c>
      <c r="B180">
        <v>1</v>
      </c>
      <c r="C180">
        <v>1</v>
      </c>
      <c r="D180" t="s">
        <v>311</v>
      </c>
      <c r="E180">
        <v>63.076500000000003</v>
      </c>
      <c r="F180">
        <v>325</v>
      </c>
      <c r="G180">
        <v>61.72</v>
      </c>
      <c r="H180">
        <v>313</v>
      </c>
      <c r="I180">
        <v>104.45699999999999</v>
      </c>
      <c r="J180">
        <v>176</v>
      </c>
      <c r="K180">
        <v>105.693</v>
      </c>
      <c r="L180">
        <v>158</v>
      </c>
      <c r="M180">
        <v>105.863</v>
      </c>
      <c r="N180">
        <v>202</v>
      </c>
      <c r="O180">
        <v>105.51</v>
      </c>
      <c r="P180">
        <v>188</v>
      </c>
      <c r="Q180">
        <v>0.182312</v>
      </c>
      <c r="R180">
        <v>164</v>
      </c>
      <c r="S180">
        <f t="shared" si="50"/>
        <v>2.9012389717246951E-3</v>
      </c>
      <c r="T180">
        <f t="shared" si="51"/>
        <v>164</v>
      </c>
      <c r="U180">
        <f t="shared" si="52"/>
        <v>704628.22797104844</v>
      </c>
      <c r="V180">
        <f t="shared" si="53"/>
        <v>199</v>
      </c>
      <c r="W180">
        <f t="shared" si="54"/>
        <v>27.378030926641216</v>
      </c>
      <c r="X180">
        <f t="shared" si="55"/>
        <v>270</v>
      </c>
      <c r="Y180">
        <f t="shared" si="56"/>
        <v>217</v>
      </c>
      <c r="Z180">
        <v>0.48920000000000002</v>
      </c>
      <c r="AA180">
        <f t="shared" si="57"/>
        <v>163</v>
      </c>
      <c r="AB180">
        <v>0.54200000000000004</v>
      </c>
      <c r="AC180">
        <f t="shared" si="58"/>
        <v>0.51560000000000006</v>
      </c>
      <c r="AD180">
        <f t="shared" si="59"/>
        <v>160</v>
      </c>
      <c r="AE180">
        <v>0.7339</v>
      </c>
      <c r="AF180">
        <f t="shared" si="60"/>
        <v>74</v>
      </c>
      <c r="AG180">
        <v>0.3871</v>
      </c>
      <c r="AH180">
        <f t="shared" si="61"/>
        <v>215</v>
      </c>
      <c r="AI180">
        <f t="shared" si="62"/>
        <v>171.5</v>
      </c>
      <c r="AJ180">
        <f>IF(C180=1,(AI180/Z180),REF)</f>
        <v>350.57236304170073</v>
      </c>
      <c r="AK180">
        <f t="shared" si="63"/>
        <v>169</v>
      </c>
      <c r="AL180">
        <f>IF(B180=1,(AI180/AC180),REF)</f>
        <v>332.62218774243598</v>
      </c>
      <c r="AM180">
        <f t="shared" si="64"/>
        <v>168</v>
      </c>
      <c r="AN180">
        <f t="shared" si="65"/>
        <v>160</v>
      </c>
      <c r="AO180" t="str">
        <f t="shared" si="66"/>
        <v>Southern Illinois</v>
      </c>
      <c r="AP180">
        <f t="shared" si="67"/>
        <v>0.27444858942359562</v>
      </c>
      <c r="AQ180">
        <f t="shared" si="68"/>
        <v>0.28927934491334273</v>
      </c>
      <c r="AR180">
        <f t="shared" si="69"/>
        <v>0.60258154152577381</v>
      </c>
      <c r="AS180" t="str">
        <f t="shared" si="70"/>
        <v>Southern Illinois</v>
      </c>
      <c r="AT180">
        <f t="shared" si="71"/>
        <v>179</v>
      </c>
      <c r="AU180">
        <f t="shared" si="72"/>
        <v>166.33333333333334</v>
      </c>
      <c r="AV180">
        <v>165</v>
      </c>
      <c r="AW180" t="str">
        <f t="shared" si="73"/>
        <v>Southern Illinois</v>
      </c>
      <c r="AX180" t="str">
        <f t="shared" si="74"/>
        <v/>
      </c>
      <c r="AY180">
        <v>179</v>
      </c>
    </row>
    <row r="181" spans="1:51" x14ac:dyDescent="0.25">
      <c r="A181">
        <v>1</v>
      </c>
      <c r="B181">
        <v>1</v>
      </c>
      <c r="C181">
        <v>1</v>
      </c>
      <c r="D181" t="s">
        <v>76</v>
      </c>
      <c r="E181">
        <v>60.651200000000003</v>
      </c>
      <c r="F181">
        <v>344</v>
      </c>
      <c r="G181">
        <v>58.856400000000001</v>
      </c>
      <c r="H181">
        <v>347</v>
      </c>
      <c r="I181">
        <v>102.501</v>
      </c>
      <c r="J181">
        <v>217</v>
      </c>
      <c r="K181">
        <v>103.247</v>
      </c>
      <c r="L181">
        <v>202</v>
      </c>
      <c r="M181">
        <v>106.56</v>
      </c>
      <c r="N181">
        <v>220</v>
      </c>
      <c r="O181">
        <v>103.846</v>
      </c>
      <c r="P181">
        <v>156</v>
      </c>
      <c r="Q181">
        <v>-0.59936800000000001</v>
      </c>
      <c r="R181">
        <v>172</v>
      </c>
      <c r="S181">
        <f t="shared" si="50"/>
        <v>-9.8761442477643263E-3</v>
      </c>
      <c r="T181">
        <f t="shared" si="51"/>
        <v>174</v>
      </c>
      <c r="U181">
        <f t="shared" si="52"/>
        <v>646538.33542746084</v>
      </c>
      <c r="V181">
        <f t="shared" si="53"/>
        <v>281</v>
      </c>
      <c r="W181">
        <f t="shared" si="54"/>
        <v>27.757748630186349</v>
      </c>
      <c r="X181">
        <f t="shared" si="55"/>
        <v>283</v>
      </c>
      <c r="Y181">
        <f t="shared" si="56"/>
        <v>228.5</v>
      </c>
      <c r="Z181">
        <v>0.53800000000000003</v>
      </c>
      <c r="AA181">
        <f t="shared" si="57"/>
        <v>146</v>
      </c>
      <c r="AB181">
        <v>0.33429999999999999</v>
      </c>
      <c r="AC181">
        <f t="shared" si="58"/>
        <v>0.43615000000000004</v>
      </c>
      <c r="AD181">
        <f t="shared" si="59"/>
        <v>196</v>
      </c>
      <c r="AE181">
        <v>0.56830000000000003</v>
      </c>
      <c r="AF181">
        <f t="shared" si="60"/>
        <v>137</v>
      </c>
      <c r="AG181">
        <v>0.49580000000000002</v>
      </c>
      <c r="AH181">
        <f t="shared" si="61"/>
        <v>167</v>
      </c>
      <c r="AI181">
        <f t="shared" si="62"/>
        <v>197.25</v>
      </c>
      <c r="AJ181">
        <f>IF(C181=1,(AI181/Z181),REF)</f>
        <v>366.63568773234198</v>
      </c>
      <c r="AK181">
        <f t="shared" si="63"/>
        <v>172</v>
      </c>
      <c r="AL181">
        <f>IF(B181=1,(AI181/AC181),REF)</f>
        <v>452.25266536741941</v>
      </c>
      <c r="AM181">
        <f t="shared" si="64"/>
        <v>198</v>
      </c>
      <c r="AN181">
        <f t="shared" si="65"/>
        <v>172</v>
      </c>
      <c r="AO181" t="str">
        <f t="shared" si="66"/>
        <v>Cal Poly</v>
      </c>
      <c r="AP181">
        <f t="shared" si="67"/>
        <v>0.32232872708510818</v>
      </c>
      <c r="AQ181">
        <f t="shared" si="68"/>
        <v>0.23548413515937935</v>
      </c>
      <c r="AR181">
        <f t="shared" si="69"/>
        <v>0.60004443372904559</v>
      </c>
      <c r="AS181" t="str">
        <f t="shared" si="70"/>
        <v>Cal Poly</v>
      </c>
      <c r="AT181">
        <f t="shared" si="71"/>
        <v>180</v>
      </c>
      <c r="AU181">
        <f t="shared" si="72"/>
        <v>182.66666666666666</v>
      </c>
      <c r="AV181">
        <v>184</v>
      </c>
      <c r="AW181" t="str">
        <f t="shared" si="73"/>
        <v>Cal Poly</v>
      </c>
      <c r="AX181" t="str">
        <f t="shared" si="74"/>
        <v/>
      </c>
      <c r="AY181">
        <v>180</v>
      </c>
    </row>
    <row r="182" spans="1:51" x14ac:dyDescent="0.25">
      <c r="A182">
        <v>1</v>
      </c>
      <c r="B182">
        <v>1</v>
      </c>
      <c r="C182">
        <v>1</v>
      </c>
      <c r="D182" t="s">
        <v>224</v>
      </c>
      <c r="E182">
        <v>67.930800000000005</v>
      </c>
      <c r="F182">
        <v>108</v>
      </c>
      <c r="G182">
        <v>65.952600000000004</v>
      </c>
      <c r="H182">
        <v>115</v>
      </c>
      <c r="I182">
        <v>110.733</v>
      </c>
      <c r="J182">
        <v>53</v>
      </c>
      <c r="K182">
        <v>107.345</v>
      </c>
      <c r="L182">
        <v>127</v>
      </c>
      <c r="M182">
        <v>106.78700000000001</v>
      </c>
      <c r="N182">
        <v>224</v>
      </c>
      <c r="O182">
        <v>107.575</v>
      </c>
      <c r="P182">
        <v>229</v>
      </c>
      <c r="Q182">
        <v>-0.229992</v>
      </c>
      <c r="R182">
        <v>169</v>
      </c>
      <c r="S182">
        <f t="shared" si="50"/>
        <v>-3.3857984890506804E-3</v>
      </c>
      <c r="T182">
        <f t="shared" si="51"/>
        <v>169</v>
      </c>
      <c r="U182">
        <f t="shared" si="52"/>
        <v>782763.1456274701</v>
      </c>
      <c r="V182">
        <f t="shared" si="53"/>
        <v>110</v>
      </c>
      <c r="W182">
        <f t="shared" si="54"/>
        <v>26.222339653649602</v>
      </c>
      <c r="X182">
        <f t="shared" si="55"/>
        <v>199</v>
      </c>
      <c r="Y182">
        <f t="shared" si="56"/>
        <v>184</v>
      </c>
      <c r="Z182">
        <v>0.44309999999999999</v>
      </c>
      <c r="AA182">
        <f t="shared" si="57"/>
        <v>184</v>
      </c>
      <c r="AB182">
        <v>0.63900000000000001</v>
      </c>
      <c r="AC182">
        <f t="shared" si="58"/>
        <v>0.54105000000000003</v>
      </c>
      <c r="AD182">
        <f t="shared" si="59"/>
        <v>147</v>
      </c>
      <c r="AE182">
        <v>0.53939999999999999</v>
      </c>
      <c r="AF182">
        <f t="shared" si="60"/>
        <v>149</v>
      </c>
      <c r="AG182">
        <v>0.35489999999999999</v>
      </c>
      <c r="AH182">
        <f t="shared" si="61"/>
        <v>227</v>
      </c>
      <c r="AI182">
        <f t="shared" si="62"/>
        <v>164.33333333333334</v>
      </c>
      <c r="AJ182">
        <f>IF(C182=1,(AI182/Z182),REF)</f>
        <v>370.87188745956519</v>
      </c>
      <c r="AK182">
        <f t="shared" si="63"/>
        <v>175</v>
      </c>
      <c r="AL182">
        <f>IF(B182=1,(AI182/AC182),REF)</f>
        <v>303.73040076394665</v>
      </c>
      <c r="AM182">
        <f t="shared" si="64"/>
        <v>155</v>
      </c>
      <c r="AN182">
        <f t="shared" si="65"/>
        <v>147</v>
      </c>
      <c r="AO182" t="str">
        <f t="shared" si="66"/>
        <v>Murray St.</v>
      </c>
      <c r="AP182">
        <f t="shared" si="67"/>
        <v>0.24852292636248297</v>
      </c>
      <c r="AQ182">
        <f t="shared" si="68"/>
        <v>0.30702574020396828</v>
      </c>
      <c r="AR182">
        <f t="shared" si="69"/>
        <v>0.59906899833842031</v>
      </c>
      <c r="AS182" t="str">
        <f t="shared" si="70"/>
        <v>Murray St.</v>
      </c>
      <c r="AT182">
        <f t="shared" si="71"/>
        <v>181</v>
      </c>
      <c r="AU182">
        <f t="shared" si="72"/>
        <v>158.33333333333334</v>
      </c>
      <c r="AV182">
        <v>157</v>
      </c>
      <c r="AW182" t="str">
        <f t="shared" si="73"/>
        <v>Murray St.</v>
      </c>
      <c r="AX182" t="str">
        <f t="shared" si="74"/>
        <v/>
      </c>
      <c r="AY182">
        <v>181</v>
      </c>
    </row>
    <row r="183" spans="1:51" x14ac:dyDescent="0.25">
      <c r="A183">
        <v>1</v>
      </c>
      <c r="B183">
        <v>1</v>
      </c>
      <c r="C183">
        <v>1</v>
      </c>
      <c r="D183" t="s">
        <v>323</v>
      </c>
      <c r="E183">
        <v>66.37</v>
      </c>
      <c r="F183">
        <v>181</v>
      </c>
      <c r="G183">
        <v>64.032200000000003</v>
      </c>
      <c r="H183">
        <v>223</v>
      </c>
      <c r="I183">
        <v>95.215400000000002</v>
      </c>
      <c r="J183">
        <v>325</v>
      </c>
      <c r="K183">
        <v>99.045500000000004</v>
      </c>
      <c r="L183">
        <v>270</v>
      </c>
      <c r="M183">
        <v>109.265</v>
      </c>
      <c r="N183">
        <v>276</v>
      </c>
      <c r="O183">
        <v>103.33199999999999</v>
      </c>
      <c r="P183">
        <v>146</v>
      </c>
      <c r="Q183">
        <v>-4.2867800000000003</v>
      </c>
      <c r="R183">
        <v>215</v>
      </c>
      <c r="S183">
        <f t="shared" si="50"/>
        <v>-6.4584902817537884E-2</v>
      </c>
      <c r="T183">
        <f t="shared" si="51"/>
        <v>215</v>
      </c>
      <c r="U183">
        <f t="shared" si="52"/>
        <v>651090.43473249255</v>
      </c>
      <c r="V183">
        <f t="shared" si="53"/>
        <v>273</v>
      </c>
      <c r="W183">
        <f t="shared" si="54"/>
        <v>25.165404692115029</v>
      </c>
      <c r="X183">
        <f t="shared" si="55"/>
        <v>146</v>
      </c>
      <c r="Y183">
        <f t="shared" si="56"/>
        <v>180.5</v>
      </c>
      <c r="Z183">
        <v>0.54149999999999998</v>
      </c>
      <c r="AA183">
        <f t="shared" si="57"/>
        <v>144</v>
      </c>
      <c r="AB183">
        <v>0.30280000000000001</v>
      </c>
      <c r="AC183">
        <f t="shared" si="58"/>
        <v>0.42215000000000003</v>
      </c>
      <c r="AD183">
        <f t="shared" si="59"/>
        <v>202</v>
      </c>
      <c r="AE183">
        <v>0.47889999999999999</v>
      </c>
      <c r="AF183">
        <f t="shared" si="60"/>
        <v>178</v>
      </c>
      <c r="AG183">
        <v>0.503</v>
      </c>
      <c r="AH183">
        <f t="shared" si="61"/>
        <v>163</v>
      </c>
      <c r="AI183">
        <f t="shared" si="62"/>
        <v>201.91666666666666</v>
      </c>
      <c r="AJ183">
        <f>IF(C183=1,(AI183/Z183),REF)</f>
        <v>372.88396429670667</v>
      </c>
      <c r="AK183">
        <f t="shared" si="63"/>
        <v>176</v>
      </c>
      <c r="AL183">
        <f>IF(B183=1,(AI183/AC183),REF)</f>
        <v>478.30549962493581</v>
      </c>
      <c r="AM183">
        <f t="shared" si="64"/>
        <v>202</v>
      </c>
      <c r="AN183">
        <f t="shared" si="65"/>
        <v>176</v>
      </c>
      <c r="AO183" t="str">
        <f t="shared" si="66"/>
        <v>TCU</v>
      </c>
      <c r="AP183">
        <f t="shared" si="67"/>
        <v>0.32511501892013911</v>
      </c>
      <c r="AQ183">
        <f t="shared" si="68"/>
        <v>0.22633516823026767</v>
      </c>
      <c r="AR183">
        <f t="shared" si="69"/>
        <v>0.597297252593192</v>
      </c>
      <c r="AS183" t="str">
        <f t="shared" si="70"/>
        <v>TCU</v>
      </c>
      <c r="AT183">
        <f t="shared" si="71"/>
        <v>182</v>
      </c>
      <c r="AU183">
        <f t="shared" si="72"/>
        <v>186.66666666666666</v>
      </c>
      <c r="AV183">
        <v>192</v>
      </c>
      <c r="AW183" t="str">
        <f t="shared" si="73"/>
        <v>TCU</v>
      </c>
      <c r="AX183" t="str">
        <f t="shared" si="74"/>
        <v/>
      </c>
      <c r="AY183">
        <v>182</v>
      </c>
    </row>
    <row r="184" spans="1:51" x14ac:dyDescent="0.25">
      <c r="A184">
        <v>1</v>
      </c>
      <c r="B184">
        <v>1</v>
      </c>
      <c r="C184">
        <v>1</v>
      </c>
      <c r="D184" t="s">
        <v>375</v>
      </c>
      <c r="E184">
        <v>63.0259</v>
      </c>
      <c r="F184">
        <v>327</v>
      </c>
      <c r="G184">
        <v>60.706000000000003</v>
      </c>
      <c r="H184">
        <v>337</v>
      </c>
      <c r="I184">
        <v>96.617099999999994</v>
      </c>
      <c r="J184">
        <v>310</v>
      </c>
      <c r="K184">
        <v>101.399</v>
      </c>
      <c r="L184">
        <v>231</v>
      </c>
      <c r="M184">
        <v>106.979</v>
      </c>
      <c r="N184">
        <v>230</v>
      </c>
      <c r="O184">
        <v>102.92</v>
      </c>
      <c r="P184">
        <v>140</v>
      </c>
      <c r="Q184">
        <v>-1.52092</v>
      </c>
      <c r="R184">
        <v>183</v>
      </c>
      <c r="S184">
        <f t="shared" si="50"/>
        <v>-2.4132935824795851E-2</v>
      </c>
      <c r="T184">
        <f t="shared" si="51"/>
        <v>184</v>
      </c>
      <c r="U184">
        <f t="shared" si="52"/>
        <v>648017.00117450592</v>
      </c>
      <c r="V184">
        <f t="shared" si="53"/>
        <v>279</v>
      </c>
      <c r="W184">
        <f t="shared" si="54"/>
        <v>26.33180243797041</v>
      </c>
      <c r="X184">
        <f t="shared" si="55"/>
        <v>206</v>
      </c>
      <c r="Y184">
        <f t="shared" si="56"/>
        <v>195</v>
      </c>
      <c r="Z184">
        <v>0.3821</v>
      </c>
      <c r="AA184">
        <f t="shared" si="57"/>
        <v>214</v>
      </c>
      <c r="AB184">
        <v>0.52510000000000001</v>
      </c>
      <c r="AC184">
        <f t="shared" si="58"/>
        <v>0.4536</v>
      </c>
      <c r="AD184">
        <f t="shared" si="59"/>
        <v>183</v>
      </c>
      <c r="AE184">
        <v>0.39140000000000003</v>
      </c>
      <c r="AF184">
        <f t="shared" si="60"/>
        <v>211</v>
      </c>
      <c r="AG184">
        <v>0.58879999999999999</v>
      </c>
      <c r="AH184">
        <f t="shared" si="61"/>
        <v>134</v>
      </c>
      <c r="AI184">
        <f t="shared" si="62"/>
        <v>197.66666666666666</v>
      </c>
      <c r="AJ184">
        <f>IF(C184=1,(AI184/Z184),REF)</f>
        <v>517.31658379132864</v>
      </c>
      <c r="AK184">
        <f t="shared" si="63"/>
        <v>206</v>
      </c>
      <c r="AL184">
        <f>IF(B184=1,(AI184/AC184),REF)</f>
        <v>435.77307466196351</v>
      </c>
      <c r="AM184">
        <f t="shared" si="64"/>
        <v>191</v>
      </c>
      <c r="AN184">
        <f t="shared" si="65"/>
        <v>183</v>
      </c>
      <c r="AO184" t="str">
        <f t="shared" si="66"/>
        <v>Washington St.</v>
      </c>
      <c r="AP184">
        <f t="shared" si="67"/>
        <v>0.29247235352470696</v>
      </c>
      <c r="AQ184">
        <f t="shared" si="68"/>
        <v>0.24604464389403707</v>
      </c>
      <c r="AR184">
        <f t="shared" si="69"/>
        <v>0.59165394958822382</v>
      </c>
      <c r="AS184" t="str">
        <f t="shared" si="70"/>
        <v>Washington St.</v>
      </c>
      <c r="AT184">
        <f t="shared" si="71"/>
        <v>183</v>
      </c>
      <c r="AU184">
        <f t="shared" si="72"/>
        <v>183</v>
      </c>
      <c r="AV184">
        <v>193</v>
      </c>
      <c r="AW184" t="str">
        <f t="shared" si="73"/>
        <v>Washington St.</v>
      </c>
      <c r="AX184" t="str">
        <f t="shared" si="74"/>
        <v/>
      </c>
      <c r="AY184">
        <v>183</v>
      </c>
    </row>
    <row r="185" spans="1:51" x14ac:dyDescent="0.25">
      <c r="A185">
        <v>1</v>
      </c>
      <c r="B185">
        <v>1</v>
      </c>
      <c r="C185">
        <v>1</v>
      </c>
      <c r="D185" t="s">
        <v>259</v>
      </c>
      <c r="E185">
        <v>64.159199999999998</v>
      </c>
      <c r="F185">
        <v>284</v>
      </c>
      <c r="G185">
        <v>62.661900000000003</v>
      </c>
      <c r="H185">
        <v>290</v>
      </c>
      <c r="I185">
        <v>98.140100000000004</v>
      </c>
      <c r="J185">
        <v>287</v>
      </c>
      <c r="K185">
        <v>99.299199999999999</v>
      </c>
      <c r="L185">
        <v>268</v>
      </c>
      <c r="M185">
        <v>99.624300000000005</v>
      </c>
      <c r="N185">
        <v>69</v>
      </c>
      <c r="O185">
        <v>101.221</v>
      </c>
      <c r="P185">
        <v>105</v>
      </c>
      <c r="Q185">
        <v>-1.92177</v>
      </c>
      <c r="R185">
        <v>190</v>
      </c>
      <c r="S185">
        <f t="shared" si="50"/>
        <v>-2.9953615381737998E-2</v>
      </c>
      <c r="T185">
        <f t="shared" si="51"/>
        <v>192</v>
      </c>
      <c r="U185">
        <f t="shared" si="52"/>
        <v>632630.95643536584</v>
      </c>
      <c r="V185">
        <f t="shared" si="53"/>
        <v>295</v>
      </c>
      <c r="W185">
        <f t="shared" si="54"/>
        <v>25.186861705774021</v>
      </c>
      <c r="X185">
        <f t="shared" si="55"/>
        <v>147</v>
      </c>
      <c r="Y185">
        <f t="shared" si="56"/>
        <v>169.5</v>
      </c>
      <c r="Z185">
        <v>0.4128</v>
      </c>
      <c r="AA185">
        <f t="shared" si="57"/>
        <v>196</v>
      </c>
      <c r="AB185">
        <v>0.53059999999999996</v>
      </c>
      <c r="AC185">
        <f t="shared" si="58"/>
        <v>0.47170000000000001</v>
      </c>
      <c r="AD185">
        <f t="shared" si="59"/>
        <v>179</v>
      </c>
      <c r="AE185">
        <v>0.221</v>
      </c>
      <c r="AF185">
        <f t="shared" si="60"/>
        <v>276</v>
      </c>
      <c r="AG185">
        <v>0.52439999999999998</v>
      </c>
      <c r="AH185">
        <f t="shared" si="61"/>
        <v>158</v>
      </c>
      <c r="AI185">
        <f t="shared" si="62"/>
        <v>211.58333333333334</v>
      </c>
      <c r="AJ185">
        <f>IF(C185=1,(AI185/Z185),REF)</f>
        <v>512.55652454780363</v>
      </c>
      <c r="AK185">
        <f t="shared" si="63"/>
        <v>205</v>
      </c>
      <c r="AL185">
        <f>IF(B185=1,(AI185/AC185),REF)</f>
        <v>448.55487244717688</v>
      </c>
      <c r="AM185">
        <f t="shared" si="64"/>
        <v>195</v>
      </c>
      <c r="AN185">
        <f t="shared" si="65"/>
        <v>179</v>
      </c>
      <c r="AO185" t="str">
        <f t="shared" si="66"/>
        <v>Old Dominion</v>
      </c>
      <c r="AP185">
        <f t="shared" si="67"/>
        <v>0.28258171867746862</v>
      </c>
      <c r="AQ185">
        <f t="shared" si="68"/>
        <v>0.25493962785648872</v>
      </c>
      <c r="AR185">
        <f t="shared" si="69"/>
        <v>0.59121614885405727</v>
      </c>
      <c r="AS185" t="str">
        <f t="shared" si="70"/>
        <v>Old Dominion</v>
      </c>
      <c r="AT185">
        <f t="shared" si="71"/>
        <v>184</v>
      </c>
      <c r="AU185">
        <f t="shared" si="72"/>
        <v>180.66666666666666</v>
      </c>
      <c r="AV185">
        <v>187</v>
      </c>
      <c r="AW185" t="str">
        <f t="shared" si="73"/>
        <v>Old Dominion</v>
      </c>
      <c r="AX185" t="str">
        <f t="shared" si="74"/>
        <v/>
      </c>
      <c r="AY185">
        <v>184</v>
      </c>
    </row>
    <row r="186" spans="1:51" x14ac:dyDescent="0.25">
      <c r="A186">
        <v>1</v>
      </c>
      <c r="B186">
        <v>1</v>
      </c>
      <c r="C186">
        <v>1</v>
      </c>
      <c r="D186" t="s">
        <v>254</v>
      </c>
      <c r="E186">
        <v>69.078000000000003</v>
      </c>
      <c r="F186">
        <v>65</v>
      </c>
      <c r="G186">
        <v>67.377300000000005</v>
      </c>
      <c r="H186">
        <v>61</v>
      </c>
      <c r="I186">
        <v>105.336</v>
      </c>
      <c r="J186">
        <v>161</v>
      </c>
      <c r="K186">
        <v>109.41800000000001</v>
      </c>
      <c r="L186">
        <v>91</v>
      </c>
      <c r="M186">
        <v>112.77</v>
      </c>
      <c r="N186">
        <v>328</v>
      </c>
      <c r="O186">
        <v>111.44799999999999</v>
      </c>
      <c r="P186">
        <v>299</v>
      </c>
      <c r="Q186">
        <v>-2.02935</v>
      </c>
      <c r="R186">
        <v>192</v>
      </c>
      <c r="S186">
        <f t="shared" si="50"/>
        <v>-2.9387069689336503E-2</v>
      </c>
      <c r="T186">
        <f t="shared" si="51"/>
        <v>190</v>
      </c>
      <c r="U186">
        <f t="shared" si="52"/>
        <v>827022.45125647215</v>
      </c>
      <c r="V186">
        <f t="shared" si="53"/>
        <v>65</v>
      </c>
      <c r="W186">
        <f t="shared" si="54"/>
        <v>27.288262976005615</v>
      </c>
      <c r="X186">
        <f t="shared" si="55"/>
        <v>265</v>
      </c>
      <c r="Y186">
        <f t="shared" si="56"/>
        <v>227.5</v>
      </c>
      <c r="Z186">
        <v>0.41220000000000001</v>
      </c>
      <c r="AA186">
        <f t="shared" si="57"/>
        <v>198</v>
      </c>
      <c r="AB186">
        <v>0.49640000000000001</v>
      </c>
      <c r="AC186">
        <f t="shared" si="58"/>
        <v>0.45430000000000004</v>
      </c>
      <c r="AD186">
        <f t="shared" si="59"/>
        <v>182</v>
      </c>
      <c r="AE186">
        <v>0.40550000000000003</v>
      </c>
      <c r="AF186">
        <f t="shared" si="60"/>
        <v>207</v>
      </c>
      <c r="AG186">
        <v>0.49580000000000002</v>
      </c>
      <c r="AH186">
        <f t="shared" si="61"/>
        <v>167</v>
      </c>
      <c r="AI186">
        <f t="shared" si="62"/>
        <v>173.08333333333334</v>
      </c>
      <c r="AJ186">
        <f>IF(C186=1,(AI186/Z186),REF)</f>
        <v>419.90134239042538</v>
      </c>
      <c r="AK186">
        <f t="shared" si="63"/>
        <v>185</v>
      </c>
      <c r="AL186">
        <f>IF(B186=1,(AI186/AC186),REF)</f>
        <v>380.98906742974538</v>
      </c>
      <c r="AM186">
        <f t="shared" si="64"/>
        <v>179</v>
      </c>
      <c r="AN186">
        <f t="shared" si="65"/>
        <v>179</v>
      </c>
      <c r="AO186" t="str">
        <f t="shared" si="66"/>
        <v>Oakland</v>
      </c>
      <c r="AP186">
        <f t="shared" si="67"/>
        <v>0.27929109009202907</v>
      </c>
      <c r="AQ186">
        <f t="shared" si="68"/>
        <v>0.25059770606196985</v>
      </c>
      <c r="AR186">
        <f t="shared" si="69"/>
        <v>0.58784373839216342</v>
      </c>
      <c r="AS186" t="str">
        <f t="shared" si="70"/>
        <v>Oakland</v>
      </c>
      <c r="AT186">
        <f t="shared" si="71"/>
        <v>185</v>
      </c>
      <c r="AU186">
        <f t="shared" si="72"/>
        <v>182</v>
      </c>
      <c r="AV186">
        <v>191</v>
      </c>
      <c r="AW186" t="str">
        <f t="shared" si="73"/>
        <v>Oakland</v>
      </c>
      <c r="AX186" t="str">
        <f t="shared" si="74"/>
        <v/>
      </c>
      <c r="AY186">
        <v>185</v>
      </c>
    </row>
    <row r="187" spans="1:51" x14ac:dyDescent="0.25">
      <c r="A187">
        <v>1</v>
      </c>
      <c r="B187">
        <v>1</v>
      </c>
      <c r="C187">
        <v>1</v>
      </c>
      <c r="D187" t="s">
        <v>47</v>
      </c>
      <c r="E187">
        <v>63.094900000000003</v>
      </c>
      <c r="F187">
        <v>324</v>
      </c>
      <c r="G187">
        <v>61.718499999999999</v>
      </c>
      <c r="H187">
        <v>314</v>
      </c>
      <c r="I187">
        <v>103.577</v>
      </c>
      <c r="J187">
        <v>202</v>
      </c>
      <c r="K187">
        <v>102.179</v>
      </c>
      <c r="L187">
        <v>218</v>
      </c>
      <c r="M187">
        <v>100.203</v>
      </c>
      <c r="N187">
        <v>80</v>
      </c>
      <c r="O187">
        <v>103.893</v>
      </c>
      <c r="P187">
        <v>157</v>
      </c>
      <c r="Q187">
        <v>-1.71363</v>
      </c>
      <c r="R187">
        <v>187</v>
      </c>
      <c r="S187">
        <f t="shared" si="50"/>
        <v>-2.7165428584560693E-2</v>
      </c>
      <c r="T187">
        <f t="shared" si="51"/>
        <v>188</v>
      </c>
      <c r="U187">
        <f t="shared" si="52"/>
        <v>658745.33459209092</v>
      </c>
      <c r="V187">
        <f t="shared" si="53"/>
        <v>266</v>
      </c>
      <c r="W187">
        <f t="shared" si="54"/>
        <v>26.70200070010927</v>
      </c>
      <c r="X187">
        <f t="shared" si="55"/>
        <v>235</v>
      </c>
      <c r="Y187">
        <f t="shared" si="56"/>
        <v>211.5</v>
      </c>
      <c r="Z187">
        <v>0.47499999999999998</v>
      </c>
      <c r="AA187">
        <f t="shared" si="57"/>
        <v>170</v>
      </c>
      <c r="AB187">
        <v>0.40739999999999998</v>
      </c>
      <c r="AC187">
        <f t="shared" si="58"/>
        <v>0.44119999999999998</v>
      </c>
      <c r="AD187">
        <f t="shared" si="59"/>
        <v>190</v>
      </c>
      <c r="AE187">
        <v>0.58830000000000005</v>
      </c>
      <c r="AF187">
        <f t="shared" si="60"/>
        <v>131</v>
      </c>
      <c r="AG187">
        <v>0.44869999999999999</v>
      </c>
      <c r="AH187">
        <f t="shared" si="61"/>
        <v>188</v>
      </c>
      <c r="AI187">
        <f t="shared" si="62"/>
        <v>195.75</v>
      </c>
      <c r="AJ187">
        <f>IF(C187=1,(AI187/Z187),REF)</f>
        <v>412.10526315789474</v>
      </c>
      <c r="AK187">
        <f t="shared" si="63"/>
        <v>184</v>
      </c>
      <c r="AL187">
        <f>IF(B187=1,(AI187/AC187),REF)</f>
        <v>443.67633726201274</v>
      </c>
      <c r="AM187">
        <f t="shared" si="64"/>
        <v>194</v>
      </c>
      <c r="AN187">
        <f t="shared" si="65"/>
        <v>184</v>
      </c>
      <c r="AO187" t="str">
        <f t="shared" si="66"/>
        <v>Albany</v>
      </c>
      <c r="AP187">
        <f t="shared" si="67"/>
        <v>0.28465321049151765</v>
      </c>
      <c r="AQ187">
        <f t="shared" si="68"/>
        <v>0.23878147961982013</v>
      </c>
      <c r="AR187">
        <f t="shared" si="69"/>
        <v>0.58496920316442835</v>
      </c>
      <c r="AS187" t="str">
        <f t="shared" si="70"/>
        <v>Albany</v>
      </c>
      <c r="AT187">
        <f t="shared" si="71"/>
        <v>186</v>
      </c>
      <c r="AU187">
        <f t="shared" si="72"/>
        <v>186.66666666666666</v>
      </c>
      <c r="AV187">
        <v>179</v>
      </c>
      <c r="AW187" t="str">
        <f t="shared" si="73"/>
        <v>Albany</v>
      </c>
      <c r="AX187" t="str">
        <f t="shared" si="74"/>
        <v/>
      </c>
      <c r="AY187">
        <v>186</v>
      </c>
    </row>
    <row r="188" spans="1:51" x14ac:dyDescent="0.25">
      <c r="A188">
        <v>1</v>
      </c>
      <c r="B188">
        <v>1</v>
      </c>
      <c r="C188">
        <v>1</v>
      </c>
      <c r="D188" t="s">
        <v>364</v>
      </c>
      <c r="E188">
        <v>66.052199999999999</v>
      </c>
      <c r="F188">
        <v>201</v>
      </c>
      <c r="G188">
        <v>63.929400000000001</v>
      </c>
      <c r="H188">
        <v>227</v>
      </c>
      <c r="I188">
        <v>103.61799999999999</v>
      </c>
      <c r="J188">
        <v>200</v>
      </c>
      <c r="K188">
        <v>103.599</v>
      </c>
      <c r="L188">
        <v>197</v>
      </c>
      <c r="M188">
        <v>102.85</v>
      </c>
      <c r="N188">
        <v>119</v>
      </c>
      <c r="O188">
        <v>102.874</v>
      </c>
      <c r="P188">
        <v>138</v>
      </c>
      <c r="Q188">
        <v>0.72452099999999997</v>
      </c>
      <c r="R188">
        <v>159</v>
      </c>
      <c r="S188">
        <f t="shared" si="50"/>
        <v>1.0976167334320561E-2</v>
      </c>
      <c r="T188">
        <f t="shared" si="51"/>
        <v>159</v>
      </c>
      <c r="U188">
        <f t="shared" si="52"/>
        <v>708921.93456221221</v>
      </c>
      <c r="V188">
        <f t="shared" si="53"/>
        <v>193</v>
      </c>
      <c r="W188">
        <f t="shared" si="54"/>
        <v>25.10739848218838</v>
      </c>
      <c r="X188">
        <f t="shared" si="55"/>
        <v>142</v>
      </c>
      <c r="Y188">
        <f t="shared" si="56"/>
        <v>150.5</v>
      </c>
      <c r="Z188">
        <v>0.35899999999999999</v>
      </c>
      <c r="AA188">
        <f t="shared" si="57"/>
        <v>224</v>
      </c>
      <c r="AB188">
        <v>0.61299999999999999</v>
      </c>
      <c r="AC188">
        <f t="shared" si="58"/>
        <v>0.48599999999999999</v>
      </c>
      <c r="AD188">
        <f t="shared" si="59"/>
        <v>172</v>
      </c>
      <c r="AE188">
        <v>0.49630000000000002</v>
      </c>
      <c r="AF188">
        <f t="shared" si="60"/>
        <v>167</v>
      </c>
      <c r="AG188">
        <v>0.47070000000000001</v>
      </c>
      <c r="AH188">
        <f t="shared" si="61"/>
        <v>179</v>
      </c>
      <c r="AI188">
        <f t="shared" si="62"/>
        <v>170.08333333333334</v>
      </c>
      <c r="AJ188">
        <f>IF(C188=1,(AI188/Z188),REF)</f>
        <v>473.76973073351905</v>
      </c>
      <c r="AK188">
        <f t="shared" si="63"/>
        <v>197</v>
      </c>
      <c r="AL188">
        <f>IF(B188=1,(AI188/AC188),REF)</f>
        <v>349.96570644718798</v>
      </c>
      <c r="AM188">
        <f t="shared" si="64"/>
        <v>173</v>
      </c>
      <c r="AN188">
        <f t="shared" si="65"/>
        <v>172</v>
      </c>
      <c r="AO188" t="str">
        <f t="shared" si="66"/>
        <v>Valparaiso</v>
      </c>
      <c r="AP188">
        <f t="shared" si="67"/>
        <v>0.25214497526696861</v>
      </c>
      <c r="AQ188">
        <f t="shared" si="68"/>
        <v>0.27094522503203028</v>
      </c>
      <c r="AR188">
        <f t="shared" si="69"/>
        <v>0.58481517765858682</v>
      </c>
      <c r="AS188" t="str">
        <f t="shared" si="70"/>
        <v>Valparaiso</v>
      </c>
      <c r="AT188">
        <f t="shared" si="71"/>
        <v>187</v>
      </c>
      <c r="AU188">
        <f t="shared" si="72"/>
        <v>177</v>
      </c>
      <c r="AV188">
        <v>181</v>
      </c>
      <c r="AW188" t="str">
        <f t="shared" si="73"/>
        <v>Valparaiso</v>
      </c>
      <c r="AX188" t="str">
        <f t="shared" si="74"/>
        <v/>
      </c>
      <c r="AY188">
        <v>187</v>
      </c>
    </row>
    <row r="189" spans="1:51" x14ac:dyDescent="0.25">
      <c r="A189">
        <v>1</v>
      </c>
      <c r="B189">
        <v>1</v>
      </c>
      <c r="C189">
        <v>1</v>
      </c>
      <c r="D189" t="s">
        <v>390</v>
      </c>
      <c r="E189">
        <v>64.748999999999995</v>
      </c>
      <c r="F189">
        <v>263</v>
      </c>
      <c r="G189">
        <v>63.595100000000002</v>
      </c>
      <c r="H189">
        <v>244</v>
      </c>
      <c r="I189">
        <v>101.04900000000001</v>
      </c>
      <c r="J189">
        <v>249</v>
      </c>
      <c r="K189">
        <v>101.71</v>
      </c>
      <c r="L189">
        <v>227</v>
      </c>
      <c r="M189">
        <v>102.82299999999999</v>
      </c>
      <c r="N189">
        <v>118</v>
      </c>
      <c r="O189">
        <v>102.27200000000001</v>
      </c>
      <c r="P189">
        <v>126</v>
      </c>
      <c r="Q189">
        <v>-0.56193899999999997</v>
      </c>
      <c r="R189">
        <v>171</v>
      </c>
      <c r="S189">
        <f t="shared" si="50"/>
        <v>-8.6796707285056434E-3</v>
      </c>
      <c r="T189">
        <f t="shared" si="51"/>
        <v>171</v>
      </c>
      <c r="U189">
        <f t="shared" si="52"/>
        <v>669823.49055089988</v>
      </c>
      <c r="V189">
        <f t="shared" si="53"/>
        <v>251</v>
      </c>
      <c r="W189">
        <f t="shared" si="54"/>
        <v>25.373345485164155</v>
      </c>
      <c r="X189">
        <f t="shared" si="55"/>
        <v>154</v>
      </c>
      <c r="Y189">
        <f t="shared" si="56"/>
        <v>162.5</v>
      </c>
      <c r="Z189">
        <v>0.48420000000000002</v>
      </c>
      <c r="AA189">
        <f t="shared" si="57"/>
        <v>166</v>
      </c>
      <c r="AB189">
        <v>0.41660000000000003</v>
      </c>
      <c r="AC189">
        <f t="shared" si="58"/>
        <v>0.45040000000000002</v>
      </c>
      <c r="AD189">
        <f t="shared" si="59"/>
        <v>187</v>
      </c>
      <c r="AE189">
        <v>0.70140000000000002</v>
      </c>
      <c r="AF189">
        <f t="shared" si="60"/>
        <v>91</v>
      </c>
      <c r="AG189">
        <v>0.39439999999999997</v>
      </c>
      <c r="AH189">
        <f t="shared" si="61"/>
        <v>210</v>
      </c>
      <c r="AI189">
        <f t="shared" si="62"/>
        <v>178.75</v>
      </c>
      <c r="AJ189">
        <f>IF(C189=1,(AI189/Z189),REF)</f>
        <v>369.16563403552249</v>
      </c>
      <c r="AK189">
        <f t="shared" si="63"/>
        <v>173</v>
      </c>
      <c r="AL189">
        <f>IF(B189=1,(AI189/AC189),REF)</f>
        <v>396.86944937833033</v>
      </c>
      <c r="AM189">
        <f t="shared" si="64"/>
        <v>183</v>
      </c>
      <c r="AN189">
        <f t="shared" si="65"/>
        <v>173</v>
      </c>
      <c r="AO189" t="str">
        <f t="shared" si="66"/>
        <v>Yale</v>
      </c>
      <c r="AP189">
        <f t="shared" si="67"/>
        <v>0.27375056947069876</v>
      </c>
      <c r="AQ189">
        <f t="shared" si="68"/>
        <v>0.24718143083210078</v>
      </c>
      <c r="AR189">
        <f t="shared" si="69"/>
        <v>0.58384883281289279</v>
      </c>
      <c r="AS189" t="str">
        <f t="shared" si="70"/>
        <v>Yale</v>
      </c>
      <c r="AT189">
        <f t="shared" si="71"/>
        <v>188</v>
      </c>
      <c r="AU189">
        <f t="shared" si="72"/>
        <v>182.66666666666666</v>
      </c>
      <c r="AV189">
        <v>185</v>
      </c>
      <c r="AW189" t="str">
        <f t="shared" si="73"/>
        <v>Yale</v>
      </c>
      <c r="AX189" t="str">
        <f t="shared" si="74"/>
        <v/>
      </c>
      <c r="AY189">
        <v>188</v>
      </c>
    </row>
    <row r="190" spans="1:51" x14ac:dyDescent="0.25">
      <c r="A190">
        <v>1</v>
      </c>
      <c r="B190">
        <v>1</v>
      </c>
      <c r="C190">
        <v>1</v>
      </c>
      <c r="D190" t="s">
        <v>310</v>
      </c>
      <c r="E190">
        <v>67.676500000000004</v>
      </c>
      <c r="F190">
        <v>119</v>
      </c>
      <c r="G190">
        <v>65.879800000000003</v>
      </c>
      <c r="H190">
        <v>119</v>
      </c>
      <c r="I190">
        <v>99.770099999999999</v>
      </c>
      <c r="J190">
        <v>265</v>
      </c>
      <c r="K190">
        <v>97.277100000000004</v>
      </c>
      <c r="L190">
        <v>297</v>
      </c>
      <c r="M190">
        <v>94.322900000000004</v>
      </c>
      <c r="N190">
        <v>15</v>
      </c>
      <c r="O190">
        <v>99.613299999999995</v>
      </c>
      <c r="P190">
        <v>83</v>
      </c>
      <c r="Q190">
        <v>-2.33622</v>
      </c>
      <c r="R190">
        <v>196</v>
      </c>
      <c r="S190">
        <f t="shared" si="50"/>
        <v>-3.4520106684003911E-2</v>
      </c>
      <c r="T190">
        <f t="shared" si="51"/>
        <v>195</v>
      </c>
      <c r="U190">
        <f t="shared" si="52"/>
        <v>640411.49768122355</v>
      </c>
      <c r="V190">
        <f t="shared" si="53"/>
        <v>287</v>
      </c>
      <c r="W190">
        <f t="shared" si="54"/>
        <v>23.273935903512871</v>
      </c>
      <c r="X190">
        <f t="shared" si="55"/>
        <v>65</v>
      </c>
      <c r="Y190">
        <f t="shared" si="56"/>
        <v>130</v>
      </c>
      <c r="Z190">
        <v>0.48120000000000002</v>
      </c>
      <c r="AA190">
        <f t="shared" si="57"/>
        <v>167</v>
      </c>
      <c r="AB190">
        <v>0.40189999999999998</v>
      </c>
      <c r="AC190">
        <f t="shared" si="58"/>
        <v>0.44155</v>
      </c>
      <c r="AD190">
        <f t="shared" si="59"/>
        <v>189</v>
      </c>
      <c r="AE190">
        <v>0.6048</v>
      </c>
      <c r="AF190">
        <f t="shared" si="60"/>
        <v>123</v>
      </c>
      <c r="AG190">
        <v>0.41310000000000002</v>
      </c>
      <c r="AH190">
        <f t="shared" si="61"/>
        <v>206</v>
      </c>
      <c r="AI190">
        <f t="shared" si="62"/>
        <v>188.33333333333334</v>
      </c>
      <c r="AJ190">
        <f>IF(C190=1,(AI190/Z190),REF)</f>
        <v>391.38265447492381</v>
      </c>
      <c r="AK190">
        <f t="shared" si="63"/>
        <v>181</v>
      </c>
      <c r="AL190">
        <f>IF(B190=1,(AI190/AC190),REF)</f>
        <v>426.52776205035292</v>
      </c>
      <c r="AM190">
        <f t="shared" si="64"/>
        <v>188</v>
      </c>
      <c r="AN190">
        <f t="shared" si="65"/>
        <v>181</v>
      </c>
      <c r="AO190" t="str">
        <f t="shared" si="66"/>
        <v>Southern</v>
      </c>
      <c r="AP190">
        <f t="shared" si="67"/>
        <v>0.27701866513235679</v>
      </c>
      <c r="AQ190">
        <f t="shared" si="68"/>
        <v>0.24015127388398991</v>
      </c>
      <c r="AR190">
        <f t="shared" si="69"/>
        <v>0.58215859128468872</v>
      </c>
      <c r="AS190" t="str">
        <f t="shared" si="70"/>
        <v>Southern</v>
      </c>
      <c r="AT190">
        <f t="shared" si="71"/>
        <v>189</v>
      </c>
      <c r="AU190">
        <f t="shared" si="72"/>
        <v>186.33333333333334</v>
      </c>
      <c r="AV190">
        <v>186</v>
      </c>
      <c r="AW190" t="str">
        <f t="shared" si="73"/>
        <v>Southern</v>
      </c>
      <c r="AX190" t="str">
        <f t="shared" si="74"/>
        <v/>
      </c>
      <c r="AY190">
        <v>189</v>
      </c>
    </row>
    <row r="191" spans="1:51" x14ac:dyDescent="0.25">
      <c r="A191">
        <v>1</v>
      </c>
      <c r="B191">
        <v>1</v>
      </c>
      <c r="C191">
        <v>1</v>
      </c>
      <c r="D191" t="s">
        <v>299</v>
      </c>
      <c r="E191">
        <v>67.626800000000003</v>
      </c>
      <c r="F191">
        <v>121</v>
      </c>
      <c r="G191">
        <v>64.895200000000003</v>
      </c>
      <c r="H191">
        <v>172</v>
      </c>
      <c r="I191">
        <v>101.919</v>
      </c>
      <c r="J191">
        <v>232</v>
      </c>
      <c r="K191">
        <v>101.22499999999999</v>
      </c>
      <c r="L191">
        <v>234</v>
      </c>
      <c r="M191">
        <v>104.01300000000001</v>
      </c>
      <c r="N191">
        <v>151</v>
      </c>
      <c r="O191">
        <v>102.758</v>
      </c>
      <c r="P191">
        <v>135</v>
      </c>
      <c r="Q191">
        <v>-1.5330699999999999</v>
      </c>
      <c r="R191">
        <v>184</v>
      </c>
      <c r="S191">
        <f t="shared" si="50"/>
        <v>-2.2668527861735305E-2</v>
      </c>
      <c r="T191">
        <f t="shared" si="51"/>
        <v>183</v>
      </c>
      <c r="U191">
        <f t="shared" si="52"/>
        <v>692938.04846674995</v>
      </c>
      <c r="V191">
        <f t="shared" si="53"/>
        <v>213</v>
      </c>
      <c r="W191">
        <f t="shared" si="54"/>
        <v>24.478578314617284</v>
      </c>
      <c r="X191">
        <f t="shared" si="55"/>
        <v>111</v>
      </c>
      <c r="Y191">
        <f t="shared" si="56"/>
        <v>147</v>
      </c>
      <c r="Z191">
        <v>0.38590000000000002</v>
      </c>
      <c r="AA191">
        <f t="shared" si="57"/>
        <v>212</v>
      </c>
      <c r="AB191">
        <v>0.56599999999999995</v>
      </c>
      <c r="AC191">
        <f t="shared" si="58"/>
        <v>0.47594999999999998</v>
      </c>
      <c r="AD191">
        <f t="shared" si="59"/>
        <v>178</v>
      </c>
      <c r="AE191">
        <v>0.41749999999999998</v>
      </c>
      <c r="AF191">
        <f t="shared" si="60"/>
        <v>202</v>
      </c>
      <c r="AG191">
        <v>0.43130000000000002</v>
      </c>
      <c r="AH191">
        <f t="shared" si="61"/>
        <v>194</v>
      </c>
      <c r="AI191">
        <f t="shared" si="62"/>
        <v>186.16666666666666</v>
      </c>
      <c r="AJ191">
        <f>IF(C191=1,(AI191/Z191),REF)</f>
        <v>482.42204370735072</v>
      </c>
      <c r="AK191">
        <f t="shared" si="63"/>
        <v>202</v>
      </c>
      <c r="AL191">
        <f>IF(B191=1,(AI191/AC191),REF)</f>
        <v>391.1475295023987</v>
      </c>
      <c r="AM191">
        <f t="shared" si="64"/>
        <v>181</v>
      </c>
      <c r="AN191">
        <f t="shared" si="65"/>
        <v>178</v>
      </c>
      <c r="AO191" t="str">
        <f t="shared" si="66"/>
        <v>Siena</v>
      </c>
      <c r="AP191">
        <f t="shared" si="67"/>
        <v>0.24789718915833095</v>
      </c>
      <c r="AQ191">
        <f t="shared" si="68"/>
        <v>0.26167797829723477</v>
      </c>
      <c r="AR191">
        <f t="shared" si="69"/>
        <v>0.57872374803240634</v>
      </c>
      <c r="AS191" t="str">
        <f t="shared" si="70"/>
        <v>Siena</v>
      </c>
      <c r="AT191">
        <f t="shared" si="71"/>
        <v>190</v>
      </c>
      <c r="AU191">
        <f t="shared" si="72"/>
        <v>182</v>
      </c>
      <c r="AV191">
        <v>188</v>
      </c>
      <c r="AW191" t="str">
        <f t="shared" si="73"/>
        <v>Siena</v>
      </c>
      <c r="AX191" t="str">
        <f t="shared" si="74"/>
        <v/>
      </c>
      <c r="AY191">
        <v>190</v>
      </c>
    </row>
    <row r="192" spans="1:51" x14ac:dyDescent="0.25">
      <c r="A192">
        <v>1</v>
      </c>
      <c r="B192">
        <v>1</v>
      </c>
      <c r="C192">
        <v>1</v>
      </c>
      <c r="D192" t="s">
        <v>115</v>
      </c>
      <c r="E192">
        <v>65.947800000000001</v>
      </c>
      <c r="F192">
        <v>206</v>
      </c>
      <c r="G192">
        <v>63.963799999999999</v>
      </c>
      <c r="H192">
        <v>225</v>
      </c>
      <c r="I192">
        <v>106.749</v>
      </c>
      <c r="J192">
        <v>126</v>
      </c>
      <c r="K192">
        <v>105.655</v>
      </c>
      <c r="L192">
        <v>159</v>
      </c>
      <c r="M192">
        <v>109.422</v>
      </c>
      <c r="N192">
        <v>277</v>
      </c>
      <c r="O192">
        <v>111.033</v>
      </c>
      <c r="P192">
        <v>286</v>
      </c>
      <c r="Q192">
        <v>-5.3782899999999998</v>
      </c>
      <c r="R192">
        <v>226</v>
      </c>
      <c r="S192">
        <f t="shared" si="50"/>
        <v>-8.1549346604435635E-2</v>
      </c>
      <c r="T192">
        <f t="shared" si="51"/>
        <v>228</v>
      </c>
      <c r="U192">
        <f t="shared" si="52"/>
        <v>736173.9081448951</v>
      </c>
      <c r="V192">
        <f t="shared" si="53"/>
        <v>169</v>
      </c>
      <c r="W192">
        <f t="shared" si="54"/>
        <v>28.413386992437346</v>
      </c>
      <c r="X192">
        <f t="shared" si="55"/>
        <v>303</v>
      </c>
      <c r="Y192">
        <f t="shared" si="56"/>
        <v>265.5</v>
      </c>
      <c r="Z192">
        <v>0.39729999999999999</v>
      </c>
      <c r="AA192">
        <f t="shared" si="57"/>
        <v>207</v>
      </c>
      <c r="AB192">
        <v>0.46529999999999999</v>
      </c>
      <c r="AC192">
        <f t="shared" si="58"/>
        <v>0.43130000000000002</v>
      </c>
      <c r="AD192">
        <f t="shared" si="59"/>
        <v>198</v>
      </c>
      <c r="AE192">
        <v>0.27789999999999998</v>
      </c>
      <c r="AF192">
        <f t="shared" si="60"/>
        <v>253</v>
      </c>
      <c r="AG192">
        <v>0.52890000000000004</v>
      </c>
      <c r="AH192">
        <f t="shared" si="61"/>
        <v>156</v>
      </c>
      <c r="AI192">
        <f t="shared" si="62"/>
        <v>211.58333333333334</v>
      </c>
      <c r="AJ192">
        <f>IF(C192=1,(AI192/Z192),REF)</f>
        <v>532.55306653242724</v>
      </c>
      <c r="AK192">
        <f t="shared" si="63"/>
        <v>212</v>
      </c>
      <c r="AL192">
        <f>IF(B192=1,(AI192/AC192),REF)</f>
        <v>490.5711415101631</v>
      </c>
      <c r="AM192">
        <f t="shared" si="64"/>
        <v>206</v>
      </c>
      <c r="AN192">
        <f t="shared" si="65"/>
        <v>198</v>
      </c>
      <c r="AO192" t="str">
        <f t="shared" si="66"/>
        <v>East Carolina</v>
      </c>
      <c r="AP192">
        <f t="shared" si="67"/>
        <v>0.27819828384508888</v>
      </c>
      <c r="AQ192">
        <f t="shared" si="68"/>
        <v>0.23051018918294663</v>
      </c>
      <c r="AR192">
        <f t="shared" si="69"/>
        <v>0.57832982553454582</v>
      </c>
      <c r="AS192" t="str">
        <f t="shared" si="70"/>
        <v>East Carolina</v>
      </c>
      <c r="AT192">
        <f t="shared" si="71"/>
        <v>191</v>
      </c>
      <c r="AU192">
        <f t="shared" si="72"/>
        <v>195.66666666666666</v>
      </c>
      <c r="AV192">
        <v>202</v>
      </c>
      <c r="AW192" t="str">
        <f t="shared" si="73"/>
        <v>East Carolina</v>
      </c>
      <c r="AX192" t="str">
        <f t="shared" si="74"/>
        <v/>
      </c>
      <c r="AY192">
        <v>191</v>
      </c>
    </row>
    <row r="193" spans="1:51" x14ac:dyDescent="0.25">
      <c r="A193">
        <v>1</v>
      </c>
      <c r="B193">
        <v>1</v>
      </c>
      <c r="C193">
        <v>1</v>
      </c>
      <c r="D193" t="s">
        <v>252</v>
      </c>
      <c r="E193">
        <v>76.594899999999996</v>
      </c>
      <c r="F193">
        <v>1</v>
      </c>
      <c r="G193">
        <v>74.426900000000003</v>
      </c>
      <c r="H193">
        <v>1</v>
      </c>
      <c r="I193">
        <v>109.866</v>
      </c>
      <c r="J193">
        <v>61</v>
      </c>
      <c r="K193">
        <v>108.149</v>
      </c>
      <c r="L193">
        <v>116</v>
      </c>
      <c r="M193">
        <v>108.26</v>
      </c>
      <c r="N193">
        <v>259</v>
      </c>
      <c r="O193">
        <v>109.592</v>
      </c>
      <c r="P193">
        <v>264</v>
      </c>
      <c r="Q193">
        <v>-1.44296</v>
      </c>
      <c r="R193">
        <v>181</v>
      </c>
      <c r="S193">
        <f t="shared" si="50"/>
        <v>-1.8839374423101251E-2</v>
      </c>
      <c r="T193">
        <f t="shared" si="51"/>
        <v>180</v>
      </c>
      <c r="U193">
        <f t="shared" si="52"/>
        <v>895869.74434497487</v>
      </c>
      <c r="V193">
        <f t="shared" si="53"/>
        <v>21</v>
      </c>
      <c r="W193">
        <f t="shared" si="54"/>
        <v>23.957765558553088</v>
      </c>
      <c r="X193">
        <f t="shared" si="55"/>
        <v>82</v>
      </c>
      <c r="Y193">
        <f t="shared" si="56"/>
        <v>131</v>
      </c>
      <c r="Z193">
        <v>0.44700000000000001</v>
      </c>
      <c r="AA193">
        <f t="shared" si="57"/>
        <v>182</v>
      </c>
      <c r="AB193">
        <v>0.3705</v>
      </c>
      <c r="AC193">
        <f t="shared" si="58"/>
        <v>0.40875</v>
      </c>
      <c r="AD193">
        <f t="shared" si="59"/>
        <v>207</v>
      </c>
      <c r="AE193">
        <v>0.5282</v>
      </c>
      <c r="AF193">
        <f t="shared" si="60"/>
        <v>154</v>
      </c>
      <c r="AG193">
        <v>0.44490000000000002</v>
      </c>
      <c r="AH193">
        <f t="shared" si="61"/>
        <v>189</v>
      </c>
      <c r="AI193">
        <f t="shared" si="62"/>
        <v>147</v>
      </c>
      <c r="AJ193">
        <f>IF(C193=1,(AI193/Z193),REF)</f>
        <v>328.85906040268458</v>
      </c>
      <c r="AK193">
        <f t="shared" si="63"/>
        <v>158</v>
      </c>
      <c r="AL193">
        <f>IF(B193=1,(AI193/AC193),REF)</f>
        <v>359.63302752293578</v>
      </c>
      <c r="AM193">
        <f t="shared" si="64"/>
        <v>175</v>
      </c>
      <c r="AN193">
        <f t="shared" si="65"/>
        <v>158</v>
      </c>
      <c r="AO193" t="str">
        <f t="shared" si="66"/>
        <v>Northwestern St.</v>
      </c>
      <c r="AP193">
        <f t="shared" si="67"/>
        <v>0.28112608310033232</v>
      </c>
      <c r="AQ193">
        <f t="shared" si="68"/>
        <v>0.22710345332385751</v>
      </c>
      <c r="AR193">
        <f t="shared" si="69"/>
        <v>0.57811197062671538</v>
      </c>
      <c r="AS193" t="str">
        <f t="shared" si="70"/>
        <v>Northwestern St.</v>
      </c>
      <c r="AT193">
        <f t="shared" si="71"/>
        <v>192</v>
      </c>
      <c r="AU193">
        <f t="shared" si="72"/>
        <v>185.66666666666666</v>
      </c>
      <c r="AV193">
        <v>196</v>
      </c>
      <c r="AW193" t="str">
        <f t="shared" si="73"/>
        <v>Northwestern St.</v>
      </c>
      <c r="AX193" t="str">
        <f t="shared" si="74"/>
        <v/>
      </c>
      <c r="AY193">
        <v>192</v>
      </c>
    </row>
    <row r="194" spans="1:51" x14ac:dyDescent="0.25">
      <c r="A194">
        <v>1</v>
      </c>
      <c r="B194">
        <v>1</v>
      </c>
      <c r="C194">
        <v>1</v>
      </c>
      <c r="D194" t="s">
        <v>122</v>
      </c>
      <c r="E194">
        <v>66.460899999999995</v>
      </c>
      <c r="F194">
        <v>176</v>
      </c>
      <c r="G194">
        <v>65.767700000000005</v>
      </c>
      <c r="H194">
        <v>128</v>
      </c>
      <c r="I194">
        <v>101.361</v>
      </c>
      <c r="J194">
        <v>243</v>
      </c>
      <c r="K194">
        <v>102.749</v>
      </c>
      <c r="L194">
        <v>206</v>
      </c>
      <c r="M194">
        <v>107.94199999999999</v>
      </c>
      <c r="N194">
        <v>251</v>
      </c>
      <c r="O194">
        <v>106.812</v>
      </c>
      <c r="P194">
        <v>216</v>
      </c>
      <c r="Q194">
        <v>-4.0627700000000004</v>
      </c>
      <c r="R194">
        <v>211</v>
      </c>
      <c r="S194">
        <f t="shared" ref="S194:S257" si="75">(K194-O194)/E194</f>
        <v>-6.113368913150443E-2</v>
      </c>
      <c r="T194">
        <f t="shared" ref="T194:T257" si="76">RANK(S194,S:S,0)</f>
        <v>211</v>
      </c>
      <c r="U194">
        <f t="shared" ref="U194:U257" si="77">(K194^2)*E194</f>
        <v>701651.44790776074</v>
      </c>
      <c r="V194">
        <f t="shared" ref="V194:V257" si="78">RANK(U194,U:U,0)</f>
        <v>203</v>
      </c>
      <c r="W194">
        <f t="shared" ref="W194:W257" si="79">O194^1.6/E194</f>
        <v>26.498778638286534</v>
      </c>
      <c r="X194">
        <f t="shared" ref="X194:X257" si="80">RANK(W194,W:W,1)</f>
        <v>221</v>
      </c>
      <c r="Y194">
        <f t="shared" ref="Y194:Y257" si="81">AVERAGE(X194,T194)</f>
        <v>216</v>
      </c>
      <c r="Z194">
        <v>0.40839999999999999</v>
      </c>
      <c r="AA194">
        <f t="shared" ref="AA194:AA257" si="82">RANK(Z194,Z:Z,0)</f>
        <v>200</v>
      </c>
      <c r="AB194">
        <v>0.46660000000000001</v>
      </c>
      <c r="AC194">
        <f t="shared" ref="AC194:AC257" si="83">(Z194+AB194)/2</f>
        <v>0.4375</v>
      </c>
      <c r="AD194">
        <f t="shared" ref="AD194:AD257" si="84">RANK(AC194,AC:AC,0)</f>
        <v>195</v>
      </c>
      <c r="AE194">
        <v>0.53749999999999998</v>
      </c>
      <c r="AF194">
        <f t="shared" ref="AF194:AF257" si="85">RANK(AE194,AE:AE,0)</f>
        <v>151</v>
      </c>
      <c r="AG194">
        <v>0.47349999999999998</v>
      </c>
      <c r="AH194">
        <f t="shared" ref="AH194:AH257" si="86">RANK(AG194,AG:AG,0)</f>
        <v>176</v>
      </c>
      <c r="AI194">
        <f t="shared" ref="AI194:AI257" si="87">(T194+V194+(AD194)+AF194+AH194+Y194)/6</f>
        <v>192</v>
      </c>
      <c r="AJ194">
        <f>IF(C194=1,(AI194/Z194),REF)</f>
        <v>470.12732615083252</v>
      </c>
      <c r="AK194">
        <f t="shared" ref="AK194:AK257" si="88">RANK(AJ194,AJ:AJ,1)</f>
        <v>196</v>
      </c>
      <c r="AL194">
        <f>IF(B194=1,(AI194/AC194),REF)</f>
        <v>438.85714285714283</v>
      </c>
      <c r="AM194">
        <f t="shared" ref="AM194:AM257" si="89">RANK(AL194,AL:AL,1)</f>
        <v>193</v>
      </c>
      <c r="AN194">
        <f t="shared" ref="AN194:AN257" si="90">MIN(AK194,AM194,AD194)</f>
        <v>193</v>
      </c>
      <c r="AO194" t="str">
        <f t="shared" ref="AO194:AO257" si="91">D194</f>
        <v>Evansville</v>
      </c>
      <c r="AP194">
        <f t="shared" ref="AP194:AP257" si="92">(((Z194+AG194)/2))*(($BD$2)/((AJ194)))^(1/10)</f>
        <v>0.26821542597330628</v>
      </c>
      <c r="AQ194">
        <f t="shared" ref="AQ194:AQ257" si="93">(AC194*(($BC$2)/((AL194)))^(1/8))</f>
        <v>0.23710247070976267</v>
      </c>
      <c r="AR194">
        <f t="shared" ref="AR194:AR257" si="94">((AP194+AQ194)/2)^(1/2.5)</f>
        <v>0.57678488863622968</v>
      </c>
      <c r="AS194" t="str">
        <f t="shared" ref="AS194:AS257" si="95">AO194</f>
        <v>Evansville</v>
      </c>
      <c r="AT194">
        <f t="shared" ref="AT194:AT257" si="96">RANK(AR194,AR:AR,0)</f>
        <v>193</v>
      </c>
      <c r="AU194">
        <f t="shared" ref="AU194:AU257" si="97">(AT194+AN194+AD194)/3</f>
        <v>193.66666666666666</v>
      </c>
      <c r="AV194">
        <v>198</v>
      </c>
      <c r="AW194" t="str">
        <f t="shared" ref="AW194:AW257" si="98">AS194</f>
        <v>Evansville</v>
      </c>
      <c r="AX194" t="str">
        <f t="shared" si="74"/>
        <v/>
      </c>
      <c r="AY194">
        <v>193</v>
      </c>
    </row>
    <row r="195" spans="1:51" x14ac:dyDescent="0.25">
      <c r="A195">
        <v>1</v>
      </c>
      <c r="B195">
        <v>1</v>
      </c>
      <c r="C195">
        <v>1</v>
      </c>
      <c r="D195" t="s">
        <v>71</v>
      </c>
      <c r="E195">
        <v>67.618600000000001</v>
      </c>
      <c r="F195">
        <v>122</v>
      </c>
      <c r="G195">
        <v>65.590500000000006</v>
      </c>
      <c r="H195">
        <v>136</v>
      </c>
      <c r="I195">
        <v>107.065</v>
      </c>
      <c r="J195">
        <v>117</v>
      </c>
      <c r="K195">
        <v>105.474</v>
      </c>
      <c r="L195">
        <v>163</v>
      </c>
      <c r="M195">
        <v>106.121</v>
      </c>
      <c r="N195">
        <v>208</v>
      </c>
      <c r="O195">
        <v>108.15</v>
      </c>
      <c r="P195">
        <v>237</v>
      </c>
      <c r="Q195">
        <v>-2.6754099999999998</v>
      </c>
      <c r="R195">
        <v>197</v>
      </c>
      <c r="S195">
        <f t="shared" si="75"/>
        <v>-3.9574909862079399E-2</v>
      </c>
      <c r="T195">
        <f t="shared" si="76"/>
        <v>197</v>
      </c>
      <c r="U195">
        <f t="shared" si="77"/>
        <v>752241.01272057369</v>
      </c>
      <c r="V195">
        <f t="shared" si="78"/>
        <v>147</v>
      </c>
      <c r="W195">
        <f t="shared" si="79"/>
        <v>26.569064511615174</v>
      </c>
      <c r="X195">
        <f t="shared" si="80"/>
        <v>227</v>
      </c>
      <c r="Y195">
        <f t="shared" si="81"/>
        <v>212</v>
      </c>
      <c r="Z195">
        <v>0.43209999999999998</v>
      </c>
      <c r="AA195">
        <f t="shared" si="82"/>
        <v>189</v>
      </c>
      <c r="AB195">
        <v>0.4123</v>
      </c>
      <c r="AC195">
        <f t="shared" si="83"/>
        <v>0.42220000000000002</v>
      </c>
      <c r="AD195">
        <f t="shared" si="84"/>
        <v>201</v>
      </c>
      <c r="AE195">
        <v>0.40679999999999999</v>
      </c>
      <c r="AF195">
        <f t="shared" si="85"/>
        <v>206</v>
      </c>
      <c r="AG195">
        <v>0.47310000000000002</v>
      </c>
      <c r="AH195">
        <f t="shared" si="86"/>
        <v>177</v>
      </c>
      <c r="AI195">
        <f t="shared" si="87"/>
        <v>190</v>
      </c>
      <c r="AJ195">
        <f>IF(C195=1,(AI195/Z195),REF)</f>
        <v>439.71302939134461</v>
      </c>
      <c r="AK195">
        <f t="shared" si="88"/>
        <v>188</v>
      </c>
      <c r="AL195">
        <f>IF(B195=1,(AI195/AC195),REF)</f>
        <v>450.02368545712932</v>
      </c>
      <c r="AM195">
        <f t="shared" si="89"/>
        <v>196</v>
      </c>
      <c r="AN195">
        <f t="shared" si="90"/>
        <v>188</v>
      </c>
      <c r="AO195" t="str">
        <f t="shared" si="91"/>
        <v>Bryant</v>
      </c>
      <c r="AP195">
        <f t="shared" si="92"/>
        <v>0.27714916259903993</v>
      </c>
      <c r="AQ195">
        <f t="shared" si="93"/>
        <v>0.2280931411515453</v>
      </c>
      <c r="AR195">
        <f t="shared" si="94"/>
        <v>0.57675037347789049</v>
      </c>
      <c r="AS195" t="str">
        <f t="shared" si="95"/>
        <v>Bryant</v>
      </c>
      <c r="AT195">
        <f t="shared" si="96"/>
        <v>194</v>
      </c>
      <c r="AU195">
        <f t="shared" si="97"/>
        <v>194.33333333333334</v>
      </c>
      <c r="AV195">
        <v>195</v>
      </c>
      <c r="AW195" t="str">
        <f t="shared" si="98"/>
        <v>Bryant</v>
      </c>
      <c r="AX195" t="str">
        <f t="shared" ref="AX195:AX258" si="99">IF(OR(((RANK(Z195,Z:Z,0))&lt;17),(RANK(AB195,AB:AB,0)&lt;17)),"y","")</f>
        <v/>
      </c>
      <c r="AY195">
        <v>194</v>
      </c>
    </row>
    <row r="196" spans="1:51" x14ac:dyDescent="0.25">
      <c r="A196">
        <v>1</v>
      </c>
      <c r="B196">
        <v>1</v>
      </c>
      <c r="C196">
        <v>1</v>
      </c>
      <c r="D196" t="s">
        <v>281</v>
      </c>
      <c r="E196">
        <v>66.539299999999997</v>
      </c>
      <c r="F196">
        <v>170</v>
      </c>
      <c r="G196">
        <v>63.9069</v>
      </c>
      <c r="H196">
        <v>228</v>
      </c>
      <c r="I196">
        <v>107.294</v>
      </c>
      <c r="J196">
        <v>107</v>
      </c>
      <c r="K196">
        <v>104.628</v>
      </c>
      <c r="L196">
        <v>182</v>
      </c>
      <c r="M196">
        <v>106.342</v>
      </c>
      <c r="N196">
        <v>215</v>
      </c>
      <c r="O196">
        <v>106.482</v>
      </c>
      <c r="P196">
        <v>209</v>
      </c>
      <c r="Q196">
        <v>-1.85493</v>
      </c>
      <c r="R196">
        <v>189</v>
      </c>
      <c r="S196">
        <f t="shared" si="75"/>
        <v>-2.7863232706084963E-2</v>
      </c>
      <c r="T196">
        <f t="shared" si="76"/>
        <v>189</v>
      </c>
      <c r="U196">
        <f t="shared" si="77"/>
        <v>728406.94035849127</v>
      </c>
      <c r="V196">
        <f t="shared" si="78"/>
        <v>178</v>
      </c>
      <c r="W196">
        <f t="shared" si="79"/>
        <v>26.33684160158262</v>
      </c>
      <c r="X196">
        <f t="shared" si="80"/>
        <v>207</v>
      </c>
      <c r="Y196">
        <f t="shared" si="81"/>
        <v>198</v>
      </c>
      <c r="Z196">
        <v>0.4612</v>
      </c>
      <c r="AA196">
        <f t="shared" si="82"/>
        <v>179</v>
      </c>
      <c r="AB196">
        <v>0.39140000000000003</v>
      </c>
      <c r="AC196">
        <f t="shared" si="83"/>
        <v>0.42630000000000001</v>
      </c>
      <c r="AD196">
        <f t="shared" si="84"/>
        <v>200</v>
      </c>
      <c r="AE196">
        <v>0.60780000000000001</v>
      </c>
      <c r="AF196">
        <f t="shared" si="85"/>
        <v>122</v>
      </c>
      <c r="AG196">
        <v>0.4178</v>
      </c>
      <c r="AH196">
        <f t="shared" si="86"/>
        <v>200</v>
      </c>
      <c r="AI196">
        <f t="shared" si="87"/>
        <v>181.16666666666666</v>
      </c>
      <c r="AJ196">
        <f>IF(C196=1,(AI196/Z196),REF)</f>
        <v>392.81584272911243</v>
      </c>
      <c r="AK196">
        <f t="shared" si="88"/>
        <v>182</v>
      </c>
      <c r="AL196">
        <f>IF(B196=1,(AI196/AC196),REF)</f>
        <v>424.97458753616388</v>
      </c>
      <c r="AM196">
        <f t="shared" si="89"/>
        <v>187</v>
      </c>
      <c r="AN196">
        <f t="shared" si="90"/>
        <v>182</v>
      </c>
      <c r="AO196" t="str">
        <f t="shared" si="91"/>
        <v>Robert Morris</v>
      </c>
      <c r="AP196">
        <f t="shared" si="92"/>
        <v>0.2721798274802108</v>
      </c>
      <c r="AQ196">
        <f t="shared" si="93"/>
        <v>0.23196282065879706</v>
      </c>
      <c r="AR196">
        <f t="shared" si="94"/>
        <v>0.57624792831197869</v>
      </c>
      <c r="AS196" t="str">
        <f t="shared" si="95"/>
        <v>Robert Morris</v>
      </c>
      <c r="AT196">
        <f t="shared" si="96"/>
        <v>195</v>
      </c>
      <c r="AU196">
        <f t="shared" si="97"/>
        <v>192.33333333333334</v>
      </c>
      <c r="AV196">
        <v>189</v>
      </c>
      <c r="AW196" t="str">
        <f t="shared" si="98"/>
        <v>Robert Morris</v>
      </c>
      <c r="AX196" t="str">
        <f t="shared" si="99"/>
        <v/>
      </c>
      <c r="AY196">
        <v>195</v>
      </c>
    </row>
    <row r="197" spans="1:51" x14ac:dyDescent="0.25">
      <c r="A197">
        <v>1</v>
      </c>
      <c r="B197">
        <v>1</v>
      </c>
      <c r="C197">
        <v>1</v>
      </c>
      <c r="D197" t="s">
        <v>307</v>
      </c>
      <c r="E197">
        <v>66.289400000000001</v>
      </c>
      <c r="F197">
        <v>187</v>
      </c>
      <c r="G197">
        <v>64.057599999999994</v>
      </c>
      <c r="H197">
        <v>221</v>
      </c>
      <c r="I197">
        <v>97.915400000000005</v>
      </c>
      <c r="J197">
        <v>289</v>
      </c>
      <c r="K197">
        <v>101.79600000000001</v>
      </c>
      <c r="L197">
        <v>225</v>
      </c>
      <c r="M197">
        <v>105.71899999999999</v>
      </c>
      <c r="N197">
        <v>196</v>
      </c>
      <c r="O197">
        <v>104.099</v>
      </c>
      <c r="P197">
        <v>160</v>
      </c>
      <c r="Q197">
        <v>-2.3039000000000001</v>
      </c>
      <c r="R197">
        <v>195</v>
      </c>
      <c r="S197">
        <f t="shared" si="75"/>
        <v>-3.4741602729848171E-2</v>
      </c>
      <c r="T197">
        <f t="shared" si="76"/>
        <v>196</v>
      </c>
      <c r="U197">
        <f t="shared" si="77"/>
        <v>686918.97662927047</v>
      </c>
      <c r="V197">
        <f t="shared" si="78"/>
        <v>221</v>
      </c>
      <c r="W197">
        <f t="shared" si="79"/>
        <v>25.495903342157924</v>
      </c>
      <c r="X197">
        <f t="shared" si="80"/>
        <v>162</v>
      </c>
      <c r="Y197">
        <f t="shared" si="81"/>
        <v>179</v>
      </c>
      <c r="Z197">
        <v>0.44519999999999998</v>
      </c>
      <c r="AA197">
        <f t="shared" si="82"/>
        <v>183</v>
      </c>
      <c r="AB197">
        <v>0.38790000000000002</v>
      </c>
      <c r="AC197">
        <f t="shared" si="83"/>
        <v>0.41654999999999998</v>
      </c>
      <c r="AD197">
        <f t="shared" si="84"/>
        <v>204</v>
      </c>
      <c r="AE197">
        <v>0.37440000000000001</v>
      </c>
      <c r="AF197">
        <f t="shared" si="85"/>
        <v>219</v>
      </c>
      <c r="AG197">
        <v>0.4587</v>
      </c>
      <c r="AH197">
        <f t="shared" si="86"/>
        <v>181</v>
      </c>
      <c r="AI197">
        <f t="shared" si="87"/>
        <v>200</v>
      </c>
      <c r="AJ197">
        <f>IF(C197=1,(AI197/Z197),REF)</f>
        <v>449.23629829290206</v>
      </c>
      <c r="AK197">
        <f t="shared" si="88"/>
        <v>191</v>
      </c>
      <c r="AL197">
        <f>IF(B197=1,(AI197/AC197),REF)</f>
        <v>480.13443764253992</v>
      </c>
      <c r="AM197">
        <f t="shared" si="89"/>
        <v>204</v>
      </c>
      <c r="AN197">
        <f t="shared" si="90"/>
        <v>191</v>
      </c>
      <c r="AO197" t="str">
        <f t="shared" si="91"/>
        <v>South Florida</v>
      </c>
      <c r="AP197">
        <f t="shared" si="92"/>
        <v>0.27615878372410946</v>
      </c>
      <c r="AQ197">
        <f t="shared" si="93"/>
        <v>0.22322621748112348</v>
      </c>
      <c r="AR197">
        <f t="shared" si="94"/>
        <v>0.5740664939169754</v>
      </c>
      <c r="AS197" t="str">
        <f t="shared" si="95"/>
        <v>South Florida</v>
      </c>
      <c r="AT197">
        <f t="shared" si="96"/>
        <v>196</v>
      </c>
      <c r="AU197">
        <f t="shared" si="97"/>
        <v>197</v>
      </c>
      <c r="AV197">
        <v>203</v>
      </c>
      <c r="AW197" t="str">
        <f t="shared" si="98"/>
        <v>South Florida</v>
      </c>
      <c r="AX197" t="str">
        <f t="shared" si="99"/>
        <v/>
      </c>
      <c r="AY197">
        <v>196</v>
      </c>
    </row>
    <row r="198" spans="1:51" x14ac:dyDescent="0.25">
      <c r="A198">
        <v>1</v>
      </c>
      <c r="B198">
        <v>1</v>
      </c>
      <c r="C198">
        <v>1</v>
      </c>
      <c r="D198" t="s">
        <v>282</v>
      </c>
      <c r="E198">
        <v>68.95</v>
      </c>
      <c r="F198">
        <v>69</v>
      </c>
      <c r="G198">
        <v>66.636700000000005</v>
      </c>
      <c r="H198">
        <v>90</v>
      </c>
      <c r="I198">
        <v>101.22799999999999</v>
      </c>
      <c r="J198">
        <v>246</v>
      </c>
      <c r="K198">
        <v>105.932</v>
      </c>
      <c r="L198">
        <v>154</v>
      </c>
      <c r="M198">
        <v>110.039</v>
      </c>
      <c r="N198">
        <v>296</v>
      </c>
      <c r="O198">
        <v>106.63</v>
      </c>
      <c r="P198">
        <v>213</v>
      </c>
      <c r="Q198">
        <v>-0.69844399999999995</v>
      </c>
      <c r="R198">
        <v>175</v>
      </c>
      <c r="S198">
        <f t="shared" si="75"/>
        <v>-1.0123277737490837E-2</v>
      </c>
      <c r="T198">
        <f t="shared" si="76"/>
        <v>175</v>
      </c>
      <c r="U198">
        <f t="shared" si="77"/>
        <v>773728.53562480002</v>
      </c>
      <c r="V198">
        <f t="shared" si="78"/>
        <v>119</v>
      </c>
      <c r="W198">
        <f t="shared" si="79"/>
        <v>25.472571163705929</v>
      </c>
      <c r="X198">
        <f t="shared" si="80"/>
        <v>161</v>
      </c>
      <c r="Y198">
        <f t="shared" si="81"/>
        <v>168</v>
      </c>
      <c r="Z198">
        <v>0.37809999999999999</v>
      </c>
      <c r="AA198">
        <f t="shared" si="82"/>
        <v>215</v>
      </c>
      <c r="AB198">
        <v>0.52249999999999996</v>
      </c>
      <c r="AC198">
        <f t="shared" si="83"/>
        <v>0.45029999999999998</v>
      </c>
      <c r="AD198">
        <f t="shared" si="84"/>
        <v>188</v>
      </c>
      <c r="AE198">
        <v>0.3075</v>
      </c>
      <c r="AF198">
        <f t="shared" si="85"/>
        <v>242</v>
      </c>
      <c r="AG198">
        <v>0.435</v>
      </c>
      <c r="AH198">
        <f t="shared" si="86"/>
        <v>193</v>
      </c>
      <c r="AI198">
        <f t="shared" si="87"/>
        <v>180.83333333333334</v>
      </c>
      <c r="AJ198">
        <f>IF(C198=1,(AI198/Z198),REF)</f>
        <v>478.26853566075999</v>
      </c>
      <c r="AK198">
        <f t="shared" si="88"/>
        <v>199</v>
      </c>
      <c r="AL198">
        <f>IF(B198=1,(AI198/AC198),REF)</f>
        <v>401.58412909911914</v>
      </c>
      <c r="AM198">
        <f t="shared" si="89"/>
        <v>184</v>
      </c>
      <c r="AN198">
        <f t="shared" si="90"/>
        <v>184</v>
      </c>
      <c r="AO198" t="str">
        <f t="shared" si="91"/>
        <v>Rutgers</v>
      </c>
      <c r="AP198">
        <f t="shared" si="92"/>
        <v>0.2468668291962216</v>
      </c>
      <c r="AQ198">
        <f t="shared" si="93"/>
        <v>0.24676200933124171</v>
      </c>
      <c r="AR198">
        <f t="shared" si="94"/>
        <v>0.57141049310301839</v>
      </c>
      <c r="AS198" t="str">
        <f t="shared" si="95"/>
        <v>Rutgers</v>
      </c>
      <c r="AT198">
        <f t="shared" si="96"/>
        <v>197</v>
      </c>
      <c r="AU198">
        <f t="shared" si="97"/>
        <v>189.66666666666666</v>
      </c>
      <c r="AV198">
        <v>197</v>
      </c>
      <c r="AW198" t="str">
        <f t="shared" si="98"/>
        <v>Rutgers</v>
      </c>
      <c r="AX198" t="str">
        <f t="shared" si="99"/>
        <v/>
      </c>
      <c r="AY198">
        <v>197</v>
      </c>
    </row>
    <row r="199" spans="1:51" x14ac:dyDescent="0.25">
      <c r="A199">
        <v>1</v>
      </c>
      <c r="B199">
        <v>1</v>
      </c>
      <c r="C199">
        <v>1</v>
      </c>
      <c r="D199" t="s">
        <v>376</v>
      </c>
      <c r="E199">
        <v>63.997999999999998</v>
      </c>
      <c r="F199">
        <v>291</v>
      </c>
      <c r="G199">
        <v>63.201700000000002</v>
      </c>
      <c r="H199">
        <v>263</v>
      </c>
      <c r="I199">
        <v>110.67400000000001</v>
      </c>
      <c r="J199">
        <v>54</v>
      </c>
      <c r="K199">
        <v>106.02500000000001</v>
      </c>
      <c r="L199">
        <v>150</v>
      </c>
      <c r="M199">
        <v>105.02500000000001</v>
      </c>
      <c r="N199">
        <v>179</v>
      </c>
      <c r="O199">
        <v>106.51600000000001</v>
      </c>
      <c r="P199">
        <v>211</v>
      </c>
      <c r="Q199">
        <v>-0.49026999999999998</v>
      </c>
      <c r="R199">
        <v>170</v>
      </c>
      <c r="S199">
        <f t="shared" si="75"/>
        <v>-7.6721147535860441E-3</v>
      </c>
      <c r="T199">
        <f t="shared" si="76"/>
        <v>170</v>
      </c>
      <c r="U199">
        <f t="shared" si="77"/>
        <v>719420.75739875005</v>
      </c>
      <c r="V199">
        <f t="shared" si="78"/>
        <v>188</v>
      </c>
      <c r="W199">
        <f t="shared" si="79"/>
        <v>27.39664336328477</v>
      </c>
      <c r="X199">
        <f t="shared" si="80"/>
        <v>271</v>
      </c>
      <c r="Y199">
        <f t="shared" si="81"/>
        <v>220.5</v>
      </c>
      <c r="Z199">
        <v>0.42749999999999999</v>
      </c>
      <c r="AA199">
        <f t="shared" si="82"/>
        <v>190</v>
      </c>
      <c r="AB199">
        <v>0.50729999999999997</v>
      </c>
      <c r="AC199">
        <f t="shared" si="83"/>
        <v>0.46739999999999998</v>
      </c>
      <c r="AD199">
        <f t="shared" si="84"/>
        <v>181</v>
      </c>
      <c r="AE199">
        <v>0.50180000000000002</v>
      </c>
      <c r="AF199">
        <f t="shared" si="85"/>
        <v>162</v>
      </c>
      <c r="AG199">
        <v>0.33829999999999999</v>
      </c>
      <c r="AH199">
        <f t="shared" si="86"/>
        <v>233</v>
      </c>
      <c r="AI199">
        <f t="shared" si="87"/>
        <v>192.41666666666666</v>
      </c>
      <c r="AJ199">
        <f>IF(C199=1,(AI199/Z199),REF)</f>
        <v>450.09746588693957</v>
      </c>
      <c r="AK199">
        <f t="shared" si="88"/>
        <v>193</v>
      </c>
      <c r="AL199">
        <f>IF(B199=1,(AI199/AC199),REF)</f>
        <v>411.67451148195693</v>
      </c>
      <c r="AM199">
        <f t="shared" si="89"/>
        <v>185</v>
      </c>
      <c r="AN199">
        <f t="shared" si="90"/>
        <v>181</v>
      </c>
      <c r="AO199" t="str">
        <f t="shared" si="91"/>
        <v>Weber St.</v>
      </c>
      <c r="AP199">
        <f t="shared" si="92"/>
        <v>0.23392178222337587</v>
      </c>
      <c r="AQ199">
        <f t="shared" si="93"/>
        <v>0.25533942690708328</v>
      </c>
      <c r="AR199">
        <f t="shared" si="94"/>
        <v>0.56938276285143008</v>
      </c>
      <c r="AS199" t="str">
        <f t="shared" si="95"/>
        <v>Weber St.</v>
      </c>
      <c r="AT199">
        <f t="shared" si="96"/>
        <v>198</v>
      </c>
      <c r="AU199">
        <f t="shared" si="97"/>
        <v>186.66666666666666</v>
      </c>
      <c r="AV199">
        <v>183</v>
      </c>
      <c r="AW199" t="str">
        <f t="shared" si="98"/>
        <v>Weber St.</v>
      </c>
      <c r="AX199" t="str">
        <f t="shared" si="99"/>
        <v/>
      </c>
      <c r="AY199">
        <v>198</v>
      </c>
    </row>
    <row r="200" spans="1:51" x14ac:dyDescent="0.25">
      <c r="A200">
        <v>1</v>
      </c>
      <c r="B200">
        <v>1</v>
      </c>
      <c r="C200">
        <v>1</v>
      </c>
      <c r="D200" t="s">
        <v>110</v>
      </c>
      <c r="E200">
        <v>67.842500000000001</v>
      </c>
      <c r="F200">
        <v>110</v>
      </c>
      <c r="G200">
        <v>66.252600000000001</v>
      </c>
      <c r="H200">
        <v>100</v>
      </c>
      <c r="I200">
        <v>99.841700000000003</v>
      </c>
      <c r="J200">
        <v>264</v>
      </c>
      <c r="K200">
        <v>100.893</v>
      </c>
      <c r="L200">
        <v>242</v>
      </c>
      <c r="M200">
        <v>104.13200000000001</v>
      </c>
      <c r="N200">
        <v>157</v>
      </c>
      <c r="O200">
        <v>103.04300000000001</v>
      </c>
      <c r="P200">
        <v>143</v>
      </c>
      <c r="Q200">
        <v>-2.1505700000000001</v>
      </c>
      <c r="R200">
        <v>194</v>
      </c>
      <c r="S200">
        <f t="shared" si="75"/>
        <v>-3.1691049121126219E-2</v>
      </c>
      <c r="T200">
        <f t="shared" si="76"/>
        <v>193</v>
      </c>
      <c r="U200">
        <f t="shared" si="77"/>
        <v>690595.77143378253</v>
      </c>
      <c r="V200">
        <f t="shared" si="78"/>
        <v>215</v>
      </c>
      <c r="W200">
        <f t="shared" si="79"/>
        <v>24.509121655346767</v>
      </c>
      <c r="X200">
        <f t="shared" si="80"/>
        <v>113</v>
      </c>
      <c r="Y200">
        <f t="shared" si="81"/>
        <v>153</v>
      </c>
      <c r="Z200">
        <v>0.37430000000000002</v>
      </c>
      <c r="AA200">
        <f t="shared" si="82"/>
        <v>219</v>
      </c>
      <c r="AB200">
        <v>0.49070000000000003</v>
      </c>
      <c r="AC200">
        <f t="shared" si="83"/>
        <v>0.4325</v>
      </c>
      <c r="AD200">
        <f t="shared" si="84"/>
        <v>197</v>
      </c>
      <c r="AE200">
        <v>0.45069999999999999</v>
      </c>
      <c r="AF200">
        <f t="shared" si="85"/>
        <v>189</v>
      </c>
      <c r="AG200">
        <v>0.44919999999999999</v>
      </c>
      <c r="AH200">
        <f t="shared" si="86"/>
        <v>187</v>
      </c>
      <c r="AI200">
        <f t="shared" si="87"/>
        <v>189</v>
      </c>
      <c r="AJ200">
        <f>IF(C200=1,(AI200/Z200),REF)</f>
        <v>504.94255944429597</v>
      </c>
      <c r="AK200">
        <f t="shared" si="88"/>
        <v>204</v>
      </c>
      <c r="AL200">
        <f>IF(B200=1,(AI200/AC200),REF)</f>
        <v>436.99421965317919</v>
      </c>
      <c r="AM200">
        <f t="shared" si="89"/>
        <v>192</v>
      </c>
      <c r="AN200">
        <f t="shared" si="90"/>
        <v>192</v>
      </c>
      <c r="AO200" t="str">
        <f t="shared" si="91"/>
        <v>Detroit</v>
      </c>
      <c r="AP200">
        <f t="shared" si="92"/>
        <v>0.24867112818934639</v>
      </c>
      <c r="AQ200">
        <f t="shared" si="93"/>
        <v>0.23451739900633328</v>
      </c>
      <c r="AR200">
        <f t="shared" si="94"/>
        <v>0.56654530814673509</v>
      </c>
      <c r="AS200" t="str">
        <f t="shared" si="95"/>
        <v>Detroit</v>
      </c>
      <c r="AT200">
        <f t="shared" si="96"/>
        <v>199</v>
      </c>
      <c r="AU200">
        <f t="shared" si="97"/>
        <v>196</v>
      </c>
      <c r="AV200">
        <v>204</v>
      </c>
      <c r="AW200" t="str">
        <f t="shared" si="98"/>
        <v>Detroit</v>
      </c>
      <c r="AX200" t="str">
        <f t="shared" si="99"/>
        <v/>
      </c>
      <c r="AY200">
        <v>199</v>
      </c>
    </row>
    <row r="201" spans="1:51" x14ac:dyDescent="0.25">
      <c r="A201">
        <v>1</v>
      </c>
      <c r="B201">
        <v>1</v>
      </c>
      <c r="C201">
        <v>1</v>
      </c>
      <c r="D201" t="s">
        <v>302</v>
      </c>
      <c r="E201">
        <v>66.439599999999999</v>
      </c>
      <c r="F201">
        <v>179</v>
      </c>
      <c r="G201">
        <v>64.708799999999997</v>
      </c>
      <c r="H201">
        <v>186</v>
      </c>
      <c r="I201">
        <v>99.540499999999994</v>
      </c>
      <c r="J201">
        <v>272</v>
      </c>
      <c r="K201">
        <v>100.643</v>
      </c>
      <c r="L201">
        <v>245</v>
      </c>
      <c r="M201">
        <v>107.062</v>
      </c>
      <c r="N201">
        <v>235</v>
      </c>
      <c r="O201">
        <v>107.73</v>
      </c>
      <c r="P201">
        <v>232</v>
      </c>
      <c r="Q201">
        <v>-7.0870699999999998</v>
      </c>
      <c r="R201">
        <v>256</v>
      </c>
      <c r="S201">
        <f t="shared" si="75"/>
        <v>-0.10666831227159711</v>
      </c>
      <c r="T201">
        <f t="shared" si="76"/>
        <v>254</v>
      </c>
      <c r="U201">
        <f t="shared" si="77"/>
        <v>672967.60194618034</v>
      </c>
      <c r="V201">
        <f t="shared" si="78"/>
        <v>246</v>
      </c>
      <c r="W201">
        <f t="shared" si="79"/>
        <v>26.87272121337703</v>
      </c>
      <c r="X201">
        <f t="shared" si="80"/>
        <v>244</v>
      </c>
      <c r="Y201">
        <f t="shared" si="81"/>
        <v>249</v>
      </c>
      <c r="Z201">
        <v>0.31530000000000002</v>
      </c>
      <c r="AA201">
        <f t="shared" si="82"/>
        <v>242</v>
      </c>
      <c r="AB201">
        <v>0.51139999999999997</v>
      </c>
      <c r="AC201">
        <f t="shared" si="83"/>
        <v>0.41335</v>
      </c>
      <c r="AD201">
        <f t="shared" si="84"/>
        <v>205</v>
      </c>
      <c r="AE201">
        <v>0.23780000000000001</v>
      </c>
      <c r="AF201">
        <f t="shared" si="85"/>
        <v>272</v>
      </c>
      <c r="AG201">
        <v>0.59279999999999999</v>
      </c>
      <c r="AH201">
        <f t="shared" si="86"/>
        <v>133</v>
      </c>
      <c r="AI201">
        <f t="shared" si="87"/>
        <v>226.5</v>
      </c>
      <c r="AJ201">
        <f>IF(C201=1,(AI201/Z201),REF)</f>
        <v>718.36346336822066</v>
      </c>
      <c r="AK201">
        <f t="shared" si="88"/>
        <v>237</v>
      </c>
      <c r="AL201">
        <f>IF(B201=1,(AI201/AC201),REF)</f>
        <v>547.96177573484943</v>
      </c>
      <c r="AM201">
        <f t="shared" si="89"/>
        <v>213</v>
      </c>
      <c r="AN201">
        <f t="shared" si="90"/>
        <v>205</v>
      </c>
      <c r="AO201" t="str">
        <f t="shared" si="91"/>
        <v>South Alabama</v>
      </c>
      <c r="AP201">
        <f t="shared" si="92"/>
        <v>0.26471905939786888</v>
      </c>
      <c r="AQ201">
        <f t="shared" si="93"/>
        <v>0.21788261426350028</v>
      </c>
      <c r="AR201">
        <f t="shared" si="94"/>
        <v>0.56626997020358349</v>
      </c>
      <c r="AS201" t="str">
        <f t="shared" si="95"/>
        <v>South Alabama</v>
      </c>
      <c r="AT201">
        <f t="shared" si="96"/>
        <v>200</v>
      </c>
      <c r="AU201">
        <f t="shared" si="97"/>
        <v>203.33333333333334</v>
      </c>
      <c r="AV201">
        <v>216</v>
      </c>
      <c r="AW201" t="str">
        <f t="shared" si="98"/>
        <v>South Alabama</v>
      </c>
      <c r="AX201" t="str">
        <f t="shared" si="99"/>
        <v/>
      </c>
      <c r="AY201">
        <v>200</v>
      </c>
    </row>
    <row r="202" spans="1:51" x14ac:dyDescent="0.25">
      <c r="A202">
        <v>1</v>
      </c>
      <c r="B202">
        <v>1</v>
      </c>
      <c r="C202">
        <v>1</v>
      </c>
      <c r="D202" t="s">
        <v>120</v>
      </c>
      <c r="E202">
        <v>69.6858</v>
      </c>
      <c r="F202">
        <v>48</v>
      </c>
      <c r="G202">
        <v>69.259299999999996</v>
      </c>
      <c r="H202">
        <v>20</v>
      </c>
      <c r="I202">
        <v>108.256</v>
      </c>
      <c r="J202">
        <v>85</v>
      </c>
      <c r="K202">
        <v>105.548</v>
      </c>
      <c r="L202">
        <v>161</v>
      </c>
      <c r="M202">
        <v>109.557</v>
      </c>
      <c r="N202">
        <v>282</v>
      </c>
      <c r="O202">
        <v>110.602</v>
      </c>
      <c r="P202">
        <v>275</v>
      </c>
      <c r="Q202">
        <v>-5.0538800000000004</v>
      </c>
      <c r="R202">
        <v>222</v>
      </c>
      <c r="S202">
        <f t="shared" si="75"/>
        <v>-7.2525536048951178E-2</v>
      </c>
      <c r="T202">
        <f t="shared" si="76"/>
        <v>221</v>
      </c>
      <c r="U202">
        <f t="shared" si="77"/>
        <v>776326.31378848327</v>
      </c>
      <c r="V202">
        <f t="shared" si="78"/>
        <v>117</v>
      </c>
      <c r="W202">
        <f t="shared" si="79"/>
        <v>26.722462627749096</v>
      </c>
      <c r="X202">
        <f t="shared" si="80"/>
        <v>236</v>
      </c>
      <c r="Y202">
        <f t="shared" si="81"/>
        <v>228.5</v>
      </c>
      <c r="Z202">
        <v>0.4012</v>
      </c>
      <c r="AA202">
        <f t="shared" si="82"/>
        <v>202</v>
      </c>
      <c r="AB202">
        <v>0.34699999999999998</v>
      </c>
      <c r="AC202">
        <f t="shared" si="83"/>
        <v>0.37409999999999999</v>
      </c>
      <c r="AD202">
        <f t="shared" si="84"/>
        <v>222</v>
      </c>
      <c r="AE202">
        <v>0.59609999999999996</v>
      </c>
      <c r="AF202">
        <f t="shared" si="85"/>
        <v>129</v>
      </c>
      <c r="AG202">
        <v>0.49890000000000001</v>
      </c>
      <c r="AH202">
        <f t="shared" si="86"/>
        <v>166</v>
      </c>
      <c r="AI202">
        <f t="shared" si="87"/>
        <v>180.58333333333334</v>
      </c>
      <c r="AJ202">
        <f>IF(C202=1,(AI202/Z202),REF)</f>
        <v>450.10800930541711</v>
      </c>
      <c r="AK202">
        <f t="shared" si="88"/>
        <v>194</v>
      </c>
      <c r="AL202">
        <f>IF(B202=1,(AI202/AC202),REF)</f>
        <v>482.71406932192821</v>
      </c>
      <c r="AM202">
        <f t="shared" si="89"/>
        <v>205</v>
      </c>
      <c r="AN202">
        <f t="shared" si="90"/>
        <v>194</v>
      </c>
      <c r="AO202" t="str">
        <f t="shared" si="91"/>
        <v>Eastern Washington</v>
      </c>
      <c r="AP202">
        <f t="shared" si="92"/>
        <v>0.27494450636012679</v>
      </c>
      <c r="AQ202">
        <f t="shared" si="93"/>
        <v>0.20034332725596146</v>
      </c>
      <c r="AR202">
        <f t="shared" si="94"/>
        <v>0.56282150180920765</v>
      </c>
      <c r="AS202" t="str">
        <f t="shared" si="95"/>
        <v>Eastern Washington</v>
      </c>
      <c r="AT202">
        <f t="shared" si="96"/>
        <v>201</v>
      </c>
      <c r="AU202">
        <f t="shared" si="97"/>
        <v>205.66666666666666</v>
      </c>
      <c r="AV202">
        <v>210</v>
      </c>
      <c r="AW202" t="str">
        <f t="shared" si="98"/>
        <v>Eastern Washington</v>
      </c>
      <c r="AX202" t="str">
        <f t="shared" si="99"/>
        <v/>
      </c>
      <c r="AY202">
        <v>201</v>
      </c>
    </row>
    <row r="203" spans="1:51" x14ac:dyDescent="0.25">
      <c r="A203">
        <v>1</v>
      </c>
      <c r="B203">
        <v>1</v>
      </c>
      <c r="C203">
        <v>1</v>
      </c>
      <c r="D203" t="s">
        <v>131</v>
      </c>
      <c r="E203">
        <v>69.193399999999997</v>
      </c>
      <c r="F203">
        <v>59</v>
      </c>
      <c r="G203">
        <v>67.668000000000006</v>
      </c>
      <c r="H203">
        <v>55</v>
      </c>
      <c r="I203">
        <v>103.648</v>
      </c>
      <c r="J203">
        <v>198</v>
      </c>
      <c r="K203">
        <v>108.316</v>
      </c>
      <c r="L203">
        <v>112</v>
      </c>
      <c r="M203">
        <v>112.279</v>
      </c>
      <c r="N203">
        <v>324</v>
      </c>
      <c r="O203">
        <v>111.199</v>
      </c>
      <c r="P203">
        <v>290</v>
      </c>
      <c r="Q203">
        <v>-2.8826700000000001</v>
      </c>
      <c r="R203">
        <v>200</v>
      </c>
      <c r="S203">
        <f t="shared" si="75"/>
        <v>-4.1665823619015621E-2</v>
      </c>
      <c r="T203">
        <f t="shared" si="76"/>
        <v>198</v>
      </c>
      <c r="U203">
        <f t="shared" si="77"/>
        <v>811801.59168655041</v>
      </c>
      <c r="V203">
        <f t="shared" si="78"/>
        <v>80</v>
      </c>
      <c r="W203">
        <f t="shared" si="79"/>
        <v>27.145430866300824</v>
      </c>
      <c r="X203">
        <f t="shared" si="80"/>
        <v>258</v>
      </c>
      <c r="Y203">
        <f t="shared" si="81"/>
        <v>228</v>
      </c>
      <c r="Z203">
        <v>0.32319999999999999</v>
      </c>
      <c r="AA203">
        <f t="shared" si="82"/>
        <v>236</v>
      </c>
      <c r="AB203">
        <v>0.5333</v>
      </c>
      <c r="AC203">
        <f t="shared" si="83"/>
        <v>0.42825000000000002</v>
      </c>
      <c r="AD203">
        <f t="shared" si="84"/>
        <v>199</v>
      </c>
      <c r="AE203">
        <v>0.36980000000000002</v>
      </c>
      <c r="AF203">
        <f t="shared" si="85"/>
        <v>223</v>
      </c>
      <c r="AG203">
        <v>0.4884</v>
      </c>
      <c r="AH203">
        <f t="shared" si="86"/>
        <v>172</v>
      </c>
      <c r="AI203">
        <f t="shared" si="87"/>
        <v>183.33333333333334</v>
      </c>
      <c r="AJ203">
        <f>IF(C203=1,(AI203/Z203),REF)</f>
        <v>567.24422442244224</v>
      </c>
      <c r="AK203">
        <f t="shared" si="88"/>
        <v>219</v>
      </c>
      <c r="AL203">
        <f>IF(B203=1,(AI203/AC203),REF)</f>
        <v>428.09885191671532</v>
      </c>
      <c r="AM203">
        <f t="shared" si="89"/>
        <v>189</v>
      </c>
      <c r="AN203">
        <f t="shared" si="90"/>
        <v>189</v>
      </c>
      <c r="AO203" t="str">
        <f t="shared" si="91"/>
        <v>Fordham</v>
      </c>
      <c r="AP203">
        <f t="shared" si="92"/>
        <v>0.24224286207368348</v>
      </c>
      <c r="AQ203">
        <f t="shared" si="93"/>
        <v>0.23281061728158334</v>
      </c>
      <c r="AR203">
        <f t="shared" si="94"/>
        <v>0.56271047928862383</v>
      </c>
      <c r="AS203" t="str">
        <f t="shared" si="95"/>
        <v>Fordham</v>
      </c>
      <c r="AT203">
        <f t="shared" si="96"/>
        <v>202</v>
      </c>
      <c r="AU203">
        <f t="shared" si="97"/>
        <v>196.66666666666666</v>
      </c>
      <c r="AV203">
        <v>209</v>
      </c>
      <c r="AW203" t="str">
        <f t="shared" si="98"/>
        <v>Fordham</v>
      </c>
      <c r="AX203" t="str">
        <f t="shared" si="99"/>
        <v/>
      </c>
      <c r="AY203">
        <v>202</v>
      </c>
    </row>
    <row r="204" spans="1:51" x14ac:dyDescent="0.25">
      <c r="A204">
        <v>1</v>
      </c>
      <c r="B204">
        <v>1</v>
      </c>
      <c r="C204">
        <v>1</v>
      </c>
      <c r="D204" t="s">
        <v>244</v>
      </c>
      <c r="E204">
        <v>69.215500000000006</v>
      </c>
      <c r="F204">
        <v>58</v>
      </c>
      <c r="G204">
        <v>67.098100000000002</v>
      </c>
      <c r="H204">
        <v>69</v>
      </c>
      <c r="I204">
        <v>99.055999999999997</v>
      </c>
      <c r="J204">
        <v>280</v>
      </c>
      <c r="K204">
        <v>98.897900000000007</v>
      </c>
      <c r="L204">
        <v>271</v>
      </c>
      <c r="M204">
        <v>103.07599999999999</v>
      </c>
      <c r="N204">
        <v>122</v>
      </c>
      <c r="O204">
        <v>104.49</v>
      </c>
      <c r="P204">
        <v>166</v>
      </c>
      <c r="Q204">
        <v>-5.5918000000000001</v>
      </c>
      <c r="R204">
        <v>229</v>
      </c>
      <c r="S204">
        <f t="shared" si="75"/>
        <v>-8.0792597033901181E-2</v>
      </c>
      <c r="T204">
        <f t="shared" si="76"/>
        <v>227</v>
      </c>
      <c r="U204">
        <f t="shared" si="77"/>
        <v>676982.59032585053</v>
      </c>
      <c r="V204">
        <f t="shared" si="78"/>
        <v>242</v>
      </c>
      <c r="W204">
        <f t="shared" si="79"/>
        <v>24.56496819502123</v>
      </c>
      <c r="X204">
        <f t="shared" si="80"/>
        <v>117</v>
      </c>
      <c r="Y204">
        <f t="shared" si="81"/>
        <v>172</v>
      </c>
      <c r="Z204">
        <v>0.46150000000000002</v>
      </c>
      <c r="AA204">
        <f t="shared" si="82"/>
        <v>178</v>
      </c>
      <c r="AB204">
        <v>0.2964</v>
      </c>
      <c r="AC204">
        <f t="shared" si="83"/>
        <v>0.37895000000000001</v>
      </c>
      <c r="AD204">
        <f t="shared" si="84"/>
        <v>219</v>
      </c>
      <c r="AE204">
        <v>0.31790000000000002</v>
      </c>
      <c r="AF204">
        <f t="shared" si="85"/>
        <v>238</v>
      </c>
      <c r="AG204">
        <v>0.44350000000000001</v>
      </c>
      <c r="AH204">
        <f t="shared" si="86"/>
        <v>190</v>
      </c>
      <c r="AI204">
        <f t="shared" si="87"/>
        <v>214.66666666666666</v>
      </c>
      <c r="AJ204">
        <f>IF(C204=1,(AI204/Z204),REF)</f>
        <v>465.14987360057779</v>
      </c>
      <c r="AK204">
        <f t="shared" si="88"/>
        <v>195</v>
      </c>
      <c r="AL204">
        <f>IF(B204=1,(AI204/AC204),REF)</f>
        <v>566.477547609623</v>
      </c>
      <c r="AM204">
        <f t="shared" si="89"/>
        <v>217</v>
      </c>
      <c r="AN204">
        <f t="shared" si="90"/>
        <v>195</v>
      </c>
      <c r="AO204" t="str">
        <f t="shared" si="91"/>
        <v>North Texas</v>
      </c>
      <c r="AP204">
        <f t="shared" si="92"/>
        <v>0.27553403194711584</v>
      </c>
      <c r="AQ204">
        <f t="shared" si="93"/>
        <v>0.19892185126778741</v>
      </c>
      <c r="AR204">
        <f t="shared" si="94"/>
        <v>0.56242722646293763</v>
      </c>
      <c r="AS204" t="str">
        <f t="shared" si="95"/>
        <v>North Texas</v>
      </c>
      <c r="AT204">
        <f t="shared" si="96"/>
        <v>203</v>
      </c>
      <c r="AU204">
        <f t="shared" si="97"/>
        <v>205.66666666666666</v>
      </c>
      <c r="AV204">
        <v>205</v>
      </c>
      <c r="AW204" t="str">
        <f t="shared" si="98"/>
        <v>North Texas</v>
      </c>
      <c r="AX204" t="str">
        <f t="shared" si="99"/>
        <v/>
      </c>
      <c r="AY204">
        <v>203</v>
      </c>
    </row>
    <row r="205" spans="1:51" x14ac:dyDescent="0.25">
      <c r="A205">
        <v>1</v>
      </c>
      <c r="B205">
        <v>1</v>
      </c>
      <c r="C205">
        <v>1</v>
      </c>
      <c r="D205" t="s">
        <v>86</v>
      </c>
      <c r="E205">
        <v>68.25</v>
      </c>
      <c r="F205">
        <v>97</v>
      </c>
      <c r="G205">
        <v>65.910700000000006</v>
      </c>
      <c r="H205">
        <v>116</v>
      </c>
      <c r="I205">
        <v>109.297</v>
      </c>
      <c r="J205">
        <v>68</v>
      </c>
      <c r="K205">
        <v>105.437</v>
      </c>
      <c r="L205">
        <v>166</v>
      </c>
      <c r="M205">
        <v>108.523</v>
      </c>
      <c r="N205">
        <v>265</v>
      </c>
      <c r="O205">
        <v>110.92400000000001</v>
      </c>
      <c r="P205">
        <v>283</v>
      </c>
      <c r="Q205">
        <v>-5.4872300000000003</v>
      </c>
      <c r="R205">
        <v>228</v>
      </c>
      <c r="S205">
        <f t="shared" si="75"/>
        <v>-8.0395604395604531E-2</v>
      </c>
      <c r="T205">
        <f t="shared" si="76"/>
        <v>226</v>
      </c>
      <c r="U205">
        <f t="shared" si="77"/>
        <v>758732.58613424993</v>
      </c>
      <c r="V205">
        <f t="shared" si="78"/>
        <v>139</v>
      </c>
      <c r="W205">
        <f t="shared" si="79"/>
        <v>27.411839465102599</v>
      </c>
      <c r="X205">
        <f t="shared" si="80"/>
        <v>272</v>
      </c>
      <c r="Y205">
        <f t="shared" si="81"/>
        <v>249</v>
      </c>
      <c r="Z205">
        <v>0.37559999999999999</v>
      </c>
      <c r="AA205">
        <f t="shared" si="82"/>
        <v>216</v>
      </c>
      <c r="AB205">
        <v>0.45800000000000002</v>
      </c>
      <c r="AC205">
        <f t="shared" si="83"/>
        <v>0.4168</v>
      </c>
      <c r="AD205">
        <f t="shared" si="84"/>
        <v>203</v>
      </c>
      <c r="AE205">
        <v>0.33610000000000001</v>
      </c>
      <c r="AF205">
        <f t="shared" si="85"/>
        <v>235</v>
      </c>
      <c r="AG205">
        <v>0.45119999999999999</v>
      </c>
      <c r="AH205">
        <f t="shared" si="86"/>
        <v>185</v>
      </c>
      <c r="AI205">
        <f t="shared" si="87"/>
        <v>206.16666666666666</v>
      </c>
      <c r="AJ205">
        <f>IF(C205=1,(AI205/Z205),REF)</f>
        <v>548.89953851615189</v>
      </c>
      <c r="AK205">
        <f t="shared" si="88"/>
        <v>216</v>
      </c>
      <c r="AL205">
        <f>IF(B205=1,(AI205/AC205),REF)</f>
        <v>494.64171465131153</v>
      </c>
      <c r="AM205">
        <f t="shared" si="89"/>
        <v>208</v>
      </c>
      <c r="AN205">
        <f t="shared" si="90"/>
        <v>203</v>
      </c>
      <c r="AO205" t="str">
        <f t="shared" si="91"/>
        <v>Charleston Southern</v>
      </c>
      <c r="AP205">
        <f t="shared" si="92"/>
        <v>0.24759230346527591</v>
      </c>
      <c r="AQ205">
        <f t="shared" si="93"/>
        <v>0.22253062439946975</v>
      </c>
      <c r="AR205">
        <f t="shared" si="94"/>
        <v>0.56036702947968275</v>
      </c>
      <c r="AS205" t="str">
        <f t="shared" si="95"/>
        <v>Charleston Southern</v>
      </c>
      <c r="AT205">
        <f t="shared" si="96"/>
        <v>204</v>
      </c>
      <c r="AU205">
        <f t="shared" si="97"/>
        <v>203.33333333333334</v>
      </c>
      <c r="AV205">
        <v>206</v>
      </c>
      <c r="AW205" t="str">
        <f t="shared" si="98"/>
        <v>Charleston Southern</v>
      </c>
      <c r="AX205" t="str">
        <f t="shared" si="99"/>
        <v/>
      </c>
      <c r="AY205">
        <v>204</v>
      </c>
    </row>
    <row r="206" spans="1:51" x14ac:dyDescent="0.25">
      <c r="A206">
        <v>1</v>
      </c>
      <c r="B206">
        <v>1</v>
      </c>
      <c r="C206">
        <v>1</v>
      </c>
      <c r="D206" t="s">
        <v>289</v>
      </c>
      <c r="E206">
        <v>66.451499999999996</v>
      </c>
      <c r="F206">
        <v>177</v>
      </c>
      <c r="G206">
        <v>64.543499999999995</v>
      </c>
      <c r="H206">
        <v>195</v>
      </c>
      <c r="I206">
        <v>109.35299999999999</v>
      </c>
      <c r="J206">
        <v>66</v>
      </c>
      <c r="K206">
        <v>105.46</v>
      </c>
      <c r="L206">
        <v>164</v>
      </c>
      <c r="M206">
        <v>104.992</v>
      </c>
      <c r="N206">
        <v>178</v>
      </c>
      <c r="O206">
        <v>108.259</v>
      </c>
      <c r="P206">
        <v>242</v>
      </c>
      <c r="Q206">
        <v>-2.7997700000000001</v>
      </c>
      <c r="R206">
        <v>198</v>
      </c>
      <c r="S206">
        <f t="shared" si="75"/>
        <v>-4.2120945351120841E-2</v>
      </c>
      <c r="T206">
        <f t="shared" si="76"/>
        <v>199</v>
      </c>
      <c r="U206">
        <f t="shared" si="77"/>
        <v>739061.06353739987</v>
      </c>
      <c r="V206">
        <f t="shared" si="78"/>
        <v>164</v>
      </c>
      <c r="W206">
        <f t="shared" si="79"/>
        <v>27.079312192298218</v>
      </c>
      <c r="X206">
        <f t="shared" si="80"/>
        <v>253</v>
      </c>
      <c r="Y206">
        <f t="shared" si="81"/>
        <v>226</v>
      </c>
      <c r="Z206">
        <v>0.3891</v>
      </c>
      <c r="AA206">
        <f t="shared" si="82"/>
        <v>210</v>
      </c>
      <c r="AB206">
        <v>0.51470000000000005</v>
      </c>
      <c r="AC206">
        <f t="shared" si="83"/>
        <v>0.45190000000000002</v>
      </c>
      <c r="AD206">
        <f t="shared" si="84"/>
        <v>184</v>
      </c>
      <c r="AE206">
        <v>0.37209999999999999</v>
      </c>
      <c r="AF206">
        <f t="shared" si="85"/>
        <v>221</v>
      </c>
      <c r="AG206">
        <v>0.35060000000000002</v>
      </c>
      <c r="AH206">
        <f t="shared" si="86"/>
        <v>229</v>
      </c>
      <c r="AI206">
        <f t="shared" si="87"/>
        <v>203.83333333333334</v>
      </c>
      <c r="AJ206">
        <f>IF(C206=1,(AI206/Z206),REF)</f>
        <v>523.8584768268654</v>
      </c>
      <c r="AK206">
        <f t="shared" si="88"/>
        <v>208</v>
      </c>
      <c r="AL206">
        <f>IF(B206=1,(AI206/AC206),REF)</f>
        <v>451.0584937670576</v>
      </c>
      <c r="AM206">
        <f t="shared" si="89"/>
        <v>197</v>
      </c>
      <c r="AN206">
        <f t="shared" si="90"/>
        <v>184</v>
      </c>
      <c r="AO206" t="str">
        <f t="shared" si="91"/>
        <v>Sam Houston St.</v>
      </c>
      <c r="AP206">
        <f t="shared" si="92"/>
        <v>0.22254619844165721</v>
      </c>
      <c r="AQ206">
        <f t="shared" si="93"/>
        <v>0.24406845487182427</v>
      </c>
      <c r="AR206">
        <f t="shared" si="94"/>
        <v>0.55869058269664984</v>
      </c>
      <c r="AS206" t="str">
        <f t="shared" si="95"/>
        <v>Sam Houston St.</v>
      </c>
      <c r="AT206">
        <f t="shared" si="96"/>
        <v>205</v>
      </c>
      <c r="AU206">
        <f t="shared" si="97"/>
        <v>191</v>
      </c>
      <c r="AV206">
        <v>190</v>
      </c>
      <c r="AW206" t="str">
        <f t="shared" si="98"/>
        <v>Sam Houston St.</v>
      </c>
      <c r="AX206" t="str">
        <f t="shared" si="99"/>
        <v/>
      </c>
      <c r="AY206">
        <v>205</v>
      </c>
    </row>
    <row r="207" spans="1:51" x14ac:dyDescent="0.25">
      <c r="A207">
        <v>1</v>
      </c>
      <c r="B207">
        <v>1</v>
      </c>
      <c r="C207">
        <v>1</v>
      </c>
      <c r="D207" t="s">
        <v>214</v>
      </c>
      <c r="E207">
        <v>68.496700000000004</v>
      </c>
      <c r="F207">
        <v>82</v>
      </c>
      <c r="G207">
        <v>67.057500000000005</v>
      </c>
      <c r="H207">
        <v>70</v>
      </c>
      <c r="I207">
        <v>97.8827</v>
      </c>
      <c r="J207">
        <v>290</v>
      </c>
      <c r="K207">
        <v>99.612799999999993</v>
      </c>
      <c r="L207">
        <v>264</v>
      </c>
      <c r="M207">
        <v>103.43</v>
      </c>
      <c r="N207">
        <v>137</v>
      </c>
      <c r="O207">
        <v>103.37</v>
      </c>
      <c r="P207">
        <v>147</v>
      </c>
      <c r="Q207">
        <v>-3.75746</v>
      </c>
      <c r="R207">
        <v>208</v>
      </c>
      <c r="S207">
        <f t="shared" si="75"/>
        <v>-5.485227755497727E-2</v>
      </c>
      <c r="T207">
        <f t="shared" si="76"/>
        <v>208</v>
      </c>
      <c r="U207">
        <f t="shared" si="77"/>
        <v>679672.88484029123</v>
      </c>
      <c r="V207">
        <f t="shared" si="78"/>
        <v>234</v>
      </c>
      <c r="W207">
        <f t="shared" si="79"/>
        <v>24.398412931760099</v>
      </c>
      <c r="X207">
        <f t="shared" si="80"/>
        <v>107</v>
      </c>
      <c r="Y207">
        <f t="shared" si="81"/>
        <v>157.5</v>
      </c>
      <c r="Z207">
        <v>0.37280000000000002</v>
      </c>
      <c r="AA207">
        <f t="shared" si="82"/>
        <v>220</v>
      </c>
      <c r="AB207">
        <v>0.50329999999999997</v>
      </c>
      <c r="AC207">
        <f t="shared" si="83"/>
        <v>0.43804999999999999</v>
      </c>
      <c r="AD207">
        <f t="shared" si="84"/>
        <v>194</v>
      </c>
      <c r="AE207">
        <v>0.43559999999999999</v>
      </c>
      <c r="AF207">
        <f t="shared" si="85"/>
        <v>196</v>
      </c>
      <c r="AG207">
        <v>0.3901</v>
      </c>
      <c r="AH207">
        <f t="shared" si="86"/>
        <v>212</v>
      </c>
      <c r="AI207">
        <f t="shared" si="87"/>
        <v>200.25</v>
      </c>
      <c r="AJ207">
        <f>IF(C207=1,(AI207/Z207),REF)</f>
        <v>537.15128755364799</v>
      </c>
      <c r="AK207">
        <f t="shared" si="88"/>
        <v>214</v>
      </c>
      <c r="AL207">
        <f>IF(B207=1,(AI207/AC207),REF)</f>
        <v>457.13959593653692</v>
      </c>
      <c r="AM207">
        <f t="shared" si="89"/>
        <v>199</v>
      </c>
      <c r="AN207">
        <f t="shared" si="90"/>
        <v>194</v>
      </c>
      <c r="AO207" t="str">
        <f t="shared" si="91"/>
        <v>Mississippi St.</v>
      </c>
      <c r="AP207">
        <f t="shared" si="92"/>
        <v>0.22895172061872185</v>
      </c>
      <c r="AQ207">
        <f t="shared" si="93"/>
        <v>0.23619244302745898</v>
      </c>
      <c r="AR207">
        <f t="shared" si="94"/>
        <v>0.55798565263061273</v>
      </c>
      <c r="AS207" t="str">
        <f t="shared" si="95"/>
        <v>Mississippi St.</v>
      </c>
      <c r="AT207">
        <f t="shared" si="96"/>
        <v>206</v>
      </c>
      <c r="AU207">
        <f t="shared" si="97"/>
        <v>198</v>
      </c>
      <c r="AV207">
        <v>200</v>
      </c>
      <c r="AW207" t="str">
        <f t="shared" si="98"/>
        <v>Mississippi St.</v>
      </c>
      <c r="AX207" t="str">
        <f t="shared" si="99"/>
        <v/>
      </c>
      <c r="AY207">
        <v>206</v>
      </c>
    </row>
    <row r="208" spans="1:51" x14ac:dyDescent="0.25">
      <c r="A208">
        <v>1</v>
      </c>
      <c r="B208">
        <v>1</v>
      </c>
      <c r="C208">
        <v>1</v>
      </c>
      <c r="D208" t="s">
        <v>358</v>
      </c>
      <c r="E208">
        <v>70.0702</v>
      </c>
      <c r="F208">
        <v>40</v>
      </c>
      <c r="G208">
        <v>68.364800000000002</v>
      </c>
      <c r="H208">
        <v>40</v>
      </c>
      <c r="I208">
        <v>104.77500000000001</v>
      </c>
      <c r="J208">
        <v>171</v>
      </c>
      <c r="K208">
        <v>105.544</v>
      </c>
      <c r="L208">
        <v>162</v>
      </c>
      <c r="M208">
        <v>110.29</v>
      </c>
      <c r="N208">
        <v>302</v>
      </c>
      <c r="O208">
        <v>109.94499999999999</v>
      </c>
      <c r="P208">
        <v>269</v>
      </c>
      <c r="Q208">
        <v>-4.4010199999999999</v>
      </c>
      <c r="R208">
        <v>216</v>
      </c>
      <c r="S208">
        <f t="shared" si="75"/>
        <v>-6.2808440678062807E-2</v>
      </c>
      <c r="T208">
        <f t="shared" si="76"/>
        <v>214</v>
      </c>
      <c r="U208">
        <f t="shared" si="77"/>
        <v>780549.51094270719</v>
      </c>
      <c r="V208">
        <f t="shared" si="78"/>
        <v>112</v>
      </c>
      <c r="W208">
        <f t="shared" si="79"/>
        <v>26.323729336453638</v>
      </c>
      <c r="X208">
        <f t="shared" si="80"/>
        <v>204</v>
      </c>
      <c r="Y208">
        <f t="shared" si="81"/>
        <v>209</v>
      </c>
      <c r="Z208">
        <v>0.44119999999999998</v>
      </c>
      <c r="AA208">
        <f t="shared" si="82"/>
        <v>185</v>
      </c>
      <c r="AB208">
        <v>0.2868</v>
      </c>
      <c r="AC208">
        <f t="shared" si="83"/>
        <v>0.36399999999999999</v>
      </c>
      <c r="AD208">
        <f t="shared" si="84"/>
        <v>226</v>
      </c>
      <c r="AE208">
        <v>0.4143</v>
      </c>
      <c r="AF208">
        <f t="shared" si="85"/>
        <v>204</v>
      </c>
      <c r="AG208">
        <v>0.44219999999999998</v>
      </c>
      <c r="AH208">
        <f t="shared" si="86"/>
        <v>191</v>
      </c>
      <c r="AI208">
        <f t="shared" si="87"/>
        <v>192.66666666666666</v>
      </c>
      <c r="AJ208">
        <f>IF(C208=1,(AI208/Z208),REF)</f>
        <v>436.68782109398609</v>
      </c>
      <c r="AK208">
        <f t="shared" si="88"/>
        <v>187</v>
      </c>
      <c r="AL208">
        <f>IF(B208=1,(AI208/AC208),REF)</f>
        <v>529.30402930402931</v>
      </c>
      <c r="AM208">
        <f t="shared" si="89"/>
        <v>212</v>
      </c>
      <c r="AN208">
        <f t="shared" si="90"/>
        <v>187</v>
      </c>
      <c r="AO208" t="str">
        <f t="shared" si="91"/>
        <v>UT Arlington</v>
      </c>
      <c r="AP208">
        <f t="shared" si="92"/>
        <v>0.27066135135562791</v>
      </c>
      <c r="AQ208">
        <f t="shared" si="93"/>
        <v>0.1927021908587386</v>
      </c>
      <c r="AR208">
        <f t="shared" si="94"/>
        <v>0.55713025797033888</v>
      </c>
      <c r="AS208" t="str">
        <f t="shared" si="95"/>
        <v>UT Arlington</v>
      </c>
      <c r="AT208">
        <f t="shared" si="96"/>
        <v>207</v>
      </c>
      <c r="AU208">
        <f t="shared" si="97"/>
        <v>206.66666666666666</v>
      </c>
      <c r="AV208">
        <v>215</v>
      </c>
      <c r="AW208" t="str">
        <f t="shared" si="98"/>
        <v>UT Arlington</v>
      </c>
      <c r="AX208" t="str">
        <f t="shared" si="99"/>
        <v/>
      </c>
      <c r="AY208">
        <v>207</v>
      </c>
    </row>
    <row r="209" spans="1:51" x14ac:dyDescent="0.25">
      <c r="A209">
        <v>1</v>
      </c>
      <c r="B209">
        <v>1</v>
      </c>
      <c r="C209">
        <v>1</v>
      </c>
      <c r="D209" t="s">
        <v>386</v>
      </c>
      <c r="E209">
        <v>62.455500000000001</v>
      </c>
      <c r="F209">
        <v>338</v>
      </c>
      <c r="G209">
        <v>60.757800000000003</v>
      </c>
      <c r="H209">
        <v>335</v>
      </c>
      <c r="I209">
        <v>104.578</v>
      </c>
      <c r="J209">
        <v>174</v>
      </c>
      <c r="K209">
        <v>100.92400000000001</v>
      </c>
      <c r="L209">
        <v>241</v>
      </c>
      <c r="M209">
        <v>100.94499999999999</v>
      </c>
      <c r="N209">
        <v>91</v>
      </c>
      <c r="O209">
        <v>102.947</v>
      </c>
      <c r="P209">
        <v>141</v>
      </c>
      <c r="Q209">
        <v>-2.0230100000000002</v>
      </c>
      <c r="R209">
        <v>191</v>
      </c>
      <c r="S209">
        <f t="shared" si="75"/>
        <v>-3.239106243645469E-2</v>
      </c>
      <c r="T209">
        <f t="shared" si="76"/>
        <v>194</v>
      </c>
      <c r="U209">
        <f t="shared" si="77"/>
        <v>636150.0994069681</v>
      </c>
      <c r="V209">
        <f t="shared" si="78"/>
        <v>293</v>
      </c>
      <c r="W209">
        <f t="shared" si="79"/>
        <v>26.58344264839511</v>
      </c>
      <c r="X209">
        <f t="shared" si="80"/>
        <v>231</v>
      </c>
      <c r="Y209">
        <f t="shared" si="81"/>
        <v>212.5</v>
      </c>
      <c r="Z209">
        <v>0.43759999999999999</v>
      </c>
      <c r="AA209">
        <f t="shared" si="82"/>
        <v>187</v>
      </c>
      <c r="AB209">
        <v>0.36969999999999997</v>
      </c>
      <c r="AC209">
        <f t="shared" si="83"/>
        <v>0.40364999999999995</v>
      </c>
      <c r="AD209">
        <f t="shared" si="84"/>
        <v>209</v>
      </c>
      <c r="AE209">
        <v>0.58309999999999995</v>
      </c>
      <c r="AF209">
        <f t="shared" si="85"/>
        <v>134</v>
      </c>
      <c r="AG209">
        <v>0.37609999999999999</v>
      </c>
      <c r="AH209">
        <f t="shared" si="86"/>
        <v>218</v>
      </c>
      <c r="AI209">
        <f t="shared" si="87"/>
        <v>210.08333333333334</v>
      </c>
      <c r="AJ209">
        <f>IF(C209=1,(AI209/Z209),REF)</f>
        <v>480.08074344911643</v>
      </c>
      <c r="AK209">
        <f t="shared" si="88"/>
        <v>200</v>
      </c>
      <c r="AL209">
        <f>IF(B209=1,(AI209/AC209),REF)</f>
        <v>520.45914364754958</v>
      </c>
      <c r="AM209">
        <f t="shared" si="89"/>
        <v>211</v>
      </c>
      <c r="AN209">
        <f t="shared" si="90"/>
        <v>200</v>
      </c>
      <c r="AO209" t="str">
        <f t="shared" si="91"/>
        <v>Wofford</v>
      </c>
      <c r="AP209">
        <f t="shared" si="92"/>
        <v>0.2469555815378037</v>
      </c>
      <c r="AQ209">
        <f t="shared" si="93"/>
        <v>0.21414357321333391</v>
      </c>
      <c r="AR209">
        <f t="shared" si="94"/>
        <v>0.55603961271560964</v>
      </c>
      <c r="AS209" t="str">
        <f t="shared" si="95"/>
        <v>Wofford</v>
      </c>
      <c r="AT209">
        <f t="shared" si="96"/>
        <v>208</v>
      </c>
      <c r="AU209">
        <f t="shared" si="97"/>
        <v>205.66666666666666</v>
      </c>
      <c r="AV209">
        <v>194</v>
      </c>
      <c r="AW209" t="str">
        <f t="shared" si="98"/>
        <v>Wofford</v>
      </c>
      <c r="AX209" t="str">
        <f t="shared" si="99"/>
        <v/>
      </c>
      <c r="AY209">
        <v>208</v>
      </c>
    </row>
    <row r="210" spans="1:51" x14ac:dyDescent="0.25">
      <c r="A210">
        <v>1</v>
      </c>
      <c r="B210">
        <v>1</v>
      </c>
      <c r="C210">
        <v>1</v>
      </c>
      <c r="D210" t="s">
        <v>315</v>
      </c>
      <c r="E210">
        <v>66.867500000000007</v>
      </c>
      <c r="F210">
        <v>153</v>
      </c>
      <c r="G210">
        <v>65.241100000000003</v>
      </c>
      <c r="H210">
        <v>156</v>
      </c>
      <c r="I210">
        <v>101.473</v>
      </c>
      <c r="J210">
        <v>239</v>
      </c>
      <c r="K210">
        <v>98.362300000000005</v>
      </c>
      <c r="L210">
        <v>279</v>
      </c>
      <c r="M210">
        <v>99.468699999999998</v>
      </c>
      <c r="N210">
        <v>67</v>
      </c>
      <c r="O210">
        <v>101.18899999999999</v>
      </c>
      <c r="P210">
        <v>104</v>
      </c>
      <c r="Q210">
        <v>-2.8268399999999998</v>
      </c>
      <c r="R210">
        <v>199</v>
      </c>
      <c r="S210">
        <f t="shared" si="75"/>
        <v>-4.2273152129210574E-2</v>
      </c>
      <c r="T210">
        <f t="shared" si="76"/>
        <v>200</v>
      </c>
      <c r="U210">
        <f t="shared" si="77"/>
        <v>646952.56178330909</v>
      </c>
      <c r="V210">
        <f t="shared" si="78"/>
        <v>280</v>
      </c>
      <c r="W210">
        <f t="shared" si="79"/>
        <v>24.154508235023361</v>
      </c>
      <c r="X210">
        <f t="shared" si="80"/>
        <v>96</v>
      </c>
      <c r="Y210">
        <f t="shared" si="81"/>
        <v>148</v>
      </c>
      <c r="Z210">
        <v>0.4375</v>
      </c>
      <c r="AA210">
        <f t="shared" si="82"/>
        <v>188</v>
      </c>
      <c r="AB210">
        <v>0.34460000000000002</v>
      </c>
      <c r="AC210">
        <f t="shared" si="83"/>
        <v>0.39105000000000001</v>
      </c>
      <c r="AD210">
        <f t="shared" si="84"/>
        <v>212</v>
      </c>
      <c r="AE210">
        <v>0.63970000000000005</v>
      </c>
      <c r="AF210">
        <f t="shared" si="85"/>
        <v>110</v>
      </c>
      <c r="AG210">
        <v>0.36570000000000003</v>
      </c>
      <c r="AH210">
        <f t="shared" si="86"/>
        <v>223</v>
      </c>
      <c r="AI210">
        <f t="shared" si="87"/>
        <v>195.5</v>
      </c>
      <c r="AJ210">
        <f>IF(C210=1,(AI210/Z210),REF)</f>
        <v>446.85714285714283</v>
      </c>
      <c r="AK210">
        <f t="shared" si="88"/>
        <v>190</v>
      </c>
      <c r="AL210">
        <f>IF(B210=1,(AI210/AC210),REF)</f>
        <v>499.93606955632271</v>
      </c>
      <c r="AM210">
        <f t="shared" si="89"/>
        <v>209</v>
      </c>
      <c r="AN210">
        <f t="shared" si="90"/>
        <v>190</v>
      </c>
      <c r="AO210" t="str">
        <f t="shared" si="91"/>
        <v>St. Francis NY</v>
      </c>
      <c r="AP210">
        <f t="shared" si="92"/>
        <v>0.24552334273222068</v>
      </c>
      <c r="AQ210">
        <f t="shared" si="93"/>
        <v>0.20850496445422573</v>
      </c>
      <c r="AR210">
        <f t="shared" si="94"/>
        <v>0.55261309753084753</v>
      </c>
      <c r="AS210" t="str">
        <f t="shared" si="95"/>
        <v>St. Francis NY</v>
      </c>
      <c r="AT210">
        <f t="shared" si="96"/>
        <v>209</v>
      </c>
      <c r="AU210">
        <f t="shared" si="97"/>
        <v>203.66666666666666</v>
      </c>
      <c r="AV210">
        <v>199</v>
      </c>
      <c r="AW210" t="str">
        <f t="shared" si="98"/>
        <v>St. Francis NY</v>
      </c>
      <c r="AX210" t="str">
        <f t="shared" si="99"/>
        <v/>
      </c>
      <c r="AY210">
        <v>209</v>
      </c>
    </row>
    <row r="211" spans="1:51" x14ac:dyDescent="0.25">
      <c r="A211">
        <v>1</v>
      </c>
      <c r="B211">
        <v>1</v>
      </c>
      <c r="C211">
        <v>1</v>
      </c>
      <c r="D211" t="s">
        <v>245</v>
      </c>
      <c r="E211">
        <v>64.777799999999999</v>
      </c>
      <c r="F211">
        <v>259</v>
      </c>
      <c r="G211">
        <v>63.439599999999999</v>
      </c>
      <c r="H211">
        <v>251</v>
      </c>
      <c r="I211">
        <v>100.224</v>
      </c>
      <c r="J211">
        <v>260</v>
      </c>
      <c r="K211">
        <v>100.946</v>
      </c>
      <c r="L211">
        <v>238</v>
      </c>
      <c r="M211">
        <v>104.51600000000001</v>
      </c>
      <c r="N211">
        <v>164</v>
      </c>
      <c r="O211">
        <v>104.176</v>
      </c>
      <c r="P211">
        <v>163</v>
      </c>
      <c r="Q211">
        <v>-3.23062</v>
      </c>
      <c r="R211">
        <v>204</v>
      </c>
      <c r="S211">
        <f t="shared" si="75"/>
        <v>-4.9862761625124721E-2</v>
      </c>
      <c r="T211">
        <f t="shared" si="76"/>
        <v>204</v>
      </c>
      <c r="U211">
        <f t="shared" si="77"/>
        <v>660091.93044966483</v>
      </c>
      <c r="V211">
        <f t="shared" si="78"/>
        <v>263</v>
      </c>
      <c r="W211">
        <f t="shared" si="79"/>
        <v>26.121739282020492</v>
      </c>
      <c r="X211">
        <f t="shared" si="80"/>
        <v>193</v>
      </c>
      <c r="Y211">
        <f t="shared" si="81"/>
        <v>198.5</v>
      </c>
      <c r="Z211">
        <v>0.4521</v>
      </c>
      <c r="AA211">
        <f t="shared" si="82"/>
        <v>180</v>
      </c>
      <c r="AB211">
        <v>0.3034</v>
      </c>
      <c r="AC211">
        <f t="shared" si="83"/>
        <v>0.37775000000000003</v>
      </c>
      <c r="AD211">
        <f t="shared" si="84"/>
        <v>220</v>
      </c>
      <c r="AE211">
        <v>0.43369999999999997</v>
      </c>
      <c r="AF211">
        <f t="shared" si="85"/>
        <v>197</v>
      </c>
      <c r="AG211">
        <v>0.36749999999999999</v>
      </c>
      <c r="AH211">
        <f t="shared" si="86"/>
        <v>222</v>
      </c>
      <c r="AI211">
        <f t="shared" si="87"/>
        <v>217.41666666666666</v>
      </c>
      <c r="AJ211">
        <f>IF(C211=1,(AI211/Z211),REF)</f>
        <v>480.90392980903925</v>
      </c>
      <c r="AK211">
        <f t="shared" si="88"/>
        <v>201</v>
      </c>
      <c r="AL211">
        <f>IF(B211=1,(AI211/AC211),REF)</f>
        <v>575.55702625193021</v>
      </c>
      <c r="AM211">
        <f t="shared" si="89"/>
        <v>218</v>
      </c>
      <c r="AN211">
        <f t="shared" si="90"/>
        <v>201</v>
      </c>
      <c r="AO211" t="str">
        <f t="shared" si="91"/>
        <v>Northeastern</v>
      </c>
      <c r="AP211">
        <f t="shared" si="92"/>
        <v>0.2487036024462653</v>
      </c>
      <c r="AQ211">
        <f t="shared" si="93"/>
        <v>0.19789820115790327</v>
      </c>
      <c r="AR211">
        <f t="shared" si="94"/>
        <v>0.54897958022811078</v>
      </c>
      <c r="AS211" t="str">
        <f t="shared" si="95"/>
        <v>Northeastern</v>
      </c>
      <c r="AT211">
        <f t="shared" si="96"/>
        <v>210</v>
      </c>
      <c r="AU211">
        <f t="shared" si="97"/>
        <v>210.33333333333334</v>
      </c>
      <c r="AV211">
        <v>208</v>
      </c>
      <c r="AW211" t="str">
        <f t="shared" si="98"/>
        <v>Northeastern</v>
      </c>
      <c r="AX211" t="str">
        <f t="shared" si="99"/>
        <v/>
      </c>
      <c r="AY211">
        <v>210</v>
      </c>
    </row>
    <row r="212" spans="1:51" x14ac:dyDescent="0.25">
      <c r="A212">
        <v>1</v>
      </c>
      <c r="B212">
        <v>1</v>
      </c>
      <c r="C212">
        <v>1</v>
      </c>
      <c r="D212" t="s">
        <v>219</v>
      </c>
      <c r="E212">
        <v>61.349800000000002</v>
      </c>
      <c r="F212">
        <v>342</v>
      </c>
      <c r="G212">
        <v>60.033499999999997</v>
      </c>
      <c r="H212">
        <v>342</v>
      </c>
      <c r="I212">
        <v>111.812</v>
      </c>
      <c r="J212">
        <v>40</v>
      </c>
      <c r="K212">
        <v>107.371</v>
      </c>
      <c r="L212">
        <v>126</v>
      </c>
      <c r="M212">
        <v>110.28100000000001</v>
      </c>
      <c r="N212">
        <v>301</v>
      </c>
      <c r="O212">
        <v>111.20399999999999</v>
      </c>
      <c r="P212">
        <v>291</v>
      </c>
      <c r="Q212">
        <v>-3.8336100000000002</v>
      </c>
      <c r="R212">
        <v>210</v>
      </c>
      <c r="S212">
        <f t="shared" si="75"/>
        <v>-6.2477791288643128E-2</v>
      </c>
      <c r="T212">
        <f t="shared" si="76"/>
        <v>213</v>
      </c>
      <c r="U212">
        <f t="shared" si="77"/>
        <v>707273.11046902183</v>
      </c>
      <c r="V212">
        <f t="shared" si="78"/>
        <v>195</v>
      </c>
      <c r="W212">
        <f t="shared" si="79"/>
        <v>30.618189261168144</v>
      </c>
      <c r="X212">
        <f t="shared" si="80"/>
        <v>338</v>
      </c>
      <c r="Y212">
        <f t="shared" si="81"/>
        <v>275.5</v>
      </c>
      <c r="Z212">
        <v>0.33489999999999998</v>
      </c>
      <c r="AA212">
        <f t="shared" si="82"/>
        <v>228</v>
      </c>
      <c r="AB212">
        <v>0.4486</v>
      </c>
      <c r="AC212">
        <f t="shared" si="83"/>
        <v>0.39174999999999999</v>
      </c>
      <c r="AD212">
        <f t="shared" si="84"/>
        <v>211</v>
      </c>
      <c r="AE212">
        <v>0.32019999999999998</v>
      </c>
      <c r="AF212">
        <f t="shared" si="85"/>
        <v>237</v>
      </c>
      <c r="AG212">
        <v>0.47460000000000002</v>
      </c>
      <c r="AH212">
        <f t="shared" si="86"/>
        <v>175</v>
      </c>
      <c r="AI212">
        <f t="shared" si="87"/>
        <v>217.75</v>
      </c>
      <c r="AJ212">
        <f>IF(C212=1,(AI212/Z212),REF)</f>
        <v>650.19408778739933</v>
      </c>
      <c r="AK212">
        <f t="shared" si="88"/>
        <v>229</v>
      </c>
      <c r="AL212">
        <f>IF(B212=1,(AI212/AC212),REF)</f>
        <v>555.83918315252072</v>
      </c>
      <c r="AM212">
        <f t="shared" si="89"/>
        <v>215</v>
      </c>
      <c r="AN212">
        <f t="shared" si="90"/>
        <v>211</v>
      </c>
      <c r="AO212" t="str">
        <f t="shared" si="91"/>
        <v>Montana</v>
      </c>
      <c r="AP212">
        <f t="shared" si="92"/>
        <v>0.23834086455940365</v>
      </c>
      <c r="AQ212">
        <f t="shared" si="93"/>
        <v>0.20612884933401762</v>
      </c>
      <c r="AR212">
        <f t="shared" si="94"/>
        <v>0.54792973730409833</v>
      </c>
      <c r="AS212" t="str">
        <f t="shared" si="95"/>
        <v>Montana</v>
      </c>
      <c r="AT212">
        <f t="shared" si="96"/>
        <v>211</v>
      </c>
      <c r="AU212">
        <f t="shared" si="97"/>
        <v>211</v>
      </c>
      <c r="AV212">
        <v>219</v>
      </c>
      <c r="AW212" t="str">
        <f t="shared" si="98"/>
        <v>Montana</v>
      </c>
      <c r="AX212" t="str">
        <f t="shared" si="99"/>
        <v/>
      </c>
      <c r="AY212">
        <v>211</v>
      </c>
    </row>
    <row r="213" spans="1:51" x14ac:dyDescent="0.25">
      <c r="A213">
        <v>1</v>
      </c>
      <c r="B213">
        <v>1</v>
      </c>
      <c r="C213">
        <v>1</v>
      </c>
      <c r="D213" t="s">
        <v>68</v>
      </c>
      <c r="E213">
        <v>66.497500000000002</v>
      </c>
      <c r="F213">
        <v>172</v>
      </c>
      <c r="G213">
        <v>65.280900000000003</v>
      </c>
      <c r="H213">
        <v>150</v>
      </c>
      <c r="I213">
        <v>91.619100000000003</v>
      </c>
      <c r="J213">
        <v>348</v>
      </c>
      <c r="K213">
        <v>92.862499999999997</v>
      </c>
      <c r="L213">
        <v>336</v>
      </c>
      <c r="M213">
        <v>96.408000000000001</v>
      </c>
      <c r="N213">
        <v>24</v>
      </c>
      <c r="O213">
        <v>96.337299999999999</v>
      </c>
      <c r="P213">
        <v>45</v>
      </c>
      <c r="Q213">
        <v>-3.4748000000000001</v>
      </c>
      <c r="R213">
        <v>206</v>
      </c>
      <c r="S213">
        <f t="shared" si="75"/>
        <v>-5.2254596037445041E-2</v>
      </c>
      <c r="T213">
        <f t="shared" si="76"/>
        <v>205</v>
      </c>
      <c r="U213">
        <f t="shared" si="77"/>
        <v>573437.46115585929</v>
      </c>
      <c r="V213">
        <f t="shared" si="78"/>
        <v>333</v>
      </c>
      <c r="W213">
        <f t="shared" si="79"/>
        <v>22.452558389471545</v>
      </c>
      <c r="X213">
        <f t="shared" si="80"/>
        <v>44</v>
      </c>
      <c r="Y213">
        <f t="shared" si="81"/>
        <v>124.5</v>
      </c>
      <c r="Z213">
        <v>0.40739999999999998</v>
      </c>
      <c r="AA213">
        <f t="shared" si="82"/>
        <v>201</v>
      </c>
      <c r="AB213">
        <v>0.313</v>
      </c>
      <c r="AC213">
        <f t="shared" si="83"/>
        <v>0.36019999999999996</v>
      </c>
      <c r="AD213">
        <f t="shared" si="84"/>
        <v>227</v>
      </c>
      <c r="AE213">
        <v>0.29730000000000001</v>
      </c>
      <c r="AF213">
        <f t="shared" si="85"/>
        <v>247</v>
      </c>
      <c r="AG213">
        <v>0.42509999999999998</v>
      </c>
      <c r="AH213">
        <f t="shared" si="86"/>
        <v>196</v>
      </c>
      <c r="AI213">
        <f t="shared" si="87"/>
        <v>222.08333333333334</v>
      </c>
      <c r="AJ213">
        <f>IF(C213=1,(AI213/Z213),REF)</f>
        <v>545.12354770086733</v>
      </c>
      <c r="AK213">
        <f t="shared" si="88"/>
        <v>215</v>
      </c>
      <c r="AL213">
        <f>IF(B213=1,(AI213/AC213),REF)</f>
        <v>616.55561724967617</v>
      </c>
      <c r="AM213">
        <f t="shared" si="89"/>
        <v>228</v>
      </c>
      <c r="AN213">
        <f t="shared" si="90"/>
        <v>215</v>
      </c>
      <c r="AO213" t="str">
        <f t="shared" si="91"/>
        <v>Bowling Green</v>
      </c>
      <c r="AP213">
        <f t="shared" si="92"/>
        <v>0.24947136700546318</v>
      </c>
      <c r="AQ213">
        <f t="shared" si="93"/>
        <v>0.18708785456198906</v>
      </c>
      <c r="AR213">
        <f t="shared" si="94"/>
        <v>0.54400797739292317</v>
      </c>
      <c r="AS213" t="str">
        <f t="shared" si="95"/>
        <v>Bowling Green</v>
      </c>
      <c r="AT213">
        <f t="shared" si="96"/>
        <v>212</v>
      </c>
      <c r="AU213">
        <f t="shared" si="97"/>
        <v>218</v>
      </c>
      <c r="AV213">
        <v>224</v>
      </c>
      <c r="AW213" t="str">
        <f t="shared" si="98"/>
        <v>Bowling Green</v>
      </c>
      <c r="AX213" t="str">
        <f t="shared" si="99"/>
        <v/>
      </c>
      <c r="AY213">
        <v>212</v>
      </c>
    </row>
    <row r="214" spans="1:51" x14ac:dyDescent="0.25">
      <c r="A214">
        <v>1</v>
      </c>
      <c r="B214">
        <v>1</v>
      </c>
      <c r="C214">
        <v>1</v>
      </c>
      <c r="D214" t="s">
        <v>199</v>
      </c>
      <c r="E214">
        <v>68.8904</v>
      </c>
      <c r="F214">
        <v>70</v>
      </c>
      <c r="G214">
        <v>67.122100000000003</v>
      </c>
      <c r="H214">
        <v>66</v>
      </c>
      <c r="I214">
        <v>99.375500000000002</v>
      </c>
      <c r="J214">
        <v>276</v>
      </c>
      <c r="K214">
        <v>99.433599999999998</v>
      </c>
      <c r="L214">
        <v>267</v>
      </c>
      <c r="M214">
        <v>103.658</v>
      </c>
      <c r="N214">
        <v>143</v>
      </c>
      <c r="O214">
        <v>105.414</v>
      </c>
      <c r="P214">
        <v>183</v>
      </c>
      <c r="Q214">
        <v>-5.9798999999999998</v>
      </c>
      <c r="R214">
        <v>237</v>
      </c>
      <c r="S214">
        <f t="shared" si="75"/>
        <v>-8.681035383739974E-2</v>
      </c>
      <c r="T214">
        <f t="shared" si="76"/>
        <v>235</v>
      </c>
      <c r="U214">
        <f t="shared" si="77"/>
        <v>681122.19614557805</v>
      </c>
      <c r="V214">
        <f t="shared" si="78"/>
        <v>231</v>
      </c>
      <c r="W214">
        <f t="shared" si="79"/>
        <v>25.031020894090137</v>
      </c>
      <c r="X214">
        <f t="shared" si="80"/>
        <v>138</v>
      </c>
      <c r="Y214">
        <f t="shared" si="81"/>
        <v>186.5</v>
      </c>
      <c r="Z214">
        <v>0.37540000000000001</v>
      </c>
      <c r="AA214">
        <f t="shared" si="82"/>
        <v>217</v>
      </c>
      <c r="AB214">
        <v>0.35809999999999997</v>
      </c>
      <c r="AC214">
        <f t="shared" si="83"/>
        <v>0.36675000000000002</v>
      </c>
      <c r="AD214">
        <f t="shared" si="84"/>
        <v>224</v>
      </c>
      <c r="AE214">
        <v>0.41949999999999998</v>
      </c>
      <c r="AF214">
        <f t="shared" si="85"/>
        <v>201</v>
      </c>
      <c r="AG214">
        <v>0.42320000000000002</v>
      </c>
      <c r="AH214">
        <f t="shared" si="86"/>
        <v>198</v>
      </c>
      <c r="AI214">
        <f t="shared" si="87"/>
        <v>212.58333333333334</v>
      </c>
      <c r="AJ214">
        <f>IF(C214=1,(AI214/Z214),REF)</f>
        <v>566.28485171372756</v>
      </c>
      <c r="AK214">
        <f t="shared" si="88"/>
        <v>218</v>
      </c>
      <c r="AL214">
        <f>IF(B214=1,(AI214/AC214),REF)</f>
        <v>579.64099068393546</v>
      </c>
      <c r="AM214">
        <f t="shared" si="89"/>
        <v>219</v>
      </c>
      <c r="AN214">
        <f t="shared" si="90"/>
        <v>218</v>
      </c>
      <c r="AO214" t="str">
        <f t="shared" si="91"/>
        <v>Marshall</v>
      </c>
      <c r="AP214">
        <f t="shared" si="92"/>
        <v>0.23840302974232305</v>
      </c>
      <c r="AQ214">
        <f t="shared" si="93"/>
        <v>0.19196570794899026</v>
      </c>
      <c r="AR214">
        <f t="shared" si="94"/>
        <v>0.54090910049268359</v>
      </c>
      <c r="AS214" t="str">
        <f t="shared" si="95"/>
        <v>Marshall</v>
      </c>
      <c r="AT214">
        <f t="shared" si="96"/>
        <v>213</v>
      </c>
      <c r="AU214">
        <f t="shared" si="97"/>
        <v>218.33333333333334</v>
      </c>
      <c r="AV214">
        <v>225</v>
      </c>
      <c r="AW214" t="str">
        <f t="shared" si="98"/>
        <v>Marshall</v>
      </c>
      <c r="AX214" t="str">
        <f t="shared" si="99"/>
        <v/>
      </c>
      <c r="AY214">
        <v>213</v>
      </c>
    </row>
    <row r="215" spans="1:51" x14ac:dyDescent="0.25">
      <c r="A215">
        <v>1</v>
      </c>
      <c r="B215">
        <v>1</v>
      </c>
      <c r="C215">
        <v>1</v>
      </c>
      <c r="D215" t="s">
        <v>247</v>
      </c>
      <c r="E215">
        <v>63.3568</v>
      </c>
      <c r="F215">
        <v>316</v>
      </c>
      <c r="G215">
        <v>62.930700000000002</v>
      </c>
      <c r="H215">
        <v>276</v>
      </c>
      <c r="I215">
        <v>112.759</v>
      </c>
      <c r="J215">
        <v>29</v>
      </c>
      <c r="K215">
        <v>108.40600000000001</v>
      </c>
      <c r="L215">
        <v>111</v>
      </c>
      <c r="M215">
        <v>109.187</v>
      </c>
      <c r="N215">
        <v>275</v>
      </c>
      <c r="O215">
        <v>112.202</v>
      </c>
      <c r="P215">
        <v>308</v>
      </c>
      <c r="Q215">
        <v>-3.7959900000000002</v>
      </c>
      <c r="R215">
        <v>209</v>
      </c>
      <c r="S215">
        <f t="shared" si="75"/>
        <v>-5.9914642153644004E-2</v>
      </c>
      <c r="T215">
        <f t="shared" si="76"/>
        <v>209</v>
      </c>
      <c r="U215">
        <f t="shared" si="77"/>
        <v>744560.29661428486</v>
      </c>
      <c r="V215">
        <f t="shared" si="78"/>
        <v>157</v>
      </c>
      <c r="W215">
        <f t="shared" si="79"/>
        <v>30.075144545178894</v>
      </c>
      <c r="X215">
        <f t="shared" si="80"/>
        <v>333</v>
      </c>
      <c r="Y215">
        <f t="shared" si="81"/>
        <v>271</v>
      </c>
      <c r="Z215">
        <v>0.36</v>
      </c>
      <c r="AA215">
        <f t="shared" si="82"/>
        <v>223</v>
      </c>
      <c r="AB215">
        <v>0.3997</v>
      </c>
      <c r="AC215">
        <f t="shared" si="83"/>
        <v>0.37985000000000002</v>
      </c>
      <c r="AD215">
        <f t="shared" si="84"/>
        <v>217</v>
      </c>
      <c r="AE215">
        <v>0.38969999999999999</v>
      </c>
      <c r="AF215">
        <f t="shared" si="85"/>
        <v>214</v>
      </c>
      <c r="AG215">
        <v>0.4103</v>
      </c>
      <c r="AH215">
        <f t="shared" si="86"/>
        <v>208</v>
      </c>
      <c r="AI215">
        <f t="shared" si="87"/>
        <v>212.66666666666666</v>
      </c>
      <c r="AJ215">
        <f>IF(C215=1,(AI215/Z215),REF)</f>
        <v>590.74074074074076</v>
      </c>
      <c r="AK215">
        <f t="shared" si="88"/>
        <v>224</v>
      </c>
      <c r="AL215">
        <f>IF(B215=1,(AI215/AC215),REF)</f>
        <v>559.87012417182211</v>
      </c>
      <c r="AM215">
        <f t="shared" si="89"/>
        <v>216</v>
      </c>
      <c r="AN215">
        <f t="shared" si="90"/>
        <v>216</v>
      </c>
      <c r="AO215" t="str">
        <f t="shared" si="91"/>
        <v>Northern Colorado</v>
      </c>
      <c r="AP215">
        <f t="shared" si="92"/>
        <v>0.22898454142661187</v>
      </c>
      <c r="AQ215">
        <f t="shared" si="93"/>
        <v>0.19968692885931444</v>
      </c>
      <c r="AR215">
        <f t="shared" si="94"/>
        <v>0.54005480436524034</v>
      </c>
      <c r="AS215" t="str">
        <f t="shared" si="95"/>
        <v>Northern Colorado</v>
      </c>
      <c r="AT215">
        <f t="shared" si="96"/>
        <v>214</v>
      </c>
      <c r="AU215">
        <f t="shared" si="97"/>
        <v>215.66666666666666</v>
      </c>
      <c r="AV215">
        <v>212</v>
      </c>
      <c r="AW215" t="str">
        <f t="shared" si="98"/>
        <v>Northern Colorado</v>
      </c>
      <c r="AX215" t="str">
        <f t="shared" si="99"/>
        <v/>
      </c>
      <c r="AY215">
        <v>214</v>
      </c>
    </row>
    <row r="216" spans="1:51" x14ac:dyDescent="0.25">
      <c r="A216">
        <v>1</v>
      </c>
      <c r="B216">
        <v>1</v>
      </c>
      <c r="C216">
        <v>1</v>
      </c>
      <c r="D216" t="s">
        <v>352</v>
      </c>
      <c r="E216">
        <v>70.269499999999994</v>
      </c>
      <c r="F216">
        <v>36</v>
      </c>
      <c r="G216">
        <v>69.198499999999996</v>
      </c>
      <c r="H216">
        <v>22</v>
      </c>
      <c r="I216">
        <v>108.39</v>
      </c>
      <c r="J216">
        <v>84</v>
      </c>
      <c r="K216">
        <v>106.095</v>
      </c>
      <c r="L216">
        <v>146</v>
      </c>
      <c r="M216">
        <v>110.526</v>
      </c>
      <c r="N216">
        <v>306</v>
      </c>
      <c r="O216">
        <v>112.358</v>
      </c>
      <c r="P216">
        <v>313</v>
      </c>
      <c r="Q216">
        <v>-6.2629200000000003</v>
      </c>
      <c r="R216">
        <v>243</v>
      </c>
      <c r="S216">
        <f t="shared" si="75"/>
        <v>-8.9128284675428257E-2</v>
      </c>
      <c r="T216">
        <f t="shared" si="76"/>
        <v>239</v>
      </c>
      <c r="U216">
        <f t="shared" si="77"/>
        <v>790963.96391223744</v>
      </c>
      <c r="V216">
        <f t="shared" si="78"/>
        <v>103</v>
      </c>
      <c r="W216">
        <f t="shared" si="79"/>
        <v>27.176876244812949</v>
      </c>
      <c r="X216">
        <f t="shared" si="80"/>
        <v>260</v>
      </c>
      <c r="Y216">
        <f t="shared" si="81"/>
        <v>249.5</v>
      </c>
      <c r="Z216">
        <v>0.30259999999999998</v>
      </c>
      <c r="AA216">
        <f t="shared" si="82"/>
        <v>246</v>
      </c>
      <c r="AB216">
        <v>0.57410000000000005</v>
      </c>
      <c r="AC216">
        <f t="shared" si="83"/>
        <v>0.43835000000000002</v>
      </c>
      <c r="AD216">
        <f t="shared" si="84"/>
        <v>192</v>
      </c>
      <c r="AE216">
        <v>0.29799999999999999</v>
      </c>
      <c r="AF216">
        <f t="shared" si="85"/>
        <v>246</v>
      </c>
      <c r="AG216">
        <v>0.35</v>
      </c>
      <c r="AH216">
        <f t="shared" si="86"/>
        <v>230</v>
      </c>
      <c r="AI216">
        <f t="shared" si="87"/>
        <v>209.91666666666666</v>
      </c>
      <c r="AJ216">
        <f>IF(C216=1,(AI216/Z216),REF)</f>
        <v>693.71006829698172</v>
      </c>
      <c r="AK216">
        <f t="shared" si="88"/>
        <v>232</v>
      </c>
      <c r="AL216">
        <f>IF(B216=1,(AI216/AC216),REF)</f>
        <v>478.87913007109989</v>
      </c>
      <c r="AM216">
        <f t="shared" si="89"/>
        <v>203</v>
      </c>
      <c r="AN216">
        <f t="shared" si="90"/>
        <v>192</v>
      </c>
      <c r="AO216" t="str">
        <f t="shared" si="91"/>
        <v>UNC Asheville</v>
      </c>
      <c r="AP216">
        <f t="shared" si="92"/>
        <v>0.1909040880639235</v>
      </c>
      <c r="AQ216">
        <f t="shared" si="93"/>
        <v>0.23498556823804023</v>
      </c>
      <c r="AR216">
        <f t="shared" si="94"/>
        <v>0.53865021643275768</v>
      </c>
      <c r="AS216" t="str">
        <f t="shared" si="95"/>
        <v>UNC Asheville</v>
      </c>
      <c r="AT216">
        <f t="shared" si="96"/>
        <v>215</v>
      </c>
      <c r="AU216">
        <f t="shared" si="97"/>
        <v>199.66666666666666</v>
      </c>
      <c r="AV216">
        <v>207</v>
      </c>
      <c r="AW216" t="str">
        <f t="shared" si="98"/>
        <v>UNC Asheville</v>
      </c>
      <c r="AX216" t="str">
        <f t="shared" si="99"/>
        <v/>
      </c>
      <c r="AY216">
        <v>215</v>
      </c>
    </row>
    <row r="217" spans="1:51" x14ac:dyDescent="0.25">
      <c r="A217">
        <v>1</v>
      </c>
      <c r="B217">
        <v>1</v>
      </c>
      <c r="C217">
        <v>1</v>
      </c>
      <c r="D217" t="s">
        <v>54</v>
      </c>
      <c r="E217">
        <v>68.429699999999997</v>
      </c>
      <c r="F217">
        <v>89</v>
      </c>
      <c r="G217">
        <v>66.523899999999998</v>
      </c>
      <c r="H217">
        <v>95</v>
      </c>
      <c r="I217">
        <v>99.558499999999995</v>
      </c>
      <c r="J217">
        <v>270</v>
      </c>
      <c r="K217">
        <v>100.67</v>
      </c>
      <c r="L217">
        <v>244</v>
      </c>
      <c r="M217">
        <v>105.28700000000001</v>
      </c>
      <c r="N217">
        <v>184</v>
      </c>
      <c r="O217">
        <v>105.38800000000001</v>
      </c>
      <c r="P217">
        <v>182</v>
      </c>
      <c r="Q217">
        <v>-4.7182199999999996</v>
      </c>
      <c r="R217">
        <v>217</v>
      </c>
      <c r="S217">
        <f t="shared" si="75"/>
        <v>-6.8946670816911429E-2</v>
      </c>
      <c r="T217">
        <f t="shared" si="76"/>
        <v>217</v>
      </c>
      <c r="U217">
        <f t="shared" si="77"/>
        <v>693497.2978923301</v>
      </c>
      <c r="V217">
        <f t="shared" si="78"/>
        <v>211</v>
      </c>
      <c r="W217">
        <f t="shared" si="79"/>
        <v>25.189597289075088</v>
      </c>
      <c r="X217">
        <f t="shared" si="80"/>
        <v>148</v>
      </c>
      <c r="Y217">
        <f t="shared" si="81"/>
        <v>182.5</v>
      </c>
      <c r="Z217">
        <v>0.39319999999999999</v>
      </c>
      <c r="AA217">
        <f t="shared" si="82"/>
        <v>209</v>
      </c>
      <c r="AB217">
        <v>0.29609999999999997</v>
      </c>
      <c r="AC217">
        <f t="shared" si="83"/>
        <v>0.34465000000000001</v>
      </c>
      <c r="AD217">
        <f t="shared" si="84"/>
        <v>240</v>
      </c>
      <c r="AE217">
        <v>0.47049999999999997</v>
      </c>
      <c r="AF217">
        <f t="shared" si="85"/>
        <v>183</v>
      </c>
      <c r="AG217">
        <v>0.41449999999999998</v>
      </c>
      <c r="AH217">
        <f t="shared" si="86"/>
        <v>204</v>
      </c>
      <c r="AI217">
        <f t="shared" si="87"/>
        <v>206.25</v>
      </c>
      <c r="AJ217">
        <f>IF(C217=1,(AI217/Z217),REF)</f>
        <v>524.54221770091556</v>
      </c>
      <c r="AK217">
        <f t="shared" si="88"/>
        <v>210</v>
      </c>
      <c r="AL217">
        <f>IF(B217=1,(AI217/AC217),REF)</f>
        <v>598.4331930944436</v>
      </c>
      <c r="AM217">
        <f t="shared" si="89"/>
        <v>222</v>
      </c>
      <c r="AN217">
        <f t="shared" si="90"/>
        <v>210</v>
      </c>
      <c r="AO217" t="str">
        <f t="shared" si="91"/>
        <v>Arkansas Little Rock</v>
      </c>
      <c r="AP217">
        <f t="shared" si="92"/>
        <v>0.24297298936994993</v>
      </c>
      <c r="AQ217">
        <f t="shared" si="93"/>
        <v>0.17968000132840184</v>
      </c>
      <c r="AR217">
        <f t="shared" si="94"/>
        <v>0.53700901975431381</v>
      </c>
      <c r="AS217" t="str">
        <f t="shared" si="95"/>
        <v>Arkansas Little Rock</v>
      </c>
      <c r="AT217">
        <f t="shared" si="96"/>
        <v>216</v>
      </c>
      <c r="AU217">
        <f t="shared" si="97"/>
        <v>222</v>
      </c>
      <c r="AV217">
        <v>234</v>
      </c>
      <c r="AW217" t="str">
        <f t="shared" si="98"/>
        <v>Arkansas Little Rock</v>
      </c>
      <c r="AX217" t="str">
        <f t="shared" si="99"/>
        <v/>
      </c>
      <c r="AY217">
        <v>216</v>
      </c>
    </row>
    <row r="218" spans="1:51" x14ac:dyDescent="0.25">
      <c r="A218">
        <v>1</v>
      </c>
      <c r="B218">
        <v>1</v>
      </c>
      <c r="C218">
        <v>1</v>
      </c>
      <c r="D218" t="s">
        <v>223</v>
      </c>
      <c r="E218">
        <v>70.174999999999997</v>
      </c>
      <c r="F218">
        <v>38</v>
      </c>
      <c r="G218">
        <v>68.447400000000002</v>
      </c>
      <c r="H218">
        <v>37</v>
      </c>
      <c r="I218">
        <v>108.139</v>
      </c>
      <c r="J218">
        <v>90</v>
      </c>
      <c r="K218">
        <v>107.491</v>
      </c>
      <c r="L218">
        <v>124</v>
      </c>
      <c r="M218">
        <v>110.209</v>
      </c>
      <c r="N218">
        <v>300</v>
      </c>
      <c r="O218">
        <v>111.241</v>
      </c>
      <c r="P218">
        <v>292</v>
      </c>
      <c r="Q218">
        <v>-3.75021</v>
      </c>
      <c r="R218">
        <v>207</v>
      </c>
      <c r="S218">
        <f t="shared" si="75"/>
        <v>-5.3437833986462416E-2</v>
      </c>
      <c r="T218">
        <f t="shared" si="76"/>
        <v>207</v>
      </c>
      <c r="U218">
        <f t="shared" si="77"/>
        <v>810824.06080917502</v>
      </c>
      <c r="V218">
        <f t="shared" si="78"/>
        <v>82</v>
      </c>
      <c r="W218">
        <f t="shared" si="79"/>
        <v>26.781900583113536</v>
      </c>
      <c r="X218">
        <f t="shared" si="80"/>
        <v>238</v>
      </c>
      <c r="Y218">
        <f t="shared" si="81"/>
        <v>222.5</v>
      </c>
      <c r="Z218">
        <v>0.35510000000000003</v>
      </c>
      <c r="AA218">
        <f t="shared" si="82"/>
        <v>225</v>
      </c>
      <c r="AB218">
        <v>0.44340000000000002</v>
      </c>
      <c r="AC218">
        <f t="shared" si="83"/>
        <v>0.39924999999999999</v>
      </c>
      <c r="AD218">
        <f t="shared" si="84"/>
        <v>210</v>
      </c>
      <c r="AE218">
        <v>0.52100000000000002</v>
      </c>
      <c r="AF218">
        <f t="shared" si="85"/>
        <v>156</v>
      </c>
      <c r="AG218">
        <v>0.33479999999999999</v>
      </c>
      <c r="AH218">
        <f t="shared" si="86"/>
        <v>235</v>
      </c>
      <c r="AI218">
        <f t="shared" si="87"/>
        <v>185.41666666666666</v>
      </c>
      <c r="AJ218">
        <f>IF(C218=1,(AI218/Z218),REF)</f>
        <v>522.15338402327973</v>
      </c>
      <c r="AK218">
        <f t="shared" si="88"/>
        <v>207</v>
      </c>
      <c r="AL218">
        <f>IF(B218=1,(AI218/AC218),REF)</f>
        <v>464.41243999165101</v>
      </c>
      <c r="AM218">
        <f t="shared" si="89"/>
        <v>201</v>
      </c>
      <c r="AN218">
        <f t="shared" si="90"/>
        <v>201</v>
      </c>
      <c r="AO218" t="str">
        <f t="shared" si="91"/>
        <v>Mount St. Mary's</v>
      </c>
      <c r="AP218">
        <f t="shared" si="92"/>
        <v>0.20763104710066177</v>
      </c>
      <c r="AQ218">
        <f t="shared" si="93"/>
        <v>0.21484752885172556</v>
      </c>
      <c r="AR218">
        <f t="shared" si="94"/>
        <v>0.53692036651701203</v>
      </c>
      <c r="AS218" t="str">
        <f t="shared" si="95"/>
        <v>Mount St. Mary's</v>
      </c>
      <c r="AT218">
        <f t="shared" si="96"/>
        <v>217</v>
      </c>
      <c r="AU218">
        <f t="shared" si="97"/>
        <v>209.33333333333334</v>
      </c>
      <c r="AV218">
        <v>213</v>
      </c>
      <c r="AW218" t="str">
        <f t="shared" si="98"/>
        <v>Mount St. Mary's</v>
      </c>
      <c r="AX218" t="str">
        <f t="shared" si="99"/>
        <v/>
      </c>
      <c r="AY218">
        <v>217</v>
      </c>
    </row>
    <row r="219" spans="1:51" x14ac:dyDescent="0.25">
      <c r="A219">
        <v>1</v>
      </c>
      <c r="B219">
        <v>1</v>
      </c>
      <c r="C219">
        <v>1</v>
      </c>
      <c r="D219" t="s">
        <v>308</v>
      </c>
      <c r="E219">
        <v>70.988</v>
      </c>
      <c r="F219">
        <v>22</v>
      </c>
      <c r="G219">
        <v>69.215100000000007</v>
      </c>
      <c r="H219">
        <v>21</v>
      </c>
      <c r="I219">
        <v>112.339</v>
      </c>
      <c r="J219">
        <v>35</v>
      </c>
      <c r="K219">
        <v>107.658</v>
      </c>
      <c r="L219">
        <v>120</v>
      </c>
      <c r="M219">
        <v>110.524</v>
      </c>
      <c r="N219">
        <v>305</v>
      </c>
      <c r="O219">
        <v>113.506</v>
      </c>
      <c r="P219">
        <v>327</v>
      </c>
      <c r="Q219">
        <v>-5.8485899999999997</v>
      </c>
      <c r="R219">
        <v>235</v>
      </c>
      <c r="S219">
        <f t="shared" si="75"/>
        <v>-8.2380120583760624E-2</v>
      </c>
      <c r="T219">
        <f t="shared" si="76"/>
        <v>230</v>
      </c>
      <c r="U219">
        <f t="shared" si="77"/>
        <v>822768.30950443191</v>
      </c>
      <c r="V219">
        <f t="shared" si="78"/>
        <v>69</v>
      </c>
      <c r="W219">
        <f t="shared" si="79"/>
        <v>27.342937522791985</v>
      </c>
      <c r="X219">
        <f t="shared" si="80"/>
        <v>268</v>
      </c>
      <c r="Y219">
        <f t="shared" si="81"/>
        <v>249</v>
      </c>
      <c r="Z219">
        <v>0.42220000000000002</v>
      </c>
      <c r="AA219">
        <f t="shared" si="82"/>
        <v>192</v>
      </c>
      <c r="AB219">
        <v>0.25840000000000002</v>
      </c>
      <c r="AC219">
        <f t="shared" si="83"/>
        <v>0.34030000000000005</v>
      </c>
      <c r="AD219">
        <f t="shared" si="84"/>
        <v>243</v>
      </c>
      <c r="AE219">
        <v>0.3896</v>
      </c>
      <c r="AF219">
        <f t="shared" si="85"/>
        <v>215</v>
      </c>
      <c r="AG219">
        <v>0.3765</v>
      </c>
      <c r="AH219">
        <f t="shared" si="86"/>
        <v>217</v>
      </c>
      <c r="AI219">
        <f t="shared" si="87"/>
        <v>203.83333333333334</v>
      </c>
      <c r="AJ219">
        <f>IF(C219=1,(AI219/Z219),REF)</f>
        <v>482.78856781935889</v>
      </c>
      <c r="AK219">
        <f t="shared" si="88"/>
        <v>203</v>
      </c>
      <c r="AL219">
        <f>IF(B219=1,(AI219/AC219),REF)</f>
        <v>598.9812910177294</v>
      </c>
      <c r="AM219">
        <f t="shared" si="89"/>
        <v>223</v>
      </c>
      <c r="AN219">
        <f t="shared" si="90"/>
        <v>203</v>
      </c>
      <c r="AO219" t="str">
        <f t="shared" si="91"/>
        <v>Southeast Missouri St.</v>
      </c>
      <c r="AP219">
        <f t="shared" si="92"/>
        <v>0.24226682378079148</v>
      </c>
      <c r="AQ219">
        <f t="shared" si="93"/>
        <v>0.17739186942088314</v>
      </c>
      <c r="AR219">
        <f t="shared" si="94"/>
        <v>0.53548399068927777</v>
      </c>
      <c r="AS219" t="str">
        <f t="shared" si="95"/>
        <v>Southeast Missouri St.</v>
      </c>
      <c r="AT219">
        <f t="shared" si="96"/>
        <v>218</v>
      </c>
      <c r="AU219">
        <f t="shared" si="97"/>
        <v>221.33333333333334</v>
      </c>
      <c r="AV219">
        <v>226</v>
      </c>
      <c r="AW219" t="str">
        <f t="shared" si="98"/>
        <v>Southeast Missouri St.</v>
      </c>
      <c r="AX219" t="str">
        <f t="shared" si="99"/>
        <v/>
      </c>
      <c r="AY219">
        <v>218</v>
      </c>
    </row>
    <row r="220" spans="1:51" x14ac:dyDescent="0.25">
      <c r="A220">
        <v>1</v>
      </c>
      <c r="B220">
        <v>1</v>
      </c>
      <c r="C220">
        <v>1</v>
      </c>
      <c r="D220" t="s">
        <v>77</v>
      </c>
      <c r="E220">
        <v>65.794700000000006</v>
      </c>
      <c r="F220">
        <v>211</v>
      </c>
      <c r="G220">
        <v>63.848399999999998</v>
      </c>
      <c r="H220">
        <v>233</v>
      </c>
      <c r="I220">
        <v>102.911</v>
      </c>
      <c r="J220">
        <v>211</v>
      </c>
      <c r="K220">
        <v>100.38</v>
      </c>
      <c r="L220">
        <v>250</v>
      </c>
      <c r="M220">
        <v>103.83</v>
      </c>
      <c r="N220">
        <v>146</v>
      </c>
      <c r="O220">
        <v>105.30800000000001</v>
      </c>
      <c r="P220">
        <v>179</v>
      </c>
      <c r="Q220">
        <v>-4.9279700000000002</v>
      </c>
      <c r="R220">
        <v>220</v>
      </c>
      <c r="S220">
        <f t="shared" si="75"/>
        <v>-7.4899649971806412E-2</v>
      </c>
      <c r="T220">
        <f t="shared" si="76"/>
        <v>223</v>
      </c>
      <c r="U220">
        <f t="shared" si="77"/>
        <v>662956.89795468003</v>
      </c>
      <c r="V220">
        <f t="shared" si="78"/>
        <v>256</v>
      </c>
      <c r="W220">
        <f t="shared" si="79"/>
        <v>26.166598616844599</v>
      </c>
      <c r="X220">
        <f t="shared" si="80"/>
        <v>197</v>
      </c>
      <c r="Y220">
        <f t="shared" si="81"/>
        <v>210</v>
      </c>
      <c r="Z220">
        <v>0.39739999999999998</v>
      </c>
      <c r="AA220">
        <f t="shared" si="82"/>
        <v>206</v>
      </c>
      <c r="AB220">
        <v>0.28079999999999999</v>
      </c>
      <c r="AC220">
        <f t="shared" si="83"/>
        <v>0.33909999999999996</v>
      </c>
      <c r="AD220">
        <f t="shared" si="84"/>
        <v>245</v>
      </c>
      <c r="AE220">
        <v>0.3458</v>
      </c>
      <c r="AF220">
        <f t="shared" si="85"/>
        <v>232</v>
      </c>
      <c r="AG220">
        <v>0.41549999999999998</v>
      </c>
      <c r="AH220">
        <f t="shared" si="86"/>
        <v>202</v>
      </c>
      <c r="AI220">
        <f t="shared" si="87"/>
        <v>228</v>
      </c>
      <c r="AJ220">
        <f>IF(C220=1,(AI220/Z220),REF)</f>
        <v>573.72924006039261</v>
      </c>
      <c r="AK220">
        <f t="shared" si="88"/>
        <v>220</v>
      </c>
      <c r="AL220">
        <f>IF(B220=1,(AI220/AC220),REF)</f>
        <v>672.36803302860517</v>
      </c>
      <c r="AM220">
        <f t="shared" si="89"/>
        <v>239</v>
      </c>
      <c r="AN220">
        <f t="shared" si="90"/>
        <v>220</v>
      </c>
      <c r="AO220" t="str">
        <f t="shared" si="91"/>
        <v>Cal St. Bakersfield</v>
      </c>
      <c r="AP220">
        <f t="shared" si="92"/>
        <v>0.24235522321489716</v>
      </c>
      <c r="AQ220">
        <f t="shared" si="93"/>
        <v>0.17423095866068977</v>
      </c>
      <c r="AR220">
        <f t="shared" si="94"/>
        <v>0.53391232439493563</v>
      </c>
      <c r="AS220" t="str">
        <f t="shared" si="95"/>
        <v>Cal St. Bakersfield</v>
      </c>
      <c r="AT220">
        <f t="shared" si="96"/>
        <v>219</v>
      </c>
      <c r="AU220">
        <f t="shared" si="97"/>
        <v>228</v>
      </c>
      <c r="AV220">
        <v>228</v>
      </c>
      <c r="AW220" t="str">
        <f t="shared" si="98"/>
        <v>Cal St. Bakersfield</v>
      </c>
      <c r="AX220" t="str">
        <f t="shared" si="99"/>
        <v/>
      </c>
      <c r="AY220">
        <v>219</v>
      </c>
    </row>
    <row r="221" spans="1:51" x14ac:dyDescent="0.25">
      <c r="A221">
        <v>1</v>
      </c>
      <c r="B221">
        <v>1</v>
      </c>
      <c r="C221">
        <v>1</v>
      </c>
      <c r="D221" t="s">
        <v>297</v>
      </c>
      <c r="E221">
        <v>67.942599999999999</v>
      </c>
      <c r="F221">
        <v>107</v>
      </c>
      <c r="G221">
        <v>65.528599999999997</v>
      </c>
      <c r="H221">
        <v>140</v>
      </c>
      <c r="I221">
        <v>102.71599999999999</v>
      </c>
      <c r="J221">
        <v>215</v>
      </c>
      <c r="K221">
        <v>99.964100000000002</v>
      </c>
      <c r="L221">
        <v>257</v>
      </c>
      <c r="M221">
        <v>104.477</v>
      </c>
      <c r="N221">
        <v>163</v>
      </c>
      <c r="O221">
        <v>105.73</v>
      </c>
      <c r="P221">
        <v>195</v>
      </c>
      <c r="Q221">
        <v>-5.7661499999999997</v>
      </c>
      <c r="R221">
        <v>232</v>
      </c>
      <c r="S221">
        <f t="shared" si="75"/>
        <v>-8.4864282497284504E-2</v>
      </c>
      <c r="T221">
        <f t="shared" si="76"/>
        <v>232</v>
      </c>
      <c r="U221">
        <f t="shared" si="77"/>
        <v>678938.25969710236</v>
      </c>
      <c r="V221">
        <f t="shared" si="78"/>
        <v>235</v>
      </c>
      <c r="W221">
        <f t="shared" si="79"/>
        <v>25.502045089325669</v>
      </c>
      <c r="X221">
        <f t="shared" si="80"/>
        <v>163</v>
      </c>
      <c r="Y221">
        <f t="shared" si="81"/>
        <v>197.5</v>
      </c>
      <c r="Z221">
        <v>0.41299999999999998</v>
      </c>
      <c r="AA221">
        <f t="shared" si="82"/>
        <v>195</v>
      </c>
      <c r="AB221">
        <v>0.24510000000000001</v>
      </c>
      <c r="AC221">
        <f t="shared" si="83"/>
        <v>0.32905000000000001</v>
      </c>
      <c r="AD221">
        <f t="shared" si="84"/>
        <v>248</v>
      </c>
      <c r="AE221">
        <v>0.31440000000000001</v>
      </c>
      <c r="AF221">
        <f t="shared" si="85"/>
        <v>240</v>
      </c>
      <c r="AG221">
        <v>0.39329999999999998</v>
      </c>
      <c r="AH221">
        <f t="shared" si="86"/>
        <v>211</v>
      </c>
      <c r="AI221">
        <f t="shared" si="87"/>
        <v>227.25</v>
      </c>
      <c r="AJ221">
        <f>IF(C221=1,(AI221/Z221),REF)</f>
        <v>550.24213075060538</v>
      </c>
      <c r="AK221">
        <f t="shared" si="88"/>
        <v>217</v>
      </c>
      <c r="AL221">
        <f>IF(B221=1,(AI221/AC221),REF)</f>
        <v>690.62452514815379</v>
      </c>
      <c r="AM221">
        <f t="shared" si="89"/>
        <v>241</v>
      </c>
      <c r="AN221">
        <f t="shared" si="90"/>
        <v>217</v>
      </c>
      <c r="AO221" t="str">
        <f t="shared" si="91"/>
        <v>Seattle</v>
      </c>
      <c r="AP221">
        <f t="shared" si="92"/>
        <v>0.24139442434479796</v>
      </c>
      <c r="AQ221">
        <f t="shared" si="93"/>
        <v>0.16850200160271278</v>
      </c>
      <c r="AR221">
        <f t="shared" si="94"/>
        <v>0.53046612354745293</v>
      </c>
      <c r="AS221" t="str">
        <f t="shared" si="95"/>
        <v>Seattle</v>
      </c>
      <c r="AT221">
        <f t="shared" si="96"/>
        <v>220</v>
      </c>
      <c r="AU221">
        <f t="shared" si="97"/>
        <v>228.33333333333334</v>
      </c>
      <c r="AV221">
        <v>230</v>
      </c>
      <c r="AW221" t="str">
        <f t="shared" si="98"/>
        <v>Seattle</v>
      </c>
      <c r="AX221" t="str">
        <f t="shared" si="99"/>
        <v/>
      </c>
      <c r="AY221">
        <v>220</v>
      </c>
    </row>
    <row r="222" spans="1:51" x14ac:dyDescent="0.25">
      <c r="A222">
        <v>1</v>
      </c>
      <c r="B222">
        <v>1</v>
      </c>
      <c r="C222">
        <v>1</v>
      </c>
      <c r="D222" t="s">
        <v>159</v>
      </c>
      <c r="E222">
        <v>66.340500000000006</v>
      </c>
      <c r="F222">
        <v>183</v>
      </c>
      <c r="G222">
        <v>64.732399999999998</v>
      </c>
      <c r="H222">
        <v>185</v>
      </c>
      <c r="I222">
        <v>98.379300000000001</v>
      </c>
      <c r="J222">
        <v>285</v>
      </c>
      <c r="K222">
        <v>100.01</v>
      </c>
      <c r="L222">
        <v>255</v>
      </c>
      <c r="M222">
        <v>110.11</v>
      </c>
      <c r="N222">
        <v>298</v>
      </c>
      <c r="O222">
        <v>109.006</v>
      </c>
      <c r="P222">
        <v>256</v>
      </c>
      <c r="Q222">
        <v>-8.9953400000000006</v>
      </c>
      <c r="R222">
        <v>275</v>
      </c>
      <c r="S222">
        <f t="shared" si="75"/>
        <v>-0.1356034398293651</v>
      </c>
      <c r="T222">
        <f t="shared" si="76"/>
        <v>275</v>
      </c>
      <c r="U222">
        <f t="shared" si="77"/>
        <v>663537.68763405015</v>
      </c>
      <c r="V222">
        <f t="shared" si="78"/>
        <v>255</v>
      </c>
      <c r="W222">
        <f t="shared" si="79"/>
        <v>27.424701232427285</v>
      </c>
      <c r="X222">
        <f t="shared" si="80"/>
        <v>273</v>
      </c>
      <c r="Y222">
        <f t="shared" si="81"/>
        <v>274</v>
      </c>
      <c r="Z222">
        <v>0.50780000000000003</v>
      </c>
      <c r="AA222">
        <f t="shared" si="82"/>
        <v>153</v>
      </c>
      <c r="AB222">
        <v>0.1303</v>
      </c>
      <c r="AC222">
        <f t="shared" si="83"/>
        <v>0.31905</v>
      </c>
      <c r="AD222">
        <f t="shared" si="84"/>
        <v>251</v>
      </c>
      <c r="AE222">
        <v>0.55730000000000002</v>
      </c>
      <c r="AF222">
        <f t="shared" si="85"/>
        <v>143</v>
      </c>
      <c r="AG222">
        <v>0.30919999999999997</v>
      </c>
      <c r="AH222">
        <f t="shared" si="86"/>
        <v>248</v>
      </c>
      <c r="AI222">
        <f t="shared" si="87"/>
        <v>241</v>
      </c>
      <c r="AJ222">
        <f>IF(C222=1,(AI222/Z222),REF)</f>
        <v>474.59629775502162</v>
      </c>
      <c r="AK222">
        <f t="shared" si="88"/>
        <v>198</v>
      </c>
      <c r="AL222">
        <f>IF(B222=1,(AI222/AC222),REF)</f>
        <v>755.36749725748314</v>
      </c>
      <c r="AM222">
        <f t="shared" si="89"/>
        <v>254</v>
      </c>
      <c r="AN222">
        <f t="shared" si="90"/>
        <v>198</v>
      </c>
      <c r="AO222" t="str">
        <f t="shared" si="91"/>
        <v>Illinois Chicago</v>
      </c>
      <c r="AP222">
        <f t="shared" si="92"/>
        <v>0.2482421824984416</v>
      </c>
      <c r="AQ222">
        <f t="shared" si="93"/>
        <v>0.16156131554952005</v>
      </c>
      <c r="AR222">
        <f t="shared" si="94"/>
        <v>0.53041801533996846</v>
      </c>
      <c r="AS222" t="str">
        <f t="shared" si="95"/>
        <v>Illinois Chicago</v>
      </c>
      <c r="AT222">
        <f t="shared" si="96"/>
        <v>221</v>
      </c>
      <c r="AU222">
        <f t="shared" si="97"/>
        <v>223.33333333333334</v>
      </c>
      <c r="AV222">
        <v>221</v>
      </c>
      <c r="AW222" t="str">
        <f t="shared" si="98"/>
        <v>Illinois Chicago</v>
      </c>
      <c r="AX222" t="str">
        <f t="shared" si="99"/>
        <v/>
      </c>
      <c r="AY222">
        <v>221</v>
      </c>
    </row>
    <row r="223" spans="1:51" x14ac:dyDescent="0.25">
      <c r="A223">
        <v>1</v>
      </c>
      <c r="B223">
        <v>1</v>
      </c>
      <c r="C223">
        <v>1</v>
      </c>
      <c r="D223" t="s">
        <v>207</v>
      </c>
      <c r="E223">
        <v>66.856999999999999</v>
      </c>
      <c r="F223">
        <v>154</v>
      </c>
      <c r="G223">
        <v>65.721900000000005</v>
      </c>
      <c r="H223">
        <v>129</v>
      </c>
      <c r="I223">
        <v>96.941800000000001</v>
      </c>
      <c r="J223">
        <v>305</v>
      </c>
      <c r="K223">
        <v>98.777600000000007</v>
      </c>
      <c r="L223">
        <v>274</v>
      </c>
      <c r="M223">
        <v>103.575</v>
      </c>
      <c r="N223">
        <v>142</v>
      </c>
      <c r="O223">
        <v>102.88800000000001</v>
      </c>
      <c r="P223">
        <v>139</v>
      </c>
      <c r="Q223">
        <v>-4.1101599999999996</v>
      </c>
      <c r="R223">
        <v>212</v>
      </c>
      <c r="S223">
        <f t="shared" si="75"/>
        <v>-6.1480473248874443E-2</v>
      </c>
      <c r="T223">
        <f t="shared" si="76"/>
        <v>212</v>
      </c>
      <c r="U223">
        <f t="shared" si="77"/>
        <v>652324.70249848836</v>
      </c>
      <c r="V223">
        <f t="shared" si="78"/>
        <v>271</v>
      </c>
      <c r="W223">
        <f t="shared" si="79"/>
        <v>24.810566193744581</v>
      </c>
      <c r="X223">
        <f t="shared" si="80"/>
        <v>130</v>
      </c>
      <c r="Y223">
        <f t="shared" si="81"/>
        <v>171</v>
      </c>
      <c r="Z223">
        <v>0.4012</v>
      </c>
      <c r="AA223">
        <f t="shared" si="82"/>
        <v>202</v>
      </c>
      <c r="AB223">
        <v>0.37959999999999999</v>
      </c>
      <c r="AC223">
        <f t="shared" si="83"/>
        <v>0.39039999999999997</v>
      </c>
      <c r="AD223">
        <f t="shared" si="84"/>
        <v>213</v>
      </c>
      <c r="AE223">
        <v>0.51190000000000002</v>
      </c>
      <c r="AF223">
        <f t="shared" si="85"/>
        <v>160</v>
      </c>
      <c r="AG223">
        <v>0.27829999999999999</v>
      </c>
      <c r="AH223">
        <f t="shared" si="86"/>
        <v>261</v>
      </c>
      <c r="AI223">
        <f t="shared" si="87"/>
        <v>214.66666666666666</v>
      </c>
      <c r="AJ223">
        <f>IF(C223=1,(AI223/Z223),REF)</f>
        <v>535.06148222000661</v>
      </c>
      <c r="AK223">
        <f t="shared" si="88"/>
        <v>213</v>
      </c>
      <c r="AL223">
        <f>IF(B223=1,(AI223/AC223),REF)</f>
        <v>549.8633879781421</v>
      </c>
      <c r="AM223">
        <f t="shared" si="89"/>
        <v>214</v>
      </c>
      <c r="AN223">
        <f t="shared" si="90"/>
        <v>213</v>
      </c>
      <c r="AO223" t="str">
        <f t="shared" si="91"/>
        <v>Miami OH</v>
      </c>
      <c r="AP223">
        <f t="shared" si="92"/>
        <v>0.20400229402641132</v>
      </c>
      <c r="AQ223">
        <f t="shared" si="93"/>
        <v>0.20569625136864622</v>
      </c>
      <c r="AR223">
        <f t="shared" si="94"/>
        <v>0.53036367411953445</v>
      </c>
      <c r="AS223" t="str">
        <f t="shared" si="95"/>
        <v>Miami OH</v>
      </c>
      <c r="AT223">
        <f t="shared" si="96"/>
        <v>222</v>
      </c>
      <c r="AU223">
        <f t="shared" si="97"/>
        <v>216</v>
      </c>
      <c r="AV223">
        <v>214</v>
      </c>
      <c r="AW223" t="str">
        <f t="shared" si="98"/>
        <v>Miami OH</v>
      </c>
      <c r="AX223" t="str">
        <f t="shared" si="99"/>
        <v/>
      </c>
      <c r="AY223">
        <v>222</v>
      </c>
    </row>
    <row r="224" spans="1:51" x14ac:dyDescent="0.25">
      <c r="A224">
        <v>1</v>
      </c>
      <c r="B224">
        <v>1</v>
      </c>
      <c r="C224">
        <v>1</v>
      </c>
      <c r="D224" t="s">
        <v>129</v>
      </c>
      <c r="E224">
        <v>68.400199999999998</v>
      </c>
      <c r="F224">
        <v>92</v>
      </c>
      <c r="G224">
        <v>66.505200000000002</v>
      </c>
      <c r="H224">
        <v>96</v>
      </c>
      <c r="I224">
        <v>104.363</v>
      </c>
      <c r="J224">
        <v>177</v>
      </c>
      <c r="K224">
        <v>99.835800000000006</v>
      </c>
      <c r="L224">
        <v>261</v>
      </c>
      <c r="M224">
        <v>98.599800000000002</v>
      </c>
      <c r="N224">
        <v>53</v>
      </c>
      <c r="O224">
        <v>101.869</v>
      </c>
      <c r="P224">
        <v>117</v>
      </c>
      <c r="Q224">
        <v>-2.0336699999999999</v>
      </c>
      <c r="R224">
        <v>193</v>
      </c>
      <c r="S224">
        <f t="shared" si="75"/>
        <v>-2.9725059283452294E-2</v>
      </c>
      <c r="T224">
        <f t="shared" si="76"/>
        <v>191</v>
      </c>
      <c r="U224">
        <f t="shared" si="77"/>
        <v>681757.58161356847</v>
      </c>
      <c r="V224">
        <f t="shared" si="78"/>
        <v>228</v>
      </c>
      <c r="W224">
        <f t="shared" si="79"/>
        <v>23.867662994168775</v>
      </c>
      <c r="X224">
        <f t="shared" si="80"/>
        <v>78</v>
      </c>
      <c r="Y224">
        <f t="shared" si="81"/>
        <v>134.5</v>
      </c>
      <c r="Z224">
        <v>0.27610000000000001</v>
      </c>
      <c r="AA224">
        <f t="shared" si="82"/>
        <v>261</v>
      </c>
      <c r="AB224">
        <v>0.62660000000000005</v>
      </c>
      <c r="AC224">
        <f t="shared" si="83"/>
        <v>0.45135000000000003</v>
      </c>
      <c r="AD224">
        <f t="shared" si="84"/>
        <v>185</v>
      </c>
      <c r="AE224">
        <v>0.314</v>
      </c>
      <c r="AF224">
        <f t="shared" si="85"/>
        <v>241</v>
      </c>
      <c r="AG224">
        <v>0.27829999999999999</v>
      </c>
      <c r="AH224">
        <f t="shared" si="86"/>
        <v>261</v>
      </c>
      <c r="AI224">
        <f t="shared" si="87"/>
        <v>206.75</v>
      </c>
      <c r="AJ224">
        <f>IF(C224=1,(AI224/Z224),REF)</f>
        <v>748.82289025715318</v>
      </c>
      <c r="AK224">
        <f t="shared" si="88"/>
        <v>242</v>
      </c>
      <c r="AL224">
        <f>IF(B224=1,(AI224/AC224),REF)</f>
        <v>458.07023374321477</v>
      </c>
      <c r="AM224">
        <f t="shared" si="89"/>
        <v>200</v>
      </c>
      <c r="AN224">
        <f t="shared" si="90"/>
        <v>185</v>
      </c>
      <c r="AO224" t="str">
        <f t="shared" si="91"/>
        <v>Florida Gulf Coast</v>
      </c>
      <c r="AP224">
        <f t="shared" si="92"/>
        <v>0.16094269499715738</v>
      </c>
      <c r="AQ224">
        <f t="shared" si="93"/>
        <v>0.24330181933650388</v>
      </c>
      <c r="AR224">
        <f t="shared" si="94"/>
        <v>0.52752816986786233</v>
      </c>
      <c r="AS224" t="str">
        <f t="shared" si="95"/>
        <v>Florida Gulf Coast</v>
      </c>
      <c r="AT224">
        <f t="shared" si="96"/>
        <v>223</v>
      </c>
      <c r="AU224">
        <f t="shared" si="97"/>
        <v>197.66666666666666</v>
      </c>
      <c r="AV224">
        <v>201</v>
      </c>
      <c r="AW224" t="str">
        <f t="shared" si="98"/>
        <v>Florida Gulf Coast</v>
      </c>
      <c r="AX224" t="str">
        <f t="shared" si="99"/>
        <v/>
      </c>
      <c r="AY224">
        <v>223</v>
      </c>
    </row>
    <row r="225" spans="1:51" x14ac:dyDescent="0.25">
      <c r="A225">
        <v>1</v>
      </c>
      <c r="B225">
        <v>1</v>
      </c>
      <c r="C225">
        <v>1</v>
      </c>
      <c r="D225" t="s">
        <v>248</v>
      </c>
      <c r="E225">
        <v>63.501800000000003</v>
      </c>
      <c r="F225">
        <v>313</v>
      </c>
      <c r="G225">
        <v>61.732599999999998</v>
      </c>
      <c r="H225">
        <v>312</v>
      </c>
      <c r="I225">
        <v>93.728899999999996</v>
      </c>
      <c r="J225">
        <v>335</v>
      </c>
      <c r="K225">
        <v>94.223699999999994</v>
      </c>
      <c r="L225">
        <v>324</v>
      </c>
      <c r="M225">
        <v>96.9953</v>
      </c>
      <c r="N225">
        <v>30</v>
      </c>
      <c r="O225">
        <v>97.617000000000004</v>
      </c>
      <c r="P225">
        <v>57</v>
      </c>
      <c r="Q225">
        <v>-3.39323</v>
      </c>
      <c r="R225">
        <v>205</v>
      </c>
      <c r="S225">
        <f t="shared" si="75"/>
        <v>-5.3436280546378376E-2</v>
      </c>
      <c r="T225">
        <f t="shared" si="76"/>
        <v>206</v>
      </c>
      <c r="U225">
        <f t="shared" si="77"/>
        <v>563775.68883747002</v>
      </c>
      <c r="V225">
        <f t="shared" si="78"/>
        <v>339</v>
      </c>
      <c r="W225">
        <f t="shared" si="79"/>
        <v>24.013457485796355</v>
      </c>
      <c r="X225">
        <f t="shared" si="80"/>
        <v>88</v>
      </c>
      <c r="Y225">
        <f t="shared" si="81"/>
        <v>147</v>
      </c>
      <c r="Z225">
        <v>0.36199999999999999</v>
      </c>
      <c r="AA225">
        <f t="shared" si="82"/>
        <v>222</v>
      </c>
      <c r="AB225">
        <v>0.39639999999999997</v>
      </c>
      <c r="AC225">
        <f t="shared" si="83"/>
        <v>0.37919999999999998</v>
      </c>
      <c r="AD225">
        <f t="shared" si="84"/>
        <v>218</v>
      </c>
      <c r="AE225">
        <v>0.39850000000000002</v>
      </c>
      <c r="AF225">
        <f t="shared" si="85"/>
        <v>209</v>
      </c>
      <c r="AG225">
        <v>0.3256</v>
      </c>
      <c r="AH225">
        <f t="shared" si="86"/>
        <v>240</v>
      </c>
      <c r="AI225">
        <f t="shared" si="87"/>
        <v>226.5</v>
      </c>
      <c r="AJ225">
        <f>IF(C225=1,(AI225/Z225),REF)</f>
        <v>625.69060773480669</v>
      </c>
      <c r="AK225">
        <f t="shared" si="88"/>
        <v>226</v>
      </c>
      <c r="AL225">
        <f>IF(B225=1,(AI225/AC225),REF)</f>
        <v>597.31012658227849</v>
      </c>
      <c r="AM225">
        <f t="shared" si="89"/>
        <v>221</v>
      </c>
      <c r="AN225">
        <f t="shared" si="90"/>
        <v>218</v>
      </c>
      <c r="AO225" t="str">
        <f t="shared" si="91"/>
        <v>Northern Illinois</v>
      </c>
      <c r="AP225">
        <f t="shared" si="92"/>
        <v>0.20322908570054565</v>
      </c>
      <c r="AQ225">
        <f t="shared" si="93"/>
        <v>0.19773874003066166</v>
      </c>
      <c r="AR225">
        <f t="shared" si="94"/>
        <v>0.5258135965597599</v>
      </c>
      <c r="AS225" t="str">
        <f t="shared" si="95"/>
        <v>Northern Illinois</v>
      </c>
      <c r="AT225">
        <f t="shared" si="96"/>
        <v>224</v>
      </c>
      <c r="AU225">
        <f t="shared" si="97"/>
        <v>220</v>
      </c>
      <c r="AV225">
        <v>223</v>
      </c>
      <c r="AW225" t="str">
        <f t="shared" si="98"/>
        <v>Northern Illinois</v>
      </c>
      <c r="AX225" t="str">
        <f t="shared" si="99"/>
        <v/>
      </c>
      <c r="AY225">
        <v>224</v>
      </c>
    </row>
    <row r="226" spans="1:51" x14ac:dyDescent="0.25">
      <c r="A226">
        <v>1</v>
      </c>
      <c r="B226">
        <v>1</v>
      </c>
      <c r="C226">
        <v>1</v>
      </c>
      <c r="D226" t="s">
        <v>280</v>
      </c>
      <c r="E226">
        <v>68.232299999999995</v>
      </c>
      <c r="F226">
        <v>100</v>
      </c>
      <c r="G226">
        <v>65.625900000000001</v>
      </c>
      <c r="H226">
        <v>134</v>
      </c>
      <c r="I226">
        <v>106.539</v>
      </c>
      <c r="J226">
        <v>130</v>
      </c>
      <c r="K226">
        <v>106.258</v>
      </c>
      <c r="L226">
        <v>141</v>
      </c>
      <c r="M226">
        <v>110.834</v>
      </c>
      <c r="N226">
        <v>308</v>
      </c>
      <c r="O226">
        <v>111.08199999999999</v>
      </c>
      <c r="P226">
        <v>287</v>
      </c>
      <c r="Q226">
        <v>-4.8235400000000004</v>
      </c>
      <c r="R226">
        <v>218</v>
      </c>
      <c r="S226">
        <f t="shared" si="75"/>
        <v>-7.0699653976196E-2</v>
      </c>
      <c r="T226">
        <f t="shared" si="76"/>
        <v>218</v>
      </c>
      <c r="U226">
        <f t="shared" si="77"/>
        <v>770394.69849561702</v>
      </c>
      <c r="V226">
        <f t="shared" si="78"/>
        <v>125</v>
      </c>
      <c r="W226">
        <f t="shared" si="79"/>
        <v>27.481465838325896</v>
      </c>
      <c r="X226">
        <f t="shared" si="80"/>
        <v>275</v>
      </c>
      <c r="Y226">
        <f t="shared" si="81"/>
        <v>246.5</v>
      </c>
      <c r="Z226">
        <v>0.39800000000000002</v>
      </c>
      <c r="AA226">
        <f t="shared" si="82"/>
        <v>205</v>
      </c>
      <c r="AB226">
        <v>0.30790000000000001</v>
      </c>
      <c r="AC226">
        <f t="shared" si="83"/>
        <v>0.35294999999999999</v>
      </c>
      <c r="AD226">
        <f t="shared" si="84"/>
        <v>235</v>
      </c>
      <c r="AE226">
        <v>0.41470000000000001</v>
      </c>
      <c r="AF226">
        <f t="shared" si="85"/>
        <v>203</v>
      </c>
      <c r="AG226">
        <v>0.32290000000000002</v>
      </c>
      <c r="AH226">
        <f t="shared" si="86"/>
        <v>241</v>
      </c>
      <c r="AI226">
        <f t="shared" si="87"/>
        <v>211.41666666666666</v>
      </c>
      <c r="AJ226">
        <f>IF(C226=1,(AI226/Z226),REF)</f>
        <v>531.19765494137346</v>
      </c>
      <c r="AK226">
        <f t="shared" si="88"/>
        <v>211</v>
      </c>
      <c r="AL226">
        <f>IF(B226=1,(AI226/AC226),REF)</f>
        <v>598.99891391604103</v>
      </c>
      <c r="AM226">
        <f t="shared" si="89"/>
        <v>224</v>
      </c>
      <c r="AN226">
        <f t="shared" si="90"/>
        <v>211</v>
      </c>
      <c r="AO226" t="str">
        <f t="shared" si="91"/>
        <v>Rider</v>
      </c>
      <c r="AP226">
        <f t="shared" si="92"/>
        <v>0.2165884880036103</v>
      </c>
      <c r="AQ226">
        <f t="shared" si="93"/>
        <v>0.18398539539991976</v>
      </c>
      <c r="AR226">
        <f t="shared" si="94"/>
        <v>0.52560689536916594</v>
      </c>
      <c r="AS226" t="str">
        <f t="shared" si="95"/>
        <v>Rider</v>
      </c>
      <c r="AT226">
        <f t="shared" si="96"/>
        <v>225</v>
      </c>
      <c r="AU226">
        <f t="shared" si="97"/>
        <v>223.66666666666666</v>
      </c>
      <c r="AV226">
        <v>233</v>
      </c>
      <c r="AW226" t="str">
        <f t="shared" si="98"/>
        <v>Rider</v>
      </c>
      <c r="AX226" t="str">
        <f t="shared" si="99"/>
        <v/>
      </c>
      <c r="AY226">
        <v>225</v>
      </c>
    </row>
    <row r="227" spans="1:51" x14ac:dyDescent="0.25">
      <c r="A227">
        <v>1</v>
      </c>
      <c r="B227">
        <v>1</v>
      </c>
      <c r="C227">
        <v>1</v>
      </c>
      <c r="D227" t="s">
        <v>333</v>
      </c>
      <c r="E227">
        <v>67.824399999999997</v>
      </c>
      <c r="F227">
        <v>113</v>
      </c>
      <c r="G227">
        <v>65.8018</v>
      </c>
      <c r="H227">
        <v>124</v>
      </c>
      <c r="I227">
        <v>109.188</v>
      </c>
      <c r="J227">
        <v>69</v>
      </c>
      <c r="K227">
        <v>106.018</v>
      </c>
      <c r="L227">
        <v>151</v>
      </c>
      <c r="M227">
        <v>106.07599999999999</v>
      </c>
      <c r="N227">
        <v>207</v>
      </c>
      <c r="O227">
        <v>112.768</v>
      </c>
      <c r="P227">
        <v>321</v>
      </c>
      <c r="Q227">
        <v>-6.7503299999999999</v>
      </c>
      <c r="R227">
        <v>248</v>
      </c>
      <c r="S227">
        <f t="shared" si="75"/>
        <v>-9.9521706052689007E-2</v>
      </c>
      <c r="T227">
        <f t="shared" si="76"/>
        <v>247</v>
      </c>
      <c r="U227">
        <f t="shared" si="77"/>
        <v>762333.7982855055</v>
      </c>
      <c r="V227">
        <f t="shared" si="78"/>
        <v>133</v>
      </c>
      <c r="W227">
        <f t="shared" si="79"/>
        <v>28.321186529829706</v>
      </c>
      <c r="X227">
        <f t="shared" si="80"/>
        <v>299</v>
      </c>
      <c r="Y227">
        <f t="shared" si="81"/>
        <v>273</v>
      </c>
      <c r="Z227">
        <v>0.31840000000000002</v>
      </c>
      <c r="AA227">
        <f t="shared" si="82"/>
        <v>241</v>
      </c>
      <c r="AB227">
        <v>0.39650000000000002</v>
      </c>
      <c r="AC227">
        <f t="shared" si="83"/>
        <v>0.35745000000000005</v>
      </c>
      <c r="AD227">
        <f t="shared" si="84"/>
        <v>228</v>
      </c>
      <c r="AE227">
        <v>0.3412</v>
      </c>
      <c r="AF227">
        <f t="shared" si="85"/>
        <v>233</v>
      </c>
      <c r="AG227">
        <v>0.38729999999999998</v>
      </c>
      <c r="AH227">
        <f t="shared" si="86"/>
        <v>214</v>
      </c>
      <c r="AI227">
        <f t="shared" si="87"/>
        <v>221.33333333333334</v>
      </c>
      <c r="AJ227">
        <f>IF(C227=1,(AI227/Z227),REF)</f>
        <v>695.14237855946396</v>
      </c>
      <c r="AK227">
        <f t="shared" si="88"/>
        <v>234</v>
      </c>
      <c r="AL227">
        <f>IF(B227=1,(AI227/AC227),REF)</f>
        <v>619.20082062759354</v>
      </c>
      <c r="AM227">
        <f t="shared" si="89"/>
        <v>229</v>
      </c>
      <c r="AN227">
        <f t="shared" si="90"/>
        <v>228</v>
      </c>
      <c r="AO227" t="str">
        <f t="shared" si="91"/>
        <v>Texas Southern</v>
      </c>
      <c r="AP227">
        <f t="shared" si="92"/>
        <v>0.20639477551817878</v>
      </c>
      <c r="AQ227">
        <f t="shared" si="93"/>
        <v>0.18556017763517038</v>
      </c>
      <c r="AR227">
        <f t="shared" si="94"/>
        <v>0.52105367645407086</v>
      </c>
      <c r="AS227" t="str">
        <f t="shared" si="95"/>
        <v>Texas Southern</v>
      </c>
      <c r="AT227">
        <f t="shared" si="96"/>
        <v>226</v>
      </c>
      <c r="AU227">
        <f t="shared" si="97"/>
        <v>227.33333333333334</v>
      </c>
      <c r="AV227">
        <v>231</v>
      </c>
      <c r="AW227" t="str">
        <f t="shared" si="98"/>
        <v>Texas Southern</v>
      </c>
      <c r="AX227" t="str">
        <f t="shared" si="99"/>
        <v/>
      </c>
      <c r="AY227">
        <v>226</v>
      </c>
    </row>
    <row r="228" spans="1:51" x14ac:dyDescent="0.25">
      <c r="A228">
        <v>1</v>
      </c>
      <c r="B228">
        <v>1</v>
      </c>
      <c r="C228">
        <v>1</v>
      </c>
      <c r="D228" t="s">
        <v>134</v>
      </c>
      <c r="E228">
        <v>66.975399999999993</v>
      </c>
      <c r="F228">
        <v>148</v>
      </c>
      <c r="G228">
        <v>65.058000000000007</v>
      </c>
      <c r="H228">
        <v>164</v>
      </c>
      <c r="I228">
        <v>103.021</v>
      </c>
      <c r="J228">
        <v>210</v>
      </c>
      <c r="K228">
        <v>98.411500000000004</v>
      </c>
      <c r="L228">
        <v>278</v>
      </c>
      <c r="M228">
        <v>103.251</v>
      </c>
      <c r="N228">
        <v>128</v>
      </c>
      <c r="O228">
        <v>105.54300000000001</v>
      </c>
      <c r="P228">
        <v>191</v>
      </c>
      <c r="Q228">
        <v>-7.13157</v>
      </c>
      <c r="R228">
        <v>257</v>
      </c>
      <c r="S228">
        <f t="shared" si="75"/>
        <v>-0.10647939392672538</v>
      </c>
      <c r="T228">
        <f t="shared" si="76"/>
        <v>253</v>
      </c>
      <c r="U228">
        <f t="shared" si="77"/>
        <v>648644.91660677653</v>
      </c>
      <c r="V228">
        <f t="shared" si="78"/>
        <v>277</v>
      </c>
      <c r="W228">
        <f t="shared" si="79"/>
        <v>25.79715299257462</v>
      </c>
      <c r="X228">
        <f t="shared" si="80"/>
        <v>177</v>
      </c>
      <c r="Y228">
        <f t="shared" si="81"/>
        <v>215</v>
      </c>
      <c r="Z228">
        <v>0.41249999999999998</v>
      </c>
      <c r="AA228">
        <f t="shared" si="82"/>
        <v>197</v>
      </c>
      <c r="AB228">
        <v>0.26679999999999998</v>
      </c>
      <c r="AC228">
        <f t="shared" si="83"/>
        <v>0.33965000000000001</v>
      </c>
      <c r="AD228">
        <f t="shared" si="84"/>
        <v>244</v>
      </c>
      <c r="AE228">
        <v>0.4597</v>
      </c>
      <c r="AF228">
        <f t="shared" si="85"/>
        <v>185</v>
      </c>
      <c r="AG228">
        <v>0.31269999999999998</v>
      </c>
      <c r="AH228">
        <f t="shared" si="86"/>
        <v>247</v>
      </c>
      <c r="AI228">
        <f t="shared" si="87"/>
        <v>236.83333333333334</v>
      </c>
      <c r="AJ228">
        <f>IF(C228=1,(AI228/Z228),REF)</f>
        <v>574.1414141414142</v>
      </c>
      <c r="AK228">
        <f t="shared" si="88"/>
        <v>221</v>
      </c>
      <c r="AL228">
        <f>IF(B228=1,(AI228/AC228),REF)</f>
        <v>697.2864222974631</v>
      </c>
      <c r="AM228">
        <f t="shared" si="89"/>
        <v>244</v>
      </c>
      <c r="AN228">
        <f t="shared" si="90"/>
        <v>221</v>
      </c>
      <c r="AO228" t="str">
        <f t="shared" si="91"/>
        <v>Gardner Webb</v>
      </c>
      <c r="AP228">
        <f t="shared" si="92"/>
        <v>0.21619311887824366</v>
      </c>
      <c r="AQ228">
        <f t="shared" si="93"/>
        <v>0.17372152632864696</v>
      </c>
      <c r="AR228">
        <f t="shared" si="94"/>
        <v>0.51996704671008753</v>
      </c>
      <c r="AS228" t="str">
        <f t="shared" si="95"/>
        <v>Gardner Webb</v>
      </c>
      <c r="AT228">
        <f t="shared" si="96"/>
        <v>227</v>
      </c>
      <c r="AU228">
        <f t="shared" si="97"/>
        <v>230.66666666666666</v>
      </c>
      <c r="AV228">
        <v>218</v>
      </c>
      <c r="AW228" t="str">
        <f t="shared" si="98"/>
        <v>Gardner Webb</v>
      </c>
      <c r="AX228" t="str">
        <f t="shared" si="99"/>
        <v/>
      </c>
      <c r="AY228">
        <v>227</v>
      </c>
    </row>
    <row r="229" spans="1:51" x14ac:dyDescent="0.25">
      <c r="A229">
        <v>1</v>
      </c>
      <c r="B229">
        <v>1</v>
      </c>
      <c r="C229">
        <v>1</v>
      </c>
      <c r="D229" t="s">
        <v>384</v>
      </c>
      <c r="E229">
        <v>66.639899999999997</v>
      </c>
      <c r="F229">
        <v>163</v>
      </c>
      <c r="G229">
        <v>64.497</v>
      </c>
      <c r="H229">
        <v>200</v>
      </c>
      <c r="I229">
        <v>105.75700000000001</v>
      </c>
      <c r="J229">
        <v>149</v>
      </c>
      <c r="K229">
        <v>102.51600000000001</v>
      </c>
      <c r="L229">
        <v>212</v>
      </c>
      <c r="M229">
        <v>105.423</v>
      </c>
      <c r="N229">
        <v>187</v>
      </c>
      <c r="O229">
        <v>108.57</v>
      </c>
      <c r="P229">
        <v>246</v>
      </c>
      <c r="Q229">
        <v>-6.0534999999999997</v>
      </c>
      <c r="R229">
        <v>239</v>
      </c>
      <c r="S229">
        <f t="shared" si="75"/>
        <v>-9.0846474859655968E-2</v>
      </c>
      <c r="T229">
        <f t="shared" si="76"/>
        <v>241</v>
      </c>
      <c r="U229">
        <f t="shared" si="77"/>
        <v>700354.04530681449</v>
      </c>
      <c r="V229">
        <f t="shared" si="78"/>
        <v>205</v>
      </c>
      <c r="W229">
        <f t="shared" si="79"/>
        <v>27.126977291222019</v>
      </c>
      <c r="X229">
        <f t="shared" si="80"/>
        <v>255</v>
      </c>
      <c r="Y229">
        <f t="shared" si="81"/>
        <v>248</v>
      </c>
      <c r="Z229">
        <v>0.33090000000000003</v>
      </c>
      <c r="AA229">
        <f t="shared" si="82"/>
        <v>230</v>
      </c>
      <c r="AB229">
        <v>0.37959999999999999</v>
      </c>
      <c r="AC229">
        <f t="shared" si="83"/>
        <v>0.35525000000000001</v>
      </c>
      <c r="AD229">
        <f t="shared" si="84"/>
        <v>232</v>
      </c>
      <c r="AE229">
        <v>0.35670000000000002</v>
      </c>
      <c r="AF229">
        <f t="shared" si="85"/>
        <v>225</v>
      </c>
      <c r="AG229">
        <v>0.36530000000000001</v>
      </c>
      <c r="AH229">
        <f t="shared" si="86"/>
        <v>224</v>
      </c>
      <c r="AI229">
        <f t="shared" si="87"/>
        <v>229.16666666666666</v>
      </c>
      <c r="AJ229">
        <f>IF(C229=1,(AI229/Z229),REF)</f>
        <v>692.55565629092371</v>
      </c>
      <c r="AK229">
        <f t="shared" si="88"/>
        <v>231</v>
      </c>
      <c r="AL229">
        <f>IF(B229=1,(AI229/AC229),REF)</f>
        <v>645.08562045507858</v>
      </c>
      <c r="AM229">
        <f t="shared" si="89"/>
        <v>235</v>
      </c>
      <c r="AN229">
        <f t="shared" si="90"/>
        <v>231</v>
      </c>
      <c r="AO229" t="str">
        <f t="shared" si="91"/>
        <v>Winthrop</v>
      </c>
      <c r="AP229">
        <f t="shared" si="92"/>
        <v>0.20369225203127692</v>
      </c>
      <c r="AQ229">
        <f t="shared" si="93"/>
        <v>0.18347645273257812</v>
      </c>
      <c r="AR229">
        <f t="shared" si="94"/>
        <v>0.51849921113432063</v>
      </c>
      <c r="AS229" t="str">
        <f t="shared" si="95"/>
        <v>Winthrop</v>
      </c>
      <c r="AT229">
        <f t="shared" si="96"/>
        <v>228</v>
      </c>
      <c r="AU229">
        <f t="shared" si="97"/>
        <v>230.33333333333334</v>
      </c>
      <c r="AV229">
        <v>237</v>
      </c>
      <c r="AW229" t="str">
        <f t="shared" si="98"/>
        <v>Winthrop</v>
      </c>
      <c r="AX229" t="str">
        <f t="shared" si="99"/>
        <v/>
      </c>
      <c r="AY229">
        <v>228</v>
      </c>
    </row>
    <row r="230" spans="1:51" x14ac:dyDescent="0.25">
      <c r="A230">
        <v>1</v>
      </c>
      <c r="B230">
        <v>1</v>
      </c>
      <c r="C230">
        <v>1</v>
      </c>
      <c r="D230" t="s">
        <v>276</v>
      </c>
      <c r="E230">
        <v>68.472700000000003</v>
      </c>
      <c r="F230">
        <v>83</v>
      </c>
      <c r="G230">
        <v>66.540899999999993</v>
      </c>
      <c r="H230">
        <v>93</v>
      </c>
      <c r="I230">
        <v>110.423</v>
      </c>
      <c r="J230">
        <v>56</v>
      </c>
      <c r="K230">
        <v>105.354</v>
      </c>
      <c r="L230">
        <v>169</v>
      </c>
      <c r="M230">
        <v>108.85299999999999</v>
      </c>
      <c r="N230">
        <v>271</v>
      </c>
      <c r="O230">
        <v>113.452</v>
      </c>
      <c r="P230">
        <v>326</v>
      </c>
      <c r="Q230">
        <v>-8.0974900000000005</v>
      </c>
      <c r="R230">
        <v>263</v>
      </c>
      <c r="S230">
        <f t="shared" si="75"/>
        <v>-0.11826611189568979</v>
      </c>
      <c r="T230">
        <f t="shared" si="76"/>
        <v>261</v>
      </c>
      <c r="U230">
        <f t="shared" si="77"/>
        <v>760010.35874287318</v>
      </c>
      <c r="V230">
        <f t="shared" si="78"/>
        <v>136</v>
      </c>
      <c r="W230">
        <f t="shared" si="79"/>
        <v>28.325787768093843</v>
      </c>
      <c r="X230">
        <f t="shared" si="80"/>
        <v>300</v>
      </c>
      <c r="Y230">
        <f t="shared" si="81"/>
        <v>280.5</v>
      </c>
      <c r="Z230">
        <v>0.32419999999999999</v>
      </c>
      <c r="AA230">
        <f t="shared" si="82"/>
        <v>235</v>
      </c>
      <c r="AB230">
        <v>0.38819999999999999</v>
      </c>
      <c r="AC230">
        <f t="shared" si="83"/>
        <v>0.35619999999999996</v>
      </c>
      <c r="AD230">
        <f t="shared" si="84"/>
        <v>230</v>
      </c>
      <c r="AE230">
        <v>0.26100000000000001</v>
      </c>
      <c r="AF230">
        <f t="shared" si="85"/>
        <v>259</v>
      </c>
      <c r="AG230">
        <v>0.36409999999999998</v>
      </c>
      <c r="AH230">
        <f t="shared" si="86"/>
        <v>225</v>
      </c>
      <c r="AI230">
        <f t="shared" si="87"/>
        <v>231.91666666666666</v>
      </c>
      <c r="AJ230">
        <f>IF(C230=1,(AI230/Z230),REF)</f>
        <v>715.35060662142712</v>
      </c>
      <c r="AK230">
        <f t="shared" si="88"/>
        <v>236</v>
      </c>
      <c r="AL230">
        <f>IF(B230=1,(AI230/AC230),REF)</f>
        <v>651.08553247239388</v>
      </c>
      <c r="AM230">
        <f t="shared" si="89"/>
        <v>236</v>
      </c>
      <c r="AN230">
        <f t="shared" si="90"/>
        <v>230</v>
      </c>
      <c r="AO230" t="str">
        <f t="shared" si="91"/>
        <v>Radford</v>
      </c>
      <c r="AP230">
        <f t="shared" si="92"/>
        <v>0.20072979149181988</v>
      </c>
      <c r="AQ230">
        <f t="shared" si="93"/>
        <v>0.1837543285007727</v>
      </c>
      <c r="AR230">
        <f t="shared" si="94"/>
        <v>0.5170581221994015</v>
      </c>
      <c r="AS230" t="str">
        <f t="shared" si="95"/>
        <v>Radford</v>
      </c>
      <c r="AT230">
        <f t="shared" si="96"/>
        <v>229</v>
      </c>
      <c r="AU230">
        <f t="shared" si="97"/>
        <v>229.66666666666666</v>
      </c>
      <c r="AV230">
        <v>240</v>
      </c>
      <c r="AW230" t="str">
        <f t="shared" si="98"/>
        <v>Radford</v>
      </c>
      <c r="AX230" t="str">
        <f t="shared" si="99"/>
        <v/>
      </c>
      <c r="AY230">
        <v>229</v>
      </c>
    </row>
    <row r="231" spans="1:51" x14ac:dyDescent="0.25">
      <c r="A231">
        <v>1</v>
      </c>
      <c r="B231">
        <v>1</v>
      </c>
      <c r="C231">
        <v>1</v>
      </c>
      <c r="D231" t="s">
        <v>372</v>
      </c>
      <c r="E231">
        <v>69.1768</v>
      </c>
      <c r="F231">
        <v>60</v>
      </c>
      <c r="G231">
        <v>66.837500000000006</v>
      </c>
      <c r="H231">
        <v>82</v>
      </c>
      <c r="I231">
        <v>102.41500000000001</v>
      </c>
      <c r="J231">
        <v>222</v>
      </c>
      <c r="K231">
        <v>98.086500000000001</v>
      </c>
      <c r="L231">
        <v>282</v>
      </c>
      <c r="M231">
        <v>98.103499999999997</v>
      </c>
      <c r="N231">
        <v>49</v>
      </c>
      <c r="O231">
        <v>99.887100000000004</v>
      </c>
      <c r="P231">
        <v>86</v>
      </c>
      <c r="Q231">
        <v>-1.8006500000000001</v>
      </c>
      <c r="R231">
        <v>188</v>
      </c>
      <c r="S231">
        <f t="shared" si="75"/>
        <v>-2.6028957685235554E-2</v>
      </c>
      <c r="T231">
        <f t="shared" si="76"/>
        <v>187</v>
      </c>
      <c r="U231">
        <f t="shared" si="77"/>
        <v>665547.32826531189</v>
      </c>
      <c r="V231">
        <f t="shared" si="78"/>
        <v>254</v>
      </c>
      <c r="W231">
        <f t="shared" si="79"/>
        <v>22.869389899876904</v>
      </c>
      <c r="X231">
        <f t="shared" si="80"/>
        <v>54</v>
      </c>
      <c r="Y231">
        <f t="shared" si="81"/>
        <v>120.5</v>
      </c>
      <c r="Z231">
        <v>0.3226</v>
      </c>
      <c r="AA231">
        <f t="shared" si="82"/>
        <v>237</v>
      </c>
      <c r="AB231">
        <v>0.49830000000000002</v>
      </c>
      <c r="AC231">
        <f t="shared" si="83"/>
        <v>0.41044999999999998</v>
      </c>
      <c r="AD231">
        <f t="shared" si="84"/>
        <v>206</v>
      </c>
      <c r="AE231">
        <v>0.44879999999999998</v>
      </c>
      <c r="AF231">
        <f t="shared" si="85"/>
        <v>192</v>
      </c>
      <c r="AG231">
        <v>0.23719999999999999</v>
      </c>
      <c r="AH231">
        <f t="shared" si="86"/>
        <v>278</v>
      </c>
      <c r="AI231">
        <f t="shared" si="87"/>
        <v>206.25</v>
      </c>
      <c r="AJ231">
        <f>IF(C231=1,(AI231/Z231),REF)</f>
        <v>639.33663980161191</v>
      </c>
      <c r="AK231">
        <f t="shared" si="88"/>
        <v>228</v>
      </c>
      <c r="AL231">
        <f>IF(B231=1,(AI231/AC231),REF)</f>
        <v>502.49725910585943</v>
      </c>
      <c r="AM231">
        <f t="shared" si="89"/>
        <v>210</v>
      </c>
      <c r="AN231">
        <f t="shared" si="90"/>
        <v>206</v>
      </c>
      <c r="AO231" t="str">
        <f t="shared" si="91"/>
        <v>Wagner</v>
      </c>
      <c r="AP231">
        <f t="shared" si="92"/>
        <v>0.1650995515485672</v>
      </c>
      <c r="AQ231">
        <f t="shared" si="93"/>
        <v>0.21870915690831466</v>
      </c>
      <c r="AR231">
        <f t="shared" si="94"/>
        <v>0.51669461045182929</v>
      </c>
      <c r="AS231" t="str">
        <f t="shared" si="95"/>
        <v>Wagner</v>
      </c>
      <c r="AT231">
        <f t="shared" si="96"/>
        <v>230</v>
      </c>
      <c r="AU231">
        <f t="shared" si="97"/>
        <v>214</v>
      </c>
      <c r="AV231">
        <v>211</v>
      </c>
      <c r="AW231" t="str">
        <f t="shared" si="98"/>
        <v>Wagner</v>
      </c>
      <c r="AX231" t="str">
        <f t="shared" si="99"/>
        <v/>
      </c>
      <c r="AY231">
        <v>230</v>
      </c>
    </row>
    <row r="232" spans="1:51" x14ac:dyDescent="0.25">
      <c r="A232">
        <v>1</v>
      </c>
      <c r="B232">
        <v>1</v>
      </c>
      <c r="C232">
        <v>1</v>
      </c>
      <c r="D232" t="s">
        <v>103</v>
      </c>
      <c r="E232">
        <v>63.663400000000003</v>
      </c>
      <c r="F232">
        <v>304</v>
      </c>
      <c r="G232">
        <v>63.118299999999998</v>
      </c>
      <c r="H232">
        <v>266</v>
      </c>
      <c r="I232">
        <v>103.256</v>
      </c>
      <c r="J232">
        <v>205</v>
      </c>
      <c r="K232">
        <v>103.196</v>
      </c>
      <c r="L232">
        <v>203</v>
      </c>
      <c r="M232">
        <v>105.41</v>
      </c>
      <c r="N232">
        <v>186</v>
      </c>
      <c r="O232">
        <v>108.233</v>
      </c>
      <c r="P232">
        <v>240</v>
      </c>
      <c r="Q232">
        <v>-5.0371600000000001</v>
      </c>
      <c r="R232">
        <v>221</v>
      </c>
      <c r="S232">
        <f t="shared" si="75"/>
        <v>-7.9119242767430042E-2</v>
      </c>
      <c r="T232">
        <f t="shared" si="76"/>
        <v>225</v>
      </c>
      <c r="U232">
        <f t="shared" si="77"/>
        <v>677977.92973157438</v>
      </c>
      <c r="V232">
        <f t="shared" si="78"/>
        <v>239</v>
      </c>
      <c r="W232">
        <f t="shared" si="79"/>
        <v>28.254373730021712</v>
      </c>
      <c r="X232">
        <f t="shared" si="80"/>
        <v>297</v>
      </c>
      <c r="Y232">
        <f t="shared" si="81"/>
        <v>261</v>
      </c>
      <c r="Z232">
        <v>0.37130000000000002</v>
      </c>
      <c r="AA232">
        <f t="shared" si="82"/>
        <v>221</v>
      </c>
      <c r="AB232">
        <v>0.25969999999999999</v>
      </c>
      <c r="AC232">
        <f t="shared" si="83"/>
        <v>0.3155</v>
      </c>
      <c r="AD232">
        <f t="shared" si="84"/>
        <v>253</v>
      </c>
      <c r="AE232">
        <v>0.34970000000000001</v>
      </c>
      <c r="AF232">
        <f t="shared" si="85"/>
        <v>231</v>
      </c>
      <c r="AG232">
        <v>0.38740000000000002</v>
      </c>
      <c r="AH232">
        <f t="shared" si="86"/>
        <v>213</v>
      </c>
      <c r="AI232">
        <f t="shared" si="87"/>
        <v>237</v>
      </c>
      <c r="AJ232">
        <f>IF(C232=1,(AI232/Z232),REF)</f>
        <v>638.29787234042556</v>
      </c>
      <c r="AK232">
        <f t="shared" si="88"/>
        <v>227</v>
      </c>
      <c r="AL232">
        <f>IF(B232=1,(AI232/AC232),REF)</f>
        <v>751.18858954041207</v>
      </c>
      <c r="AM232">
        <f t="shared" si="89"/>
        <v>250</v>
      </c>
      <c r="AN232">
        <f t="shared" si="90"/>
        <v>227</v>
      </c>
      <c r="AO232" t="str">
        <f t="shared" si="91"/>
        <v>Dartmouth</v>
      </c>
      <c r="AP232">
        <f t="shared" si="92"/>
        <v>0.22379671285491917</v>
      </c>
      <c r="AQ232">
        <f t="shared" si="93"/>
        <v>0.15987448531924506</v>
      </c>
      <c r="AR232">
        <f t="shared" si="94"/>
        <v>0.5166205543310135</v>
      </c>
      <c r="AS232" t="str">
        <f t="shared" si="95"/>
        <v>Dartmouth</v>
      </c>
      <c r="AT232">
        <f t="shared" si="96"/>
        <v>231</v>
      </c>
      <c r="AU232">
        <f t="shared" si="97"/>
        <v>237</v>
      </c>
      <c r="AV232">
        <v>243</v>
      </c>
      <c r="AW232" t="str">
        <f t="shared" si="98"/>
        <v>Dartmouth</v>
      </c>
      <c r="AX232" t="str">
        <f t="shared" si="99"/>
        <v/>
      </c>
      <c r="AY232">
        <v>231</v>
      </c>
    </row>
    <row r="233" spans="1:51" x14ac:dyDescent="0.25">
      <c r="A233">
        <v>1</v>
      </c>
      <c r="B233">
        <v>1</v>
      </c>
      <c r="C233">
        <v>1</v>
      </c>
      <c r="D233" t="s">
        <v>371</v>
      </c>
      <c r="E233">
        <v>74.259799999999998</v>
      </c>
      <c r="F233">
        <v>2</v>
      </c>
      <c r="G233">
        <v>72.951300000000003</v>
      </c>
      <c r="H233">
        <v>3</v>
      </c>
      <c r="I233">
        <v>109.127</v>
      </c>
      <c r="J233">
        <v>70</v>
      </c>
      <c r="K233">
        <v>105.363</v>
      </c>
      <c r="L233">
        <v>168</v>
      </c>
      <c r="M233">
        <v>108.46899999999999</v>
      </c>
      <c r="N233">
        <v>263</v>
      </c>
      <c r="O233">
        <v>111.438</v>
      </c>
      <c r="P233">
        <v>297</v>
      </c>
      <c r="Q233">
        <v>-6.07498</v>
      </c>
      <c r="R233">
        <v>240</v>
      </c>
      <c r="S233">
        <f t="shared" si="75"/>
        <v>-8.1807384345231243E-2</v>
      </c>
      <c r="T233">
        <f t="shared" si="76"/>
        <v>229</v>
      </c>
      <c r="U233">
        <f t="shared" si="77"/>
        <v>824384.90469358617</v>
      </c>
      <c r="V233">
        <f t="shared" si="78"/>
        <v>68</v>
      </c>
      <c r="W233">
        <f t="shared" si="79"/>
        <v>25.380461770500236</v>
      </c>
      <c r="X233">
        <f t="shared" si="80"/>
        <v>155</v>
      </c>
      <c r="Y233">
        <f t="shared" si="81"/>
        <v>192</v>
      </c>
      <c r="Z233">
        <v>0.32069999999999999</v>
      </c>
      <c r="AA233">
        <f t="shared" si="82"/>
        <v>238</v>
      </c>
      <c r="AB233">
        <v>0.45169999999999999</v>
      </c>
      <c r="AC233">
        <f t="shared" si="83"/>
        <v>0.38619999999999999</v>
      </c>
      <c r="AD233">
        <f t="shared" si="84"/>
        <v>214</v>
      </c>
      <c r="AE233">
        <v>0.49249999999999999</v>
      </c>
      <c r="AF233">
        <f t="shared" si="85"/>
        <v>168</v>
      </c>
      <c r="AG233">
        <v>0.26379999999999998</v>
      </c>
      <c r="AH233">
        <f t="shared" si="86"/>
        <v>270</v>
      </c>
      <c r="AI233">
        <f t="shared" si="87"/>
        <v>190.16666666666666</v>
      </c>
      <c r="AJ233">
        <f>IF(C233=1,(AI233/Z233),REF)</f>
        <v>592.9737033572394</v>
      </c>
      <c r="AK233">
        <f t="shared" si="88"/>
        <v>225</v>
      </c>
      <c r="AL233">
        <f>IF(B233=1,(AI233/AC233),REF)</f>
        <v>492.40462627308818</v>
      </c>
      <c r="AM233">
        <f t="shared" si="89"/>
        <v>207</v>
      </c>
      <c r="AN233">
        <f t="shared" si="90"/>
        <v>207</v>
      </c>
      <c r="AO233" t="str">
        <f t="shared" si="91"/>
        <v>VMI</v>
      </c>
      <c r="AP233">
        <f t="shared" si="92"/>
        <v>0.17368684686120428</v>
      </c>
      <c r="AQ233">
        <f t="shared" si="93"/>
        <v>0.20631006812390865</v>
      </c>
      <c r="AR233">
        <f t="shared" si="94"/>
        <v>0.51463584262799189</v>
      </c>
      <c r="AS233" t="str">
        <f t="shared" si="95"/>
        <v>VMI</v>
      </c>
      <c r="AT233">
        <f t="shared" si="96"/>
        <v>232</v>
      </c>
      <c r="AU233">
        <f t="shared" si="97"/>
        <v>217.66666666666666</v>
      </c>
      <c r="AV233">
        <v>220</v>
      </c>
      <c r="AW233" t="str">
        <f t="shared" si="98"/>
        <v>VMI</v>
      </c>
      <c r="AX233" t="str">
        <f t="shared" si="99"/>
        <v/>
      </c>
      <c r="AY233">
        <v>232</v>
      </c>
    </row>
    <row r="234" spans="1:51" x14ac:dyDescent="0.25">
      <c r="A234">
        <v>1</v>
      </c>
      <c r="B234">
        <v>1</v>
      </c>
      <c r="C234">
        <v>1</v>
      </c>
      <c r="D234" t="s">
        <v>57</v>
      </c>
      <c r="E234">
        <v>68.232500000000002</v>
      </c>
      <c r="F234">
        <v>99</v>
      </c>
      <c r="G234">
        <v>67.243799999999993</v>
      </c>
      <c r="H234">
        <v>63</v>
      </c>
      <c r="I234">
        <v>105.486</v>
      </c>
      <c r="J234">
        <v>158</v>
      </c>
      <c r="K234">
        <v>104.86799999999999</v>
      </c>
      <c r="L234">
        <v>176</v>
      </c>
      <c r="M234">
        <v>107.675</v>
      </c>
      <c r="N234">
        <v>247</v>
      </c>
      <c r="O234">
        <v>109.929</v>
      </c>
      <c r="P234">
        <v>267</v>
      </c>
      <c r="Q234">
        <v>-5.06149</v>
      </c>
      <c r="R234">
        <v>224</v>
      </c>
      <c r="S234">
        <f t="shared" si="75"/>
        <v>-7.4172864837137822E-2</v>
      </c>
      <c r="T234">
        <f t="shared" si="76"/>
        <v>222</v>
      </c>
      <c r="U234">
        <f t="shared" si="77"/>
        <v>750373.09648307995</v>
      </c>
      <c r="V234">
        <f t="shared" si="78"/>
        <v>150</v>
      </c>
      <c r="W234">
        <f t="shared" si="79"/>
        <v>27.02640993392491</v>
      </c>
      <c r="X234">
        <f t="shared" si="80"/>
        <v>249</v>
      </c>
      <c r="Y234">
        <f t="shared" si="81"/>
        <v>235.5</v>
      </c>
      <c r="Z234">
        <v>0.38300000000000001</v>
      </c>
      <c r="AA234">
        <f t="shared" si="82"/>
        <v>213</v>
      </c>
      <c r="AB234">
        <v>0.34789999999999999</v>
      </c>
      <c r="AC234">
        <f t="shared" si="83"/>
        <v>0.36545</v>
      </c>
      <c r="AD234">
        <f t="shared" si="84"/>
        <v>225</v>
      </c>
      <c r="AE234">
        <v>0.35270000000000001</v>
      </c>
      <c r="AF234">
        <f t="shared" si="85"/>
        <v>227</v>
      </c>
      <c r="AG234">
        <v>0.253</v>
      </c>
      <c r="AH234">
        <f t="shared" si="86"/>
        <v>276</v>
      </c>
      <c r="AI234">
        <f t="shared" si="87"/>
        <v>222.58333333333334</v>
      </c>
      <c r="AJ234">
        <f>IF(C234=1,(AI234/Z234),REF)</f>
        <v>581.15752828546567</v>
      </c>
      <c r="AK234">
        <f t="shared" si="88"/>
        <v>223</v>
      </c>
      <c r="AL234">
        <f>IF(B234=1,(AI234/AC234),REF)</f>
        <v>609.06644775847133</v>
      </c>
      <c r="AM234">
        <f t="shared" si="89"/>
        <v>227</v>
      </c>
      <c r="AN234">
        <f t="shared" si="90"/>
        <v>223</v>
      </c>
      <c r="AO234" t="str">
        <f t="shared" si="91"/>
        <v>Army</v>
      </c>
      <c r="AP234">
        <f t="shared" si="92"/>
        <v>0.18937109384278197</v>
      </c>
      <c r="AQ234">
        <f t="shared" si="93"/>
        <v>0.19010489531284303</v>
      </c>
      <c r="AR234">
        <f t="shared" si="94"/>
        <v>0.51435352724387573</v>
      </c>
      <c r="AS234" t="str">
        <f t="shared" si="95"/>
        <v>Army</v>
      </c>
      <c r="AT234">
        <f t="shared" si="96"/>
        <v>233</v>
      </c>
      <c r="AU234">
        <f t="shared" si="97"/>
        <v>227</v>
      </c>
      <c r="AV234">
        <v>229</v>
      </c>
      <c r="AW234" t="str">
        <f t="shared" si="98"/>
        <v>Army</v>
      </c>
      <c r="AX234" t="str">
        <f t="shared" si="99"/>
        <v/>
      </c>
      <c r="AY234">
        <v>233</v>
      </c>
    </row>
    <row r="235" spans="1:51" x14ac:dyDescent="0.25">
      <c r="A235">
        <v>1</v>
      </c>
      <c r="B235">
        <v>1</v>
      </c>
      <c r="C235">
        <v>1</v>
      </c>
      <c r="D235" t="s">
        <v>361</v>
      </c>
      <c r="E235">
        <v>63.1967</v>
      </c>
      <c r="F235">
        <v>319</v>
      </c>
      <c r="G235">
        <v>61.052199999999999</v>
      </c>
      <c r="H235">
        <v>331</v>
      </c>
      <c r="I235">
        <v>103.458</v>
      </c>
      <c r="J235">
        <v>203</v>
      </c>
      <c r="K235">
        <v>102.31</v>
      </c>
      <c r="L235">
        <v>216</v>
      </c>
      <c r="M235">
        <v>104.02800000000001</v>
      </c>
      <c r="N235">
        <v>153</v>
      </c>
      <c r="O235">
        <v>105.434</v>
      </c>
      <c r="P235">
        <v>185</v>
      </c>
      <c r="Q235">
        <v>-3.1238800000000002</v>
      </c>
      <c r="R235">
        <v>203</v>
      </c>
      <c r="S235">
        <f t="shared" si="75"/>
        <v>-4.9432960898274675E-2</v>
      </c>
      <c r="T235">
        <f t="shared" si="76"/>
        <v>203</v>
      </c>
      <c r="U235">
        <f t="shared" si="77"/>
        <v>661501.09931087005</v>
      </c>
      <c r="V235">
        <f t="shared" si="78"/>
        <v>259</v>
      </c>
      <c r="W235">
        <f t="shared" si="79"/>
        <v>27.294471676044509</v>
      </c>
      <c r="X235">
        <f t="shared" si="80"/>
        <v>266</v>
      </c>
      <c r="Y235">
        <f t="shared" si="81"/>
        <v>234.5</v>
      </c>
      <c r="Z235">
        <v>0.33079999999999998</v>
      </c>
      <c r="AA235">
        <f t="shared" si="82"/>
        <v>231</v>
      </c>
      <c r="AB235">
        <v>0.43580000000000002</v>
      </c>
      <c r="AC235">
        <f t="shared" si="83"/>
        <v>0.38329999999999997</v>
      </c>
      <c r="AD235">
        <f t="shared" si="84"/>
        <v>216</v>
      </c>
      <c r="AE235">
        <v>0.35020000000000001</v>
      </c>
      <c r="AF235">
        <f t="shared" si="85"/>
        <v>229</v>
      </c>
      <c r="AG235">
        <v>0.28510000000000002</v>
      </c>
      <c r="AH235">
        <f t="shared" si="86"/>
        <v>256</v>
      </c>
      <c r="AI235">
        <f t="shared" si="87"/>
        <v>232.91666666666666</v>
      </c>
      <c r="AJ235">
        <f>IF(C235=1,(AI235/Z235),REF)</f>
        <v>704.10116888351467</v>
      </c>
      <c r="AK235">
        <f t="shared" si="88"/>
        <v>235</v>
      </c>
      <c r="AL235">
        <f>IF(B235=1,(AI235/AC235),REF)</f>
        <v>607.6615357857205</v>
      </c>
      <c r="AM235">
        <f t="shared" si="89"/>
        <v>226</v>
      </c>
      <c r="AN235">
        <f t="shared" si="90"/>
        <v>216</v>
      </c>
      <c r="AO235" t="str">
        <f t="shared" si="91"/>
        <v>Utah Valley</v>
      </c>
      <c r="AP235">
        <f t="shared" si="92"/>
        <v>0.17990061850148864</v>
      </c>
      <c r="AQ235">
        <f t="shared" si="93"/>
        <v>0.19944792366555769</v>
      </c>
      <c r="AR235">
        <f t="shared" si="94"/>
        <v>0.51428442203991986</v>
      </c>
      <c r="AS235" t="str">
        <f t="shared" si="95"/>
        <v>Utah Valley</v>
      </c>
      <c r="AT235">
        <f t="shared" si="96"/>
        <v>234</v>
      </c>
      <c r="AU235">
        <f t="shared" si="97"/>
        <v>222</v>
      </c>
      <c r="AV235">
        <v>222</v>
      </c>
      <c r="AW235" t="str">
        <f t="shared" si="98"/>
        <v>Utah Valley</v>
      </c>
      <c r="AX235" t="str">
        <f t="shared" si="99"/>
        <v/>
      </c>
      <c r="AY235">
        <v>234</v>
      </c>
    </row>
    <row r="236" spans="1:51" x14ac:dyDescent="0.25">
      <c r="A236">
        <v>1</v>
      </c>
      <c r="B236">
        <v>1</v>
      </c>
      <c r="C236">
        <v>1</v>
      </c>
      <c r="D236" t="s">
        <v>128</v>
      </c>
      <c r="E236">
        <v>65.279200000000003</v>
      </c>
      <c r="F236">
        <v>237</v>
      </c>
      <c r="G236">
        <v>63.2438</v>
      </c>
      <c r="H236">
        <v>259</v>
      </c>
      <c r="I236">
        <v>100.074</v>
      </c>
      <c r="J236">
        <v>262</v>
      </c>
      <c r="K236">
        <v>100.613</v>
      </c>
      <c r="L236">
        <v>247</v>
      </c>
      <c r="M236">
        <v>107.035</v>
      </c>
      <c r="N236">
        <v>232</v>
      </c>
      <c r="O236">
        <v>107.06699999999999</v>
      </c>
      <c r="P236">
        <v>220</v>
      </c>
      <c r="Q236">
        <v>-6.4540499999999996</v>
      </c>
      <c r="R236">
        <v>246</v>
      </c>
      <c r="S236">
        <f t="shared" si="75"/>
        <v>-9.8867633181779088E-2</v>
      </c>
      <c r="T236">
        <f t="shared" si="76"/>
        <v>246</v>
      </c>
      <c r="U236">
        <f t="shared" si="77"/>
        <v>660819.75981970492</v>
      </c>
      <c r="V236">
        <f t="shared" si="78"/>
        <v>261</v>
      </c>
      <c r="W236">
        <f t="shared" si="79"/>
        <v>27.081591999745623</v>
      </c>
      <c r="X236">
        <f t="shared" si="80"/>
        <v>254</v>
      </c>
      <c r="Y236">
        <f t="shared" si="81"/>
        <v>250</v>
      </c>
      <c r="Z236">
        <v>0.27760000000000001</v>
      </c>
      <c r="AA236">
        <f t="shared" si="82"/>
        <v>260</v>
      </c>
      <c r="AB236">
        <v>0.45950000000000002</v>
      </c>
      <c r="AC236">
        <f t="shared" si="83"/>
        <v>0.36855000000000004</v>
      </c>
      <c r="AD236">
        <f t="shared" si="84"/>
        <v>223</v>
      </c>
      <c r="AE236">
        <v>0.45</v>
      </c>
      <c r="AF236">
        <f t="shared" si="85"/>
        <v>190</v>
      </c>
      <c r="AG236">
        <v>0.37230000000000002</v>
      </c>
      <c r="AH236">
        <f t="shared" si="86"/>
        <v>219</v>
      </c>
      <c r="AI236">
        <f t="shared" si="87"/>
        <v>231.5</v>
      </c>
      <c r="AJ236">
        <f>IF(C236=1,(AI236/Z236),REF)</f>
        <v>833.9337175792507</v>
      </c>
      <c r="AK236">
        <f t="shared" si="88"/>
        <v>252</v>
      </c>
      <c r="AL236">
        <f>IF(B236=1,(AI236/AC236),REF)</f>
        <v>628.13729480396137</v>
      </c>
      <c r="AM236">
        <f t="shared" si="89"/>
        <v>231</v>
      </c>
      <c r="AN236">
        <f t="shared" si="90"/>
        <v>223</v>
      </c>
      <c r="AO236" t="str">
        <f t="shared" si="91"/>
        <v>Florida Atlantic</v>
      </c>
      <c r="AP236">
        <f t="shared" si="92"/>
        <v>0.18664628170819172</v>
      </c>
      <c r="AQ236">
        <f t="shared" si="93"/>
        <v>0.19098005393541129</v>
      </c>
      <c r="AR236">
        <f t="shared" si="94"/>
        <v>0.51334922591169529</v>
      </c>
      <c r="AS236" t="str">
        <f t="shared" si="95"/>
        <v>Florida Atlantic</v>
      </c>
      <c r="AT236">
        <f t="shared" si="96"/>
        <v>235</v>
      </c>
      <c r="AU236">
        <f t="shared" si="97"/>
        <v>227</v>
      </c>
      <c r="AV236">
        <v>238</v>
      </c>
      <c r="AW236" t="str">
        <f t="shared" si="98"/>
        <v>Florida Atlantic</v>
      </c>
      <c r="AX236" t="str">
        <f t="shared" si="99"/>
        <v/>
      </c>
      <c r="AY236">
        <v>235</v>
      </c>
    </row>
    <row r="237" spans="1:51" x14ac:dyDescent="0.25">
      <c r="A237">
        <v>1</v>
      </c>
      <c r="B237">
        <v>1</v>
      </c>
      <c r="C237">
        <v>1</v>
      </c>
      <c r="D237" t="s">
        <v>179</v>
      </c>
      <c r="E237">
        <v>65.739800000000002</v>
      </c>
      <c r="F237">
        <v>215</v>
      </c>
      <c r="G237">
        <v>64.818899999999999</v>
      </c>
      <c r="H237">
        <v>179</v>
      </c>
      <c r="I237">
        <v>107.01300000000001</v>
      </c>
      <c r="J237">
        <v>120</v>
      </c>
      <c r="K237">
        <v>108.911</v>
      </c>
      <c r="L237">
        <v>103</v>
      </c>
      <c r="M237">
        <v>113.274</v>
      </c>
      <c r="N237">
        <v>332</v>
      </c>
      <c r="O237">
        <v>115.092</v>
      </c>
      <c r="P237">
        <v>331</v>
      </c>
      <c r="Q237">
        <v>-6.1811699999999998</v>
      </c>
      <c r="R237">
        <v>242</v>
      </c>
      <c r="S237">
        <f t="shared" si="75"/>
        <v>-9.4022190514726198E-2</v>
      </c>
      <c r="T237">
        <f t="shared" si="76"/>
        <v>242</v>
      </c>
      <c r="U237">
        <f t="shared" si="77"/>
        <v>779779.6009253558</v>
      </c>
      <c r="V237">
        <f t="shared" si="78"/>
        <v>113</v>
      </c>
      <c r="W237">
        <f t="shared" si="79"/>
        <v>30.188660318034838</v>
      </c>
      <c r="X237">
        <f t="shared" si="80"/>
        <v>335</v>
      </c>
      <c r="Y237">
        <f t="shared" si="81"/>
        <v>288.5</v>
      </c>
      <c r="Z237">
        <v>0.32540000000000002</v>
      </c>
      <c r="AA237">
        <f t="shared" si="82"/>
        <v>234</v>
      </c>
      <c r="AB237">
        <v>0.32869999999999999</v>
      </c>
      <c r="AC237">
        <f t="shared" si="83"/>
        <v>0.32705000000000001</v>
      </c>
      <c r="AD237">
        <f t="shared" si="84"/>
        <v>249</v>
      </c>
      <c r="AE237">
        <v>0.2913</v>
      </c>
      <c r="AF237">
        <f t="shared" si="85"/>
        <v>248</v>
      </c>
      <c r="AG237">
        <v>0.38419999999999999</v>
      </c>
      <c r="AH237">
        <f t="shared" si="86"/>
        <v>216</v>
      </c>
      <c r="AI237">
        <f t="shared" si="87"/>
        <v>226.08333333333334</v>
      </c>
      <c r="AJ237">
        <f>IF(C237=1,(AI237/Z237),REF)</f>
        <v>694.78590452776064</v>
      </c>
      <c r="AK237">
        <f t="shared" si="88"/>
        <v>233</v>
      </c>
      <c r="AL237">
        <f>IF(B237=1,(AI237/AC237),REF)</f>
        <v>691.28064006522959</v>
      </c>
      <c r="AM237">
        <f t="shared" si="89"/>
        <v>242</v>
      </c>
      <c r="AN237">
        <f t="shared" si="90"/>
        <v>233</v>
      </c>
      <c r="AO237" t="str">
        <f t="shared" si="91"/>
        <v>Lafayette</v>
      </c>
      <c r="AP237">
        <f t="shared" si="92"/>
        <v>0.20754604688258138</v>
      </c>
      <c r="AQ237">
        <f t="shared" si="93"/>
        <v>0.16745795094853005</v>
      </c>
      <c r="AR237">
        <f t="shared" si="94"/>
        <v>0.51192031076252187</v>
      </c>
      <c r="AS237" t="str">
        <f t="shared" si="95"/>
        <v>Lafayette</v>
      </c>
      <c r="AT237">
        <f t="shared" si="96"/>
        <v>236</v>
      </c>
      <c r="AU237">
        <f t="shared" si="97"/>
        <v>239.33333333333334</v>
      </c>
      <c r="AV237">
        <v>250</v>
      </c>
      <c r="AW237" t="str">
        <f t="shared" si="98"/>
        <v>Lafayette</v>
      </c>
      <c r="AX237" t="str">
        <f t="shared" si="99"/>
        <v/>
      </c>
      <c r="AY237">
        <v>236</v>
      </c>
    </row>
    <row r="238" spans="1:51" x14ac:dyDescent="0.25">
      <c r="A238">
        <v>1</v>
      </c>
      <c r="B238">
        <v>1</v>
      </c>
      <c r="C238">
        <v>1</v>
      </c>
      <c r="D238" t="s">
        <v>42</v>
      </c>
      <c r="E238">
        <v>65.204700000000003</v>
      </c>
      <c r="F238">
        <v>240</v>
      </c>
      <c r="G238">
        <v>63.821599999999997</v>
      </c>
      <c r="H238">
        <v>234</v>
      </c>
      <c r="I238">
        <v>98.245900000000006</v>
      </c>
      <c r="J238">
        <v>286</v>
      </c>
      <c r="K238">
        <v>99.173500000000004</v>
      </c>
      <c r="L238">
        <v>269</v>
      </c>
      <c r="M238">
        <v>107.21299999999999</v>
      </c>
      <c r="N238">
        <v>239</v>
      </c>
      <c r="O238">
        <v>106.14400000000001</v>
      </c>
      <c r="P238">
        <v>202</v>
      </c>
      <c r="Q238">
        <v>-6.9704499999999996</v>
      </c>
      <c r="R238">
        <v>254</v>
      </c>
      <c r="S238">
        <f t="shared" si="75"/>
        <v>-0.1069018030908815</v>
      </c>
      <c r="T238">
        <f t="shared" si="76"/>
        <v>255</v>
      </c>
      <c r="U238">
        <f t="shared" si="77"/>
        <v>641313.20456728071</v>
      </c>
      <c r="V238">
        <f t="shared" si="78"/>
        <v>286</v>
      </c>
      <c r="W238">
        <f t="shared" si="79"/>
        <v>26.739533030769763</v>
      </c>
      <c r="X238">
        <f t="shared" si="80"/>
        <v>237</v>
      </c>
      <c r="Y238">
        <f t="shared" si="81"/>
        <v>246</v>
      </c>
      <c r="Z238">
        <v>0.4718</v>
      </c>
      <c r="AA238">
        <f t="shared" si="82"/>
        <v>172</v>
      </c>
      <c r="AB238">
        <v>0.2359</v>
      </c>
      <c r="AC238">
        <f t="shared" si="83"/>
        <v>0.35385</v>
      </c>
      <c r="AD238">
        <f t="shared" si="84"/>
        <v>234</v>
      </c>
      <c r="AE238">
        <v>0.53659999999999997</v>
      </c>
      <c r="AF238">
        <f t="shared" si="85"/>
        <v>152</v>
      </c>
      <c r="AG238">
        <v>0.1681</v>
      </c>
      <c r="AH238">
        <f t="shared" si="86"/>
        <v>311</v>
      </c>
      <c r="AI238">
        <f t="shared" si="87"/>
        <v>247.33333333333334</v>
      </c>
      <c r="AJ238">
        <f>IF(C238=1,(AI238/Z238),REF)</f>
        <v>524.23343224530174</v>
      </c>
      <c r="AK238">
        <f t="shared" si="88"/>
        <v>209</v>
      </c>
      <c r="AL238">
        <f>IF(B238=1,(AI238/AC238),REF)</f>
        <v>698.97790966040225</v>
      </c>
      <c r="AM238">
        <f t="shared" si="89"/>
        <v>245</v>
      </c>
      <c r="AN238">
        <f t="shared" si="90"/>
        <v>209</v>
      </c>
      <c r="AO238" t="str">
        <f t="shared" si="91"/>
        <v>Air Force</v>
      </c>
      <c r="AP238">
        <f t="shared" si="92"/>
        <v>0.19250658846704655</v>
      </c>
      <c r="AQ238">
        <f t="shared" si="93"/>
        <v>0.18092962672924232</v>
      </c>
      <c r="AR238">
        <f t="shared" si="94"/>
        <v>0.51106315869523022</v>
      </c>
      <c r="AS238" t="str">
        <f t="shared" si="95"/>
        <v>Air Force</v>
      </c>
      <c r="AT238">
        <f t="shared" si="96"/>
        <v>237</v>
      </c>
      <c r="AU238">
        <f t="shared" si="97"/>
        <v>226.66666666666666</v>
      </c>
      <c r="AV238">
        <v>217</v>
      </c>
      <c r="AW238" t="str">
        <f t="shared" si="98"/>
        <v>Air Force</v>
      </c>
      <c r="AX238" t="str">
        <f t="shared" si="99"/>
        <v/>
      </c>
      <c r="AY238">
        <v>237</v>
      </c>
    </row>
    <row r="239" spans="1:51" x14ac:dyDescent="0.25">
      <c r="A239">
        <v>1</v>
      </c>
      <c r="B239">
        <v>1</v>
      </c>
      <c r="C239">
        <v>1</v>
      </c>
      <c r="D239" t="s">
        <v>222</v>
      </c>
      <c r="E239">
        <v>69.327600000000004</v>
      </c>
      <c r="F239">
        <v>55</v>
      </c>
      <c r="G239">
        <v>67.734099999999998</v>
      </c>
      <c r="H239">
        <v>52</v>
      </c>
      <c r="I239">
        <v>101.163</v>
      </c>
      <c r="J239">
        <v>248</v>
      </c>
      <c r="K239">
        <v>99.979600000000005</v>
      </c>
      <c r="L239">
        <v>256</v>
      </c>
      <c r="M239">
        <v>102.267</v>
      </c>
      <c r="N239">
        <v>110</v>
      </c>
      <c r="O239">
        <v>105.212</v>
      </c>
      <c r="P239">
        <v>176</v>
      </c>
      <c r="Q239">
        <v>-5.2321600000000004</v>
      </c>
      <c r="R239">
        <v>225</v>
      </c>
      <c r="S239">
        <f t="shared" si="75"/>
        <v>-7.5473548774225532E-2</v>
      </c>
      <c r="T239">
        <f t="shared" si="76"/>
        <v>224</v>
      </c>
      <c r="U239">
        <f t="shared" si="77"/>
        <v>692993.17224337417</v>
      </c>
      <c r="V239">
        <f t="shared" si="78"/>
        <v>212</v>
      </c>
      <c r="W239">
        <f t="shared" si="79"/>
        <v>24.796950558919079</v>
      </c>
      <c r="X239">
        <f t="shared" si="80"/>
        <v>128</v>
      </c>
      <c r="Y239">
        <f t="shared" si="81"/>
        <v>176</v>
      </c>
      <c r="Z239">
        <v>0.37459999999999999</v>
      </c>
      <c r="AA239">
        <f t="shared" si="82"/>
        <v>218</v>
      </c>
      <c r="AB239">
        <v>0.32040000000000002</v>
      </c>
      <c r="AC239">
        <f t="shared" si="83"/>
        <v>0.34750000000000003</v>
      </c>
      <c r="AD239">
        <f t="shared" si="84"/>
        <v>236</v>
      </c>
      <c r="AE239">
        <v>0.47689999999999999</v>
      </c>
      <c r="AF239">
        <f t="shared" si="85"/>
        <v>179</v>
      </c>
      <c r="AG239">
        <v>0.2601</v>
      </c>
      <c r="AH239">
        <f t="shared" si="86"/>
        <v>274</v>
      </c>
      <c r="AI239">
        <f t="shared" si="87"/>
        <v>216.83333333333334</v>
      </c>
      <c r="AJ239">
        <f>IF(C239=1,(AI239/Z239),REF)</f>
        <v>578.83965118348465</v>
      </c>
      <c r="AK239">
        <f t="shared" si="88"/>
        <v>222</v>
      </c>
      <c r="AL239">
        <f>IF(B239=1,(AI239/AC239),REF)</f>
        <v>623.98081534772177</v>
      </c>
      <c r="AM239">
        <f t="shared" si="89"/>
        <v>230</v>
      </c>
      <c r="AN239">
        <f t="shared" si="90"/>
        <v>222</v>
      </c>
      <c r="AO239" t="str">
        <f t="shared" si="91"/>
        <v>Morgan St.</v>
      </c>
      <c r="AP239">
        <f t="shared" si="92"/>
        <v>0.18905955437473962</v>
      </c>
      <c r="AQ239">
        <f t="shared" si="93"/>
        <v>0.18022159246700364</v>
      </c>
      <c r="AR239">
        <f t="shared" si="94"/>
        <v>0.50878096662404104</v>
      </c>
      <c r="AS239" t="str">
        <f t="shared" si="95"/>
        <v>Morgan St.</v>
      </c>
      <c r="AT239">
        <f t="shared" si="96"/>
        <v>238</v>
      </c>
      <c r="AU239">
        <f t="shared" si="97"/>
        <v>232</v>
      </c>
      <c r="AV239">
        <v>235</v>
      </c>
      <c r="AW239" t="str">
        <f t="shared" si="98"/>
        <v>Morgan St.</v>
      </c>
      <c r="AX239" t="str">
        <f t="shared" si="99"/>
        <v/>
      </c>
      <c r="AY239">
        <v>238</v>
      </c>
    </row>
    <row r="240" spans="1:51" x14ac:dyDescent="0.25">
      <c r="A240">
        <v>1</v>
      </c>
      <c r="B240">
        <v>1</v>
      </c>
      <c r="C240">
        <v>1</v>
      </c>
      <c r="D240" t="s">
        <v>378</v>
      </c>
      <c r="E240">
        <v>67.838800000000006</v>
      </c>
      <c r="F240">
        <v>111</v>
      </c>
      <c r="G240">
        <v>65.785499999999999</v>
      </c>
      <c r="H240">
        <v>126</v>
      </c>
      <c r="I240">
        <v>105.729</v>
      </c>
      <c r="J240">
        <v>153</v>
      </c>
      <c r="K240">
        <v>103.039</v>
      </c>
      <c r="L240">
        <v>205</v>
      </c>
      <c r="M240">
        <v>106.209</v>
      </c>
      <c r="N240">
        <v>210</v>
      </c>
      <c r="O240">
        <v>109.038</v>
      </c>
      <c r="P240">
        <v>257</v>
      </c>
      <c r="Q240">
        <v>-5.9987599999999999</v>
      </c>
      <c r="R240">
        <v>238</v>
      </c>
      <c r="S240">
        <f t="shared" si="75"/>
        <v>-8.8430219874172225E-2</v>
      </c>
      <c r="T240">
        <f t="shared" si="76"/>
        <v>237</v>
      </c>
      <c r="U240">
        <f t="shared" si="77"/>
        <v>720246.94930201489</v>
      </c>
      <c r="V240">
        <f t="shared" si="78"/>
        <v>185</v>
      </c>
      <c r="W240">
        <f t="shared" si="79"/>
        <v>26.831592285348457</v>
      </c>
      <c r="X240">
        <f t="shared" si="80"/>
        <v>242</v>
      </c>
      <c r="Y240">
        <f t="shared" si="81"/>
        <v>239.5</v>
      </c>
      <c r="Z240">
        <v>0.29099999999999998</v>
      </c>
      <c r="AA240">
        <f t="shared" si="82"/>
        <v>249</v>
      </c>
      <c r="AB240">
        <v>0.39939999999999998</v>
      </c>
      <c r="AC240">
        <f t="shared" si="83"/>
        <v>0.34519999999999995</v>
      </c>
      <c r="AD240">
        <f t="shared" si="84"/>
        <v>238</v>
      </c>
      <c r="AE240">
        <v>0.2641</v>
      </c>
      <c r="AF240">
        <f t="shared" si="85"/>
        <v>257</v>
      </c>
      <c r="AG240">
        <v>0.36890000000000001</v>
      </c>
      <c r="AH240">
        <f t="shared" si="86"/>
        <v>221</v>
      </c>
      <c r="AI240">
        <f t="shared" si="87"/>
        <v>229.58333333333334</v>
      </c>
      <c r="AJ240">
        <f>IF(C240=1,(AI240/Z240),REF)</f>
        <v>788.9461626575029</v>
      </c>
      <c r="AK240">
        <f t="shared" si="88"/>
        <v>246</v>
      </c>
      <c r="AL240">
        <f>IF(B240=1,(AI240/AC240),REF)</f>
        <v>665.07338740826583</v>
      </c>
      <c r="AM240">
        <f t="shared" si="89"/>
        <v>237</v>
      </c>
      <c r="AN240">
        <f t="shared" si="90"/>
        <v>237</v>
      </c>
      <c r="AO240" t="str">
        <f t="shared" si="91"/>
        <v>Western Carolina</v>
      </c>
      <c r="AP240">
        <f t="shared" si="92"/>
        <v>0.19057211349752431</v>
      </c>
      <c r="AQ240">
        <f t="shared" si="93"/>
        <v>0.17760717618211364</v>
      </c>
      <c r="AR240">
        <f t="shared" si="94"/>
        <v>0.5081731840993472</v>
      </c>
      <c r="AS240" t="str">
        <f t="shared" si="95"/>
        <v>Western Carolina</v>
      </c>
      <c r="AT240">
        <f t="shared" si="96"/>
        <v>239</v>
      </c>
      <c r="AU240">
        <f t="shared" si="97"/>
        <v>238</v>
      </c>
      <c r="AV240">
        <v>244</v>
      </c>
      <c r="AW240" t="str">
        <f t="shared" si="98"/>
        <v>Western Carolina</v>
      </c>
      <c r="AX240" t="str">
        <f t="shared" si="99"/>
        <v/>
      </c>
      <c r="AY240">
        <v>239</v>
      </c>
    </row>
    <row r="241" spans="1:51" x14ac:dyDescent="0.25">
      <c r="A241">
        <v>1</v>
      </c>
      <c r="B241">
        <v>1</v>
      </c>
      <c r="C241">
        <v>1</v>
      </c>
      <c r="D241" t="s">
        <v>69</v>
      </c>
      <c r="E241">
        <v>63.840600000000002</v>
      </c>
      <c r="F241">
        <v>294</v>
      </c>
      <c r="G241">
        <v>62.784599999999998</v>
      </c>
      <c r="H241">
        <v>282</v>
      </c>
      <c r="I241">
        <v>99.680999999999997</v>
      </c>
      <c r="J241">
        <v>267</v>
      </c>
      <c r="K241">
        <v>99.882499999999993</v>
      </c>
      <c r="L241">
        <v>258</v>
      </c>
      <c r="M241">
        <v>104.048</v>
      </c>
      <c r="N241">
        <v>155</v>
      </c>
      <c r="O241">
        <v>104.129</v>
      </c>
      <c r="P241">
        <v>162</v>
      </c>
      <c r="Q241">
        <v>-4.2469099999999997</v>
      </c>
      <c r="R241">
        <v>214</v>
      </c>
      <c r="S241">
        <f t="shared" si="75"/>
        <v>-6.6517231980902619E-2</v>
      </c>
      <c r="T241">
        <f t="shared" si="76"/>
        <v>216</v>
      </c>
      <c r="U241">
        <f t="shared" si="77"/>
        <v>636906.62729928375</v>
      </c>
      <c r="V241">
        <f t="shared" si="78"/>
        <v>290</v>
      </c>
      <c r="W241">
        <f t="shared" si="79"/>
        <v>26.486084254379989</v>
      </c>
      <c r="X241">
        <f t="shared" si="80"/>
        <v>219</v>
      </c>
      <c r="Y241">
        <f t="shared" si="81"/>
        <v>217.5</v>
      </c>
      <c r="Z241">
        <v>0.21829999999999999</v>
      </c>
      <c r="AA241">
        <f t="shared" si="82"/>
        <v>282</v>
      </c>
      <c r="AB241">
        <v>0.59299999999999997</v>
      </c>
      <c r="AC241">
        <f t="shared" si="83"/>
        <v>0.40564999999999996</v>
      </c>
      <c r="AD241">
        <f t="shared" si="84"/>
        <v>208</v>
      </c>
      <c r="AE241">
        <v>0.3014</v>
      </c>
      <c r="AF241">
        <f t="shared" si="85"/>
        <v>245</v>
      </c>
      <c r="AG241">
        <v>0.33100000000000002</v>
      </c>
      <c r="AH241">
        <f t="shared" si="86"/>
        <v>236</v>
      </c>
      <c r="AI241">
        <f t="shared" si="87"/>
        <v>235.41666666666666</v>
      </c>
      <c r="AJ241">
        <f>IF(C241=1,(AI241/Z241),REF)</f>
        <v>1078.4089173919683</v>
      </c>
      <c r="AK241">
        <f t="shared" si="88"/>
        <v>272</v>
      </c>
      <c r="AL241">
        <f>IF(B241=1,(AI241/AC241),REF)</f>
        <v>580.34430338140442</v>
      </c>
      <c r="AM241">
        <f t="shared" si="89"/>
        <v>220</v>
      </c>
      <c r="AN241">
        <f t="shared" si="90"/>
        <v>208</v>
      </c>
      <c r="AO241" t="str">
        <f t="shared" si="91"/>
        <v>Bradley</v>
      </c>
      <c r="AP241">
        <f t="shared" si="92"/>
        <v>0.15375073864605243</v>
      </c>
      <c r="AQ241">
        <f t="shared" si="93"/>
        <v>0.21229471523940635</v>
      </c>
      <c r="AR241">
        <f t="shared" si="94"/>
        <v>0.50699305324908372</v>
      </c>
      <c r="AS241" t="str">
        <f t="shared" si="95"/>
        <v>Bradley</v>
      </c>
      <c r="AT241">
        <f t="shared" si="96"/>
        <v>240</v>
      </c>
      <c r="AU241">
        <f t="shared" si="97"/>
        <v>218.66666666666666</v>
      </c>
      <c r="AV241">
        <v>227</v>
      </c>
      <c r="AW241" t="str">
        <f t="shared" si="98"/>
        <v>Bradley</v>
      </c>
      <c r="AX241" t="str">
        <f t="shared" si="99"/>
        <v/>
      </c>
      <c r="AY241">
        <v>240</v>
      </c>
    </row>
    <row r="242" spans="1:51" x14ac:dyDescent="0.25">
      <c r="A242">
        <v>1</v>
      </c>
      <c r="B242">
        <v>1</v>
      </c>
      <c r="C242">
        <v>1</v>
      </c>
      <c r="D242" t="s">
        <v>181</v>
      </c>
      <c r="E242">
        <v>65.580200000000005</v>
      </c>
      <c r="F242">
        <v>222</v>
      </c>
      <c r="G242">
        <v>64.514600000000002</v>
      </c>
      <c r="H242">
        <v>199</v>
      </c>
      <c r="I242">
        <v>99.516400000000004</v>
      </c>
      <c r="J242">
        <v>273</v>
      </c>
      <c r="K242">
        <v>97.731499999999997</v>
      </c>
      <c r="L242">
        <v>288</v>
      </c>
      <c r="M242">
        <v>103.318</v>
      </c>
      <c r="N242">
        <v>131</v>
      </c>
      <c r="O242">
        <v>103.56</v>
      </c>
      <c r="P242">
        <v>152</v>
      </c>
      <c r="Q242">
        <v>-5.8286199999999999</v>
      </c>
      <c r="R242">
        <v>233</v>
      </c>
      <c r="S242">
        <f t="shared" si="75"/>
        <v>-8.8875910716954276E-2</v>
      </c>
      <c r="T242">
        <f t="shared" si="76"/>
        <v>238</v>
      </c>
      <c r="U242">
        <f t="shared" si="77"/>
        <v>626385.74501897348</v>
      </c>
      <c r="V242">
        <f t="shared" si="78"/>
        <v>303</v>
      </c>
      <c r="W242">
        <f t="shared" si="79"/>
        <v>25.558451038904916</v>
      </c>
      <c r="X242">
        <f t="shared" si="80"/>
        <v>167</v>
      </c>
      <c r="Y242">
        <f t="shared" si="81"/>
        <v>202.5</v>
      </c>
      <c r="Z242">
        <v>0.26989999999999997</v>
      </c>
      <c r="AA242">
        <f t="shared" si="82"/>
        <v>263</v>
      </c>
      <c r="AB242">
        <v>0.39019999999999999</v>
      </c>
      <c r="AC242">
        <f t="shared" si="83"/>
        <v>0.33004999999999995</v>
      </c>
      <c r="AD242">
        <f t="shared" si="84"/>
        <v>247</v>
      </c>
      <c r="AE242">
        <v>0.2525</v>
      </c>
      <c r="AF242">
        <f t="shared" si="85"/>
        <v>265</v>
      </c>
      <c r="AG242">
        <v>0.42430000000000001</v>
      </c>
      <c r="AH242">
        <f t="shared" si="86"/>
        <v>197</v>
      </c>
      <c r="AI242">
        <f t="shared" si="87"/>
        <v>242.08333333333334</v>
      </c>
      <c r="AJ242">
        <f>IF(C242=1,(AI242/Z242),REF)</f>
        <v>896.93713721131292</v>
      </c>
      <c r="AK242">
        <f t="shared" si="88"/>
        <v>263</v>
      </c>
      <c r="AL242">
        <f>IF(B242=1,(AI242/AC242),REF)</f>
        <v>733.47472605160851</v>
      </c>
      <c r="AM242">
        <f t="shared" si="89"/>
        <v>247</v>
      </c>
      <c r="AN242">
        <f t="shared" si="90"/>
        <v>247</v>
      </c>
      <c r="AO242" t="str">
        <f t="shared" si="91"/>
        <v>Lehigh</v>
      </c>
      <c r="AP242">
        <f t="shared" si="92"/>
        <v>0.19792213524931965</v>
      </c>
      <c r="AQ242">
        <f t="shared" si="93"/>
        <v>0.16774709638160062</v>
      </c>
      <c r="AR242">
        <f t="shared" si="94"/>
        <v>0.50678455355235019</v>
      </c>
      <c r="AS242" t="str">
        <f t="shared" si="95"/>
        <v>Lehigh</v>
      </c>
      <c r="AT242">
        <f t="shared" si="96"/>
        <v>241</v>
      </c>
      <c r="AU242">
        <f t="shared" si="97"/>
        <v>245</v>
      </c>
      <c r="AV242">
        <v>253</v>
      </c>
      <c r="AW242" t="str">
        <f t="shared" si="98"/>
        <v>Lehigh</v>
      </c>
      <c r="AX242" t="str">
        <f t="shared" si="99"/>
        <v/>
      </c>
      <c r="AY242">
        <v>241</v>
      </c>
    </row>
    <row r="243" spans="1:51" x14ac:dyDescent="0.25">
      <c r="A243">
        <v>1</v>
      </c>
      <c r="B243">
        <v>1</v>
      </c>
      <c r="C243">
        <v>1</v>
      </c>
      <c r="D243" t="s">
        <v>191</v>
      </c>
      <c r="E243">
        <v>63.1053</v>
      </c>
      <c r="F243">
        <v>323</v>
      </c>
      <c r="G243">
        <v>62.134700000000002</v>
      </c>
      <c r="H243">
        <v>305</v>
      </c>
      <c r="I243">
        <v>101.708</v>
      </c>
      <c r="J243">
        <v>235</v>
      </c>
      <c r="K243">
        <v>101.81699999999999</v>
      </c>
      <c r="L243">
        <v>224</v>
      </c>
      <c r="M243">
        <v>107.467</v>
      </c>
      <c r="N243">
        <v>242</v>
      </c>
      <c r="O243">
        <v>108.19499999999999</v>
      </c>
      <c r="P243">
        <v>238</v>
      </c>
      <c r="Q243">
        <v>-6.3776599999999997</v>
      </c>
      <c r="R243">
        <v>245</v>
      </c>
      <c r="S243">
        <f t="shared" si="75"/>
        <v>-0.10106916534744309</v>
      </c>
      <c r="T243">
        <f t="shared" si="76"/>
        <v>249</v>
      </c>
      <c r="U243">
        <f t="shared" si="77"/>
        <v>654193.80747379165</v>
      </c>
      <c r="V243">
        <f t="shared" si="78"/>
        <v>270</v>
      </c>
      <c r="W243">
        <f t="shared" si="79"/>
        <v>28.488243338178638</v>
      </c>
      <c r="X243">
        <f t="shared" si="80"/>
        <v>305</v>
      </c>
      <c r="Y243">
        <f t="shared" si="81"/>
        <v>277</v>
      </c>
      <c r="Z243">
        <v>0.26390000000000002</v>
      </c>
      <c r="AA243">
        <f t="shared" si="82"/>
        <v>267</v>
      </c>
      <c r="AB243">
        <v>0.50600000000000001</v>
      </c>
      <c r="AC243">
        <f t="shared" si="83"/>
        <v>0.38495000000000001</v>
      </c>
      <c r="AD243">
        <f t="shared" si="84"/>
        <v>215</v>
      </c>
      <c r="AE243">
        <v>0.21529999999999999</v>
      </c>
      <c r="AF243">
        <f t="shared" si="85"/>
        <v>281</v>
      </c>
      <c r="AG243">
        <v>0.31540000000000001</v>
      </c>
      <c r="AH243">
        <f t="shared" si="86"/>
        <v>246</v>
      </c>
      <c r="AI243">
        <f t="shared" si="87"/>
        <v>256.33333333333331</v>
      </c>
      <c r="AJ243">
        <f>IF(C243=1,(AI243/Z243),REF)</f>
        <v>971.32752305166082</v>
      </c>
      <c r="AK243">
        <f t="shared" si="88"/>
        <v>266</v>
      </c>
      <c r="AL243">
        <f>IF(B243=1,(AI243/AC243),REF)</f>
        <v>665.88734467679774</v>
      </c>
      <c r="AM243">
        <f t="shared" si="89"/>
        <v>238</v>
      </c>
      <c r="AN243">
        <f t="shared" si="90"/>
        <v>215</v>
      </c>
      <c r="AO243" t="str">
        <f t="shared" si="91"/>
        <v>Loyola Chicago</v>
      </c>
      <c r="AP243">
        <f t="shared" si="92"/>
        <v>0.16385244183821845</v>
      </c>
      <c r="AQ243">
        <f t="shared" si="93"/>
        <v>0.19802847700724827</v>
      </c>
      <c r="AR243">
        <f t="shared" si="94"/>
        <v>0.50467788630517618</v>
      </c>
      <c r="AS243" t="str">
        <f t="shared" si="95"/>
        <v>Loyola Chicago</v>
      </c>
      <c r="AT243">
        <f t="shared" si="96"/>
        <v>242</v>
      </c>
      <c r="AU243">
        <f t="shared" si="97"/>
        <v>224</v>
      </c>
      <c r="AV243">
        <v>232</v>
      </c>
      <c r="AW243" t="str">
        <f t="shared" si="98"/>
        <v>Loyola Chicago</v>
      </c>
      <c r="AX243" t="str">
        <f t="shared" si="99"/>
        <v/>
      </c>
      <c r="AY243">
        <v>242</v>
      </c>
    </row>
    <row r="244" spans="1:51" x14ac:dyDescent="0.25">
      <c r="A244">
        <v>1</v>
      </c>
      <c r="B244">
        <v>1</v>
      </c>
      <c r="C244">
        <v>1</v>
      </c>
      <c r="D244" t="s">
        <v>93</v>
      </c>
      <c r="E244">
        <v>68.456299999999999</v>
      </c>
      <c r="F244">
        <v>86</v>
      </c>
      <c r="G244">
        <v>65.897999999999996</v>
      </c>
      <c r="H244">
        <v>117</v>
      </c>
      <c r="I244">
        <v>102.06699999999999</v>
      </c>
      <c r="J244">
        <v>230</v>
      </c>
      <c r="K244">
        <v>97.006399999999999</v>
      </c>
      <c r="L244">
        <v>299</v>
      </c>
      <c r="M244">
        <v>99.711200000000005</v>
      </c>
      <c r="N244">
        <v>71</v>
      </c>
      <c r="O244">
        <v>102.979</v>
      </c>
      <c r="P244">
        <v>142</v>
      </c>
      <c r="Q244">
        <v>-5.9726100000000004</v>
      </c>
      <c r="R244">
        <v>236</v>
      </c>
      <c r="S244">
        <f t="shared" si="75"/>
        <v>-8.7246900577448674E-2</v>
      </c>
      <c r="T244">
        <f t="shared" si="76"/>
        <v>236</v>
      </c>
      <c r="U244">
        <f t="shared" si="77"/>
        <v>644190.32484605</v>
      </c>
      <c r="V244">
        <f t="shared" si="78"/>
        <v>284</v>
      </c>
      <c r="W244">
        <f t="shared" si="79"/>
        <v>24.265232119506898</v>
      </c>
      <c r="X244">
        <f t="shared" si="80"/>
        <v>100</v>
      </c>
      <c r="Y244">
        <f t="shared" si="81"/>
        <v>168</v>
      </c>
      <c r="Z244">
        <v>0.33050000000000002</v>
      </c>
      <c r="AA244">
        <f t="shared" si="82"/>
        <v>232</v>
      </c>
      <c r="AB244">
        <v>0.38440000000000002</v>
      </c>
      <c r="AC244">
        <f t="shared" si="83"/>
        <v>0.35745000000000005</v>
      </c>
      <c r="AD244">
        <f t="shared" si="84"/>
        <v>228</v>
      </c>
      <c r="AE244">
        <v>0.4531</v>
      </c>
      <c r="AF244">
        <f t="shared" si="85"/>
        <v>188</v>
      </c>
      <c r="AG244">
        <v>0.26519999999999999</v>
      </c>
      <c r="AH244">
        <f t="shared" si="86"/>
        <v>269</v>
      </c>
      <c r="AI244">
        <f t="shared" si="87"/>
        <v>228.83333333333334</v>
      </c>
      <c r="AJ244">
        <f>IF(C244=1,(AI244/Z244),REF)</f>
        <v>692.38527483610687</v>
      </c>
      <c r="AK244">
        <f t="shared" si="88"/>
        <v>230</v>
      </c>
      <c r="AL244">
        <f>IF(B244=1,(AI244/AC244),REF)</f>
        <v>640.18277614584781</v>
      </c>
      <c r="AM244">
        <f t="shared" si="89"/>
        <v>233</v>
      </c>
      <c r="AN244">
        <f t="shared" si="90"/>
        <v>228</v>
      </c>
      <c r="AO244" t="str">
        <f t="shared" si="91"/>
        <v>Coastal Carolina</v>
      </c>
      <c r="AP244">
        <f t="shared" si="92"/>
        <v>0.17429253104527473</v>
      </c>
      <c r="AQ244">
        <f t="shared" si="93"/>
        <v>0.18478883259649587</v>
      </c>
      <c r="AR244">
        <f t="shared" si="94"/>
        <v>0.503112546796323</v>
      </c>
      <c r="AS244" t="str">
        <f t="shared" si="95"/>
        <v>Coastal Carolina</v>
      </c>
      <c r="AT244">
        <f t="shared" si="96"/>
        <v>243</v>
      </c>
      <c r="AU244">
        <f t="shared" si="97"/>
        <v>233</v>
      </c>
      <c r="AV244">
        <v>236</v>
      </c>
      <c r="AW244" t="str">
        <f t="shared" si="98"/>
        <v>Coastal Carolina</v>
      </c>
      <c r="AX244" t="str">
        <f t="shared" si="99"/>
        <v/>
      </c>
      <c r="AY244">
        <v>243</v>
      </c>
    </row>
    <row r="245" spans="1:51" x14ac:dyDescent="0.25">
      <c r="A245">
        <v>1</v>
      </c>
      <c r="B245">
        <v>1</v>
      </c>
      <c r="C245">
        <v>1</v>
      </c>
      <c r="D245" t="s">
        <v>147</v>
      </c>
      <c r="E245">
        <v>63.658499999999997</v>
      </c>
      <c r="F245">
        <v>305</v>
      </c>
      <c r="G245">
        <v>62.088999999999999</v>
      </c>
      <c r="H245">
        <v>307</v>
      </c>
      <c r="I245">
        <v>102.464</v>
      </c>
      <c r="J245">
        <v>219</v>
      </c>
      <c r="K245">
        <v>101.636</v>
      </c>
      <c r="L245">
        <v>228</v>
      </c>
      <c r="M245">
        <v>103.264</v>
      </c>
      <c r="N245">
        <v>129</v>
      </c>
      <c r="O245">
        <v>107.369</v>
      </c>
      <c r="P245">
        <v>225</v>
      </c>
      <c r="Q245">
        <v>-5.73367</v>
      </c>
      <c r="R245">
        <v>231</v>
      </c>
      <c r="S245">
        <f t="shared" si="75"/>
        <v>-9.0058672447512964E-2</v>
      </c>
      <c r="T245">
        <f t="shared" si="76"/>
        <v>240</v>
      </c>
      <c r="U245">
        <f t="shared" si="77"/>
        <v>657584.4429206159</v>
      </c>
      <c r="V245">
        <f t="shared" si="78"/>
        <v>268</v>
      </c>
      <c r="W245">
        <f t="shared" si="79"/>
        <v>27.896508588597978</v>
      </c>
      <c r="X245">
        <f t="shared" si="80"/>
        <v>286</v>
      </c>
      <c r="Y245">
        <f t="shared" si="81"/>
        <v>263</v>
      </c>
      <c r="Z245">
        <v>0.2843</v>
      </c>
      <c r="AA245">
        <f t="shared" si="82"/>
        <v>254</v>
      </c>
      <c r="AB245">
        <v>0.40570000000000001</v>
      </c>
      <c r="AC245">
        <f t="shared" si="83"/>
        <v>0.34499999999999997</v>
      </c>
      <c r="AD245">
        <f t="shared" si="84"/>
        <v>239</v>
      </c>
      <c r="AE245">
        <v>0.43780000000000002</v>
      </c>
      <c r="AF245">
        <f t="shared" si="85"/>
        <v>195</v>
      </c>
      <c r="AG245">
        <v>0.34350000000000003</v>
      </c>
      <c r="AH245">
        <f t="shared" si="86"/>
        <v>231</v>
      </c>
      <c r="AI245">
        <f t="shared" si="87"/>
        <v>239.33333333333334</v>
      </c>
      <c r="AJ245">
        <f>IF(C245=1,(AI245/Z245),REF)</f>
        <v>841.83374369797161</v>
      </c>
      <c r="AK245">
        <f t="shared" si="88"/>
        <v>253</v>
      </c>
      <c r="AL245">
        <f>IF(B245=1,(AI245/AC245),REF)</f>
        <v>693.71980676328508</v>
      </c>
      <c r="AM245">
        <f t="shared" si="89"/>
        <v>243</v>
      </c>
      <c r="AN245">
        <f t="shared" si="90"/>
        <v>239</v>
      </c>
      <c r="AO245" t="str">
        <f t="shared" si="91"/>
        <v>Hartford</v>
      </c>
      <c r="AP245">
        <f t="shared" si="92"/>
        <v>0.18012941446176595</v>
      </c>
      <c r="AQ245">
        <f t="shared" si="93"/>
        <v>0.17657105091864672</v>
      </c>
      <c r="AR245">
        <f t="shared" si="94"/>
        <v>0.5017755228189783</v>
      </c>
      <c r="AS245" t="str">
        <f t="shared" si="95"/>
        <v>Hartford</v>
      </c>
      <c r="AT245">
        <f t="shared" si="96"/>
        <v>244</v>
      </c>
      <c r="AU245">
        <f t="shared" si="97"/>
        <v>240.66666666666666</v>
      </c>
      <c r="AV245">
        <v>242</v>
      </c>
      <c r="AW245" t="str">
        <f t="shared" si="98"/>
        <v>Hartford</v>
      </c>
      <c r="AX245" t="str">
        <f t="shared" si="99"/>
        <v/>
      </c>
      <c r="AY245">
        <v>244</v>
      </c>
    </row>
    <row r="246" spans="1:51" x14ac:dyDescent="0.25">
      <c r="A246">
        <v>1</v>
      </c>
      <c r="B246">
        <v>1</v>
      </c>
      <c r="C246">
        <v>1</v>
      </c>
      <c r="D246" t="s">
        <v>197</v>
      </c>
      <c r="E246">
        <v>67.454400000000007</v>
      </c>
      <c r="F246">
        <v>128</v>
      </c>
      <c r="G246">
        <v>64.578800000000001</v>
      </c>
      <c r="H246">
        <v>193</v>
      </c>
      <c r="I246">
        <v>99.7667</v>
      </c>
      <c r="J246">
        <v>266</v>
      </c>
      <c r="K246">
        <v>101.044</v>
      </c>
      <c r="L246">
        <v>236</v>
      </c>
      <c r="M246">
        <v>104.968</v>
      </c>
      <c r="N246">
        <v>177</v>
      </c>
      <c r="O246">
        <v>105.161</v>
      </c>
      <c r="P246">
        <v>174</v>
      </c>
      <c r="Q246">
        <v>-4.1161799999999999</v>
      </c>
      <c r="R246">
        <v>213</v>
      </c>
      <c r="S246">
        <f t="shared" si="75"/>
        <v>-6.1033824331696733E-2</v>
      </c>
      <c r="T246">
        <f t="shared" si="76"/>
        <v>210</v>
      </c>
      <c r="U246">
        <f t="shared" si="77"/>
        <v>688701.99969891843</v>
      </c>
      <c r="V246">
        <f t="shared" si="78"/>
        <v>218</v>
      </c>
      <c r="W246">
        <f t="shared" si="79"/>
        <v>25.465795545340224</v>
      </c>
      <c r="X246">
        <f t="shared" si="80"/>
        <v>159</v>
      </c>
      <c r="Y246">
        <f t="shared" si="81"/>
        <v>184.5</v>
      </c>
      <c r="Z246">
        <v>0.2621</v>
      </c>
      <c r="AA246">
        <f t="shared" si="82"/>
        <v>268</v>
      </c>
      <c r="AB246">
        <v>0.4869</v>
      </c>
      <c r="AC246">
        <f t="shared" si="83"/>
        <v>0.3745</v>
      </c>
      <c r="AD246">
        <f t="shared" si="84"/>
        <v>221</v>
      </c>
      <c r="AE246">
        <v>0.25890000000000002</v>
      </c>
      <c r="AF246">
        <f t="shared" si="85"/>
        <v>261</v>
      </c>
      <c r="AG246">
        <v>0.28560000000000002</v>
      </c>
      <c r="AH246">
        <f t="shared" si="86"/>
        <v>254</v>
      </c>
      <c r="AI246">
        <f t="shared" si="87"/>
        <v>224.75</v>
      </c>
      <c r="AJ246">
        <f>IF(C246=1,(AI246/Z246),REF)</f>
        <v>857.49713849675697</v>
      </c>
      <c r="AK246">
        <f t="shared" si="88"/>
        <v>256</v>
      </c>
      <c r="AL246">
        <f>IF(B246=1,(AI246/AC246),REF)</f>
        <v>600.13351134846459</v>
      </c>
      <c r="AM246">
        <f t="shared" si="89"/>
        <v>225</v>
      </c>
      <c r="AN246">
        <f t="shared" si="90"/>
        <v>221</v>
      </c>
      <c r="AO246" t="str">
        <f t="shared" si="91"/>
        <v>Marist</v>
      </c>
      <c r="AP246">
        <f t="shared" si="92"/>
        <v>0.1568575516313771</v>
      </c>
      <c r="AQ246">
        <f t="shared" si="93"/>
        <v>0.19517278344692732</v>
      </c>
      <c r="AR246">
        <f t="shared" si="94"/>
        <v>0.49913731367333275</v>
      </c>
      <c r="AS246" t="str">
        <f t="shared" si="95"/>
        <v>Marist</v>
      </c>
      <c r="AT246">
        <f t="shared" si="96"/>
        <v>245</v>
      </c>
      <c r="AU246">
        <f t="shared" si="97"/>
        <v>229</v>
      </c>
      <c r="AV246">
        <v>239</v>
      </c>
      <c r="AW246" t="str">
        <f t="shared" si="98"/>
        <v>Marist</v>
      </c>
      <c r="AX246" t="str">
        <f t="shared" si="99"/>
        <v/>
      </c>
      <c r="AY246">
        <v>245</v>
      </c>
    </row>
    <row r="247" spans="1:51" x14ac:dyDescent="0.25">
      <c r="A247">
        <v>1</v>
      </c>
      <c r="B247">
        <v>1</v>
      </c>
      <c r="C247">
        <v>1</v>
      </c>
      <c r="D247" t="s">
        <v>146</v>
      </c>
      <c r="E247">
        <v>71.375200000000007</v>
      </c>
      <c r="F247">
        <v>17</v>
      </c>
      <c r="G247">
        <v>70.094800000000006</v>
      </c>
      <c r="H247">
        <v>15</v>
      </c>
      <c r="I247">
        <v>99.641800000000003</v>
      </c>
      <c r="J247">
        <v>268</v>
      </c>
      <c r="K247">
        <v>95.530600000000007</v>
      </c>
      <c r="L247">
        <v>312</v>
      </c>
      <c r="M247">
        <v>95.491299999999995</v>
      </c>
      <c r="N247">
        <v>21</v>
      </c>
      <c r="O247">
        <v>100.59099999999999</v>
      </c>
      <c r="P247">
        <v>97</v>
      </c>
      <c r="Q247">
        <v>-5.0606200000000001</v>
      </c>
      <c r="R247">
        <v>223</v>
      </c>
      <c r="S247">
        <f t="shared" si="75"/>
        <v>-7.0898575415550308E-2</v>
      </c>
      <c r="T247">
        <f t="shared" si="76"/>
        <v>219</v>
      </c>
      <c r="U247">
        <f t="shared" si="77"/>
        <v>651376.89412680233</v>
      </c>
      <c r="V247">
        <f t="shared" si="78"/>
        <v>272</v>
      </c>
      <c r="W247">
        <f t="shared" si="79"/>
        <v>22.415439719982086</v>
      </c>
      <c r="X247">
        <f t="shared" si="80"/>
        <v>41</v>
      </c>
      <c r="Y247">
        <f t="shared" si="81"/>
        <v>130</v>
      </c>
      <c r="Z247">
        <v>0.30649999999999999</v>
      </c>
      <c r="AA247">
        <f t="shared" si="82"/>
        <v>244</v>
      </c>
      <c r="AB247">
        <v>0.40570000000000001</v>
      </c>
      <c r="AC247">
        <f t="shared" si="83"/>
        <v>0.35609999999999997</v>
      </c>
      <c r="AD247">
        <f t="shared" si="84"/>
        <v>231</v>
      </c>
      <c r="AE247">
        <v>0.30590000000000001</v>
      </c>
      <c r="AF247">
        <f t="shared" si="85"/>
        <v>243</v>
      </c>
      <c r="AG247">
        <v>0.26860000000000001</v>
      </c>
      <c r="AH247">
        <f t="shared" si="86"/>
        <v>266</v>
      </c>
      <c r="AI247">
        <f t="shared" si="87"/>
        <v>226.83333333333334</v>
      </c>
      <c r="AJ247">
        <f>IF(C247=1,(AI247/Z247),REF)</f>
        <v>740.07612833061455</v>
      </c>
      <c r="AK247">
        <f t="shared" si="88"/>
        <v>241</v>
      </c>
      <c r="AL247">
        <f>IF(B247=1,(AI247/AC247),REF)</f>
        <v>636.99335392679961</v>
      </c>
      <c r="AM247">
        <f t="shared" si="89"/>
        <v>232</v>
      </c>
      <c r="AN247">
        <f t="shared" si="90"/>
        <v>231</v>
      </c>
      <c r="AO247" t="str">
        <f t="shared" si="91"/>
        <v>Hampton</v>
      </c>
      <c r="AP247">
        <f t="shared" si="92"/>
        <v>0.16714819338587547</v>
      </c>
      <c r="AQ247">
        <f t="shared" si="93"/>
        <v>0.18420589718502214</v>
      </c>
      <c r="AR247">
        <f t="shared" si="94"/>
        <v>0.49875355857646553</v>
      </c>
      <c r="AS247" t="str">
        <f t="shared" si="95"/>
        <v>Hampton</v>
      </c>
      <c r="AT247">
        <f t="shared" si="96"/>
        <v>246</v>
      </c>
      <c r="AU247">
        <f t="shared" si="97"/>
        <v>236</v>
      </c>
      <c r="AV247">
        <v>241</v>
      </c>
      <c r="AW247" t="str">
        <f t="shared" si="98"/>
        <v>Hampton</v>
      </c>
      <c r="AX247" t="str">
        <f t="shared" si="99"/>
        <v/>
      </c>
      <c r="AY247">
        <v>246</v>
      </c>
    </row>
    <row r="248" spans="1:51" x14ac:dyDescent="0.25">
      <c r="A248">
        <v>1</v>
      </c>
      <c r="B248">
        <v>1</v>
      </c>
      <c r="C248">
        <v>1</v>
      </c>
      <c r="D248" t="s">
        <v>157</v>
      </c>
      <c r="E248">
        <v>64.032200000000003</v>
      </c>
      <c r="F248">
        <v>289</v>
      </c>
      <c r="G248">
        <v>63.247399999999999</v>
      </c>
      <c r="H248">
        <v>258</v>
      </c>
      <c r="I248">
        <v>107.173</v>
      </c>
      <c r="J248">
        <v>112</v>
      </c>
      <c r="K248">
        <v>103.971</v>
      </c>
      <c r="L248">
        <v>192</v>
      </c>
      <c r="M248">
        <v>109.845</v>
      </c>
      <c r="N248">
        <v>285</v>
      </c>
      <c r="O248">
        <v>110.922</v>
      </c>
      <c r="P248">
        <v>282</v>
      </c>
      <c r="Q248">
        <v>-6.9513800000000003</v>
      </c>
      <c r="R248">
        <v>253</v>
      </c>
      <c r="S248">
        <f t="shared" si="75"/>
        <v>-0.10855475838718634</v>
      </c>
      <c r="T248">
        <f t="shared" si="76"/>
        <v>258</v>
      </c>
      <c r="U248">
        <f t="shared" si="77"/>
        <v>692186.08682068018</v>
      </c>
      <c r="V248">
        <f t="shared" si="78"/>
        <v>214</v>
      </c>
      <c r="W248">
        <f t="shared" si="79"/>
        <v>29.216614018968034</v>
      </c>
      <c r="X248">
        <f t="shared" si="80"/>
        <v>317</v>
      </c>
      <c r="Y248">
        <f t="shared" si="81"/>
        <v>287.5</v>
      </c>
      <c r="Z248">
        <v>0.28210000000000002</v>
      </c>
      <c r="AA248">
        <f t="shared" si="82"/>
        <v>255</v>
      </c>
      <c r="AB248">
        <v>0.32569999999999999</v>
      </c>
      <c r="AC248">
        <f t="shared" si="83"/>
        <v>0.3039</v>
      </c>
      <c r="AD248">
        <f t="shared" si="84"/>
        <v>263</v>
      </c>
      <c r="AE248">
        <v>0.21820000000000001</v>
      </c>
      <c r="AF248">
        <f t="shared" si="85"/>
        <v>278</v>
      </c>
      <c r="AG248">
        <v>0.41399999999999998</v>
      </c>
      <c r="AH248">
        <f t="shared" si="86"/>
        <v>205</v>
      </c>
      <c r="AI248">
        <f t="shared" si="87"/>
        <v>250.91666666666666</v>
      </c>
      <c r="AJ248">
        <f>IF(C248=1,(AI248/Z248),REF)</f>
        <v>889.46000236322811</v>
      </c>
      <c r="AK248">
        <f t="shared" si="88"/>
        <v>261</v>
      </c>
      <c r="AL248">
        <f>IF(B248=1,(AI248/AC248),REF)</f>
        <v>825.65536909070966</v>
      </c>
      <c r="AM248">
        <f t="shared" si="89"/>
        <v>262</v>
      </c>
      <c r="AN248">
        <f t="shared" si="90"/>
        <v>261</v>
      </c>
      <c r="AO248" t="str">
        <f t="shared" si="91"/>
        <v>Idaho St.</v>
      </c>
      <c r="AP248">
        <f t="shared" si="92"/>
        <v>0.19863004927083741</v>
      </c>
      <c r="AQ248">
        <f t="shared" si="93"/>
        <v>0.15218759973405357</v>
      </c>
      <c r="AR248">
        <f t="shared" si="94"/>
        <v>0.49844882350113329</v>
      </c>
      <c r="AS248" t="str">
        <f t="shared" si="95"/>
        <v>Idaho St.</v>
      </c>
      <c r="AT248">
        <f t="shared" si="96"/>
        <v>247</v>
      </c>
      <c r="AU248">
        <f t="shared" si="97"/>
        <v>257</v>
      </c>
      <c r="AV248">
        <v>263</v>
      </c>
      <c r="AW248" t="str">
        <f t="shared" si="98"/>
        <v>Idaho St.</v>
      </c>
      <c r="AX248" t="str">
        <f t="shared" si="99"/>
        <v/>
      </c>
      <c r="AY248">
        <v>247</v>
      </c>
    </row>
    <row r="249" spans="1:51" x14ac:dyDescent="0.25">
      <c r="A249">
        <v>1</v>
      </c>
      <c r="B249">
        <v>1</v>
      </c>
      <c r="C249">
        <v>1</v>
      </c>
      <c r="D249" t="s">
        <v>236</v>
      </c>
      <c r="E249">
        <v>64.798900000000003</v>
      </c>
      <c r="F249">
        <v>257</v>
      </c>
      <c r="G249">
        <v>63.0105</v>
      </c>
      <c r="H249">
        <v>272</v>
      </c>
      <c r="I249">
        <v>105.078</v>
      </c>
      <c r="J249">
        <v>168</v>
      </c>
      <c r="K249">
        <v>102.34699999999999</v>
      </c>
      <c r="L249">
        <v>215</v>
      </c>
      <c r="M249">
        <v>106.033</v>
      </c>
      <c r="N249">
        <v>206</v>
      </c>
      <c r="O249">
        <v>110.256</v>
      </c>
      <c r="P249">
        <v>271</v>
      </c>
      <c r="Q249">
        <v>-7.9089200000000002</v>
      </c>
      <c r="R249">
        <v>262</v>
      </c>
      <c r="S249">
        <f t="shared" si="75"/>
        <v>-0.12205454104930802</v>
      </c>
      <c r="T249">
        <f t="shared" si="76"/>
        <v>264</v>
      </c>
      <c r="U249">
        <f t="shared" si="77"/>
        <v>678762.54250395007</v>
      </c>
      <c r="V249">
        <f t="shared" si="78"/>
        <v>236</v>
      </c>
      <c r="W249">
        <f t="shared" si="79"/>
        <v>28.594067535427307</v>
      </c>
      <c r="X249">
        <f t="shared" si="80"/>
        <v>307</v>
      </c>
      <c r="Y249">
        <f t="shared" si="81"/>
        <v>285.5</v>
      </c>
      <c r="Z249">
        <v>0.3508</v>
      </c>
      <c r="AA249">
        <f t="shared" si="82"/>
        <v>226</v>
      </c>
      <c r="AB249">
        <v>0.25209999999999999</v>
      </c>
      <c r="AC249">
        <f t="shared" si="83"/>
        <v>0.30145</v>
      </c>
      <c r="AD249">
        <f t="shared" si="84"/>
        <v>264</v>
      </c>
      <c r="AE249">
        <v>0.3498</v>
      </c>
      <c r="AF249">
        <f t="shared" si="85"/>
        <v>230</v>
      </c>
      <c r="AG249">
        <v>0.33489999999999998</v>
      </c>
      <c r="AH249">
        <f t="shared" si="86"/>
        <v>234</v>
      </c>
      <c r="AI249">
        <f t="shared" si="87"/>
        <v>252.25</v>
      </c>
      <c r="AJ249">
        <f>IF(C249=1,(AI249/Z249),REF)</f>
        <v>719.07069555302166</v>
      </c>
      <c r="AK249">
        <f t="shared" si="88"/>
        <v>238</v>
      </c>
      <c r="AL249">
        <f>IF(B249=1,(AI249/AC249),REF)</f>
        <v>836.78885387294747</v>
      </c>
      <c r="AM249">
        <f t="shared" si="89"/>
        <v>263</v>
      </c>
      <c r="AN249">
        <f t="shared" si="90"/>
        <v>238</v>
      </c>
      <c r="AO249" t="str">
        <f t="shared" si="91"/>
        <v>Norfolk St.</v>
      </c>
      <c r="AP249">
        <f t="shared" si="92"/>
        <v>0.19986785395985077</v>
      </c>
      <c r="AQ249">
        <f t="shared" si="93"/>
        <v>0.15070814382992936</v>
      </c>
      <c r="AR249">
        <f t="shared" si="94"/>
        <v>0.49831145793343001</v>
      </c>
      <c r="AS249" t="str">
        <f t="shared" si="95"/>
        <v>Norfolk St.</v>
      </c>
      <c r="AT249">
        <f t="shared" si="96"/>
        <v>248</v>
      </c>
      <c r="AU249">
        <f t="shared" si="97"/>
        <v>250</v>
      </c>
      <c r="AV249">
        <v>246</v>
      </c>
      <c r="AW249" t="str">
        <f t="shared" si="98"/>
        <v>Norfolk St.</v>
      </c>
      <c r="AX249" t="str">
        <f t="shared" si="99"/>
        <v/>
      </c>
      <c r="AY249">
        <v>248</v>
      </c>
    </row>
    <row r="250" spans="1:51" x14ac:dyDescent="0.25">
      <c r="A250">
        <v>1</v>
      </c>
      <c r="B250">
        <v>1</v>
      </c>
      <c r="C250">
        <v>1</v>
      </c>
      <c r="D250" t="s">
        <v>288</v>
      </c>
      <c r="E250">
        <v>63.711799999999997</v>
      </c>
      <c r="F250">
        <v>299</v>
      </c>
      <c r="G250">
        <v>60.712400000000002</v>
      </c>
      <c r="H250">
        <v>336</v>
      </c>
      <c r="I250">
        <v>98.601900000000001</v>
      </c>
      <c r="J250">
        <v>283</v>
      </c>
      <c r="K250">
        <v>97.438400000000001</v>
      </c>
      <c r="L250">
        <v>296</v>
      </c>
      <c r="M250">
        <v>102.66800000000001</v>
      </c>
      <c r="N250">
        <v>113</v>
      </c>
      <c r="O250">
        <v>103.613</v>
      </c>
      <c r="P250">
        <v>154</v>
      </c>
      <c r="Q250">
        <v>-6.17469</v>
      </c>
      <c r="R250">
        <v>241</v>
      </c>
      <c r="S250">
        <f t="shared" si="75"/>
        <v>-9.6914543302810449E-2</v>
      </c>
      <c r="T250">
        <f t="shared" si="76"/>
        <v>245</v>
      </c>
      <c r="U250">
        <f t="shared" si="77"/>
        <v>604895.23436664778</v>
      </c>
      <c r="V250">
        <f t="shared" si="78"/>
        <v>312</v>
      </c>
      <c r="W250">
        <f t="shared" si="79"/>
        <v>26.329518825403419</v>
      </c>
      <c r="X250">
        <f t="shared" si="80"/>
        <v>205</v>
      </c>
      <c r="Y250">
        <f t="shared" si="81"/>
        <v>225</v>
      </c>
      <c r="Z250">
        <v>0.33500000000000002</v>
      </c>
      <c r="AA250">
        <f t="shared" si="82"/>
        <v>227</v>
      </c>
      <c r="AB250">
        <v>0.28539999999999999</v>
      </c>
      <c r="AC250">
        <f t="shared" si="83"/>
        <v>0.31020000000000003</v>
      </c>
      <c r="AD250">
        <f t="shared" si="84"/>
        <v>256</v>
      </c>
      <c r="AE250">
        <v>0.39639999999999997</v>
      </c>
      <c r="AF250">
        <f t="shared" si="85"/>
        <v>210</v>
      </c>
      <c r="AG250">
        <v>0.32969999999999999</v>
      </c>
      <c r="AH250">
        <f t="shared" si="86"/>
        <v>237</v>
      </c>
      <c r="AI250">
        <f t="shared" si="87"/>
        <v>247.5</v>
      </c>
      <c r="AJ250">
        <f>IF(C250=1,(AI250/Z250),REF)</f>
        <v>738.80597014925365</v>
      </c>
      <c r="AK250">
        <f t="shared" si="88"/>
        <v>240</v>
      </c>
      <c r="AL250">
        <f>IF(B250=1,(AI250/AC250),REF)</f>
        <v>797.87234042553189</v>
      </c>
      <c r="AM250">
        <f t="shared" si="89"/>
        <v>259</v>
      </c>
      <c r="AN250">
        <f t="shared" si="90"/>
        <v>240</v>
      </c>
      <c r="AO250" t="str">
        <f t="shared" si="91"/>
        <v>Saint Peter's</v>
      </c>
      <c r="AP250">
        <f t="shared" si="92"/>
        <v>0.19322290092869079</v>
      </c>
      <c r="AQ250">
        <f t="shared" si="93"/>
        <v>0.15600859866394323</v>
      </c>
      <c r="AR250">
        <f t="shared" si="94"/>
        <v>0.49754614453512469</v>
      </c>
      <c r="AS250" t="str">
        <f t="shared" si="95"/>
        <v>Saint Peter's</v>
      </c>
      <c r="AT250">
        <f t="shared" si="96"/>
        <v>249</v>
      </c>
      <c r="AU250">
        <f t="shared" si="97"/>
        <v>248.33333333333334</v>
      </c>
      <c r="AV250">
        <v>248</v>
      </c>
      <c r="AW250" t="str">
        <f t="shared" si="98"/>
        <v>Saint Peter's</v>
      </c>
      <c r="AX250" t="str">
        <f t="shared" si="99"/>
        <v/>
      </c>
      <c r="AY250">
        <v>249</v>
      </c>
    </row>
    <row r="251" spans="1:51" x14ac:dyDescent="0.25">
      <c r="A251">
        <v>1</v>
      </c>
      <c r="B251">
        <v>1</v>
      </c>
      <c r="C251">
        <v>1</v>
      </c>
      <c r="D251" t="s">
        <v>156</v>
      </c>
      <c r="E251">
        <v>67.117999999999995</v>
      </c>
      <c r="F251">
        <v>142</v>
      </c>
      <c r="G251">
        <v>65.858099999999993</v>
      </c>
      <c r="H251">
        <v>121</v>
      </c>
      <c r="I251">
        <v>106.289</v>
      </c>
      <c r="J251">
        <v>138</v>
      </c>
      <c r="K251">
        <v>105.07899999999999</v>
      </c>
      <c r="L251">
        <v>174</v>
      </c>
      <c r="M251">
        <v>110.458</v>
      </c>
      <c r="N251">
        <v>303</v>
      </c>
      <c r="O251">
        <v>111.982</v>
      </c>
      <c r="P251">
        <v>303</v>
      </c>
      <c r="Q251">
        <v>-6.9025400000000001</v>
      </c>
      <c r="R251">
        <v>251</v>
      </c>
      <c r="S251">
        <f t="shared" si="75"/>
        <v>-0.10284871420483337</v>
      </c>
      <c r="T251">
        <f t="shared" si="76"/>
        <v>251</v>
      </c>
      <c r="U251">
        <f t="shared" si="77"/>
        <v>741089.85650343786</v>
      </c>
      <c r="V251">
        <f t="shared" si="78"/>
        <v>159</v>
      </c>
      <c r="W251">
        <f t="shared" si="79"/>
        <v>28.30076302252375</v>
      </c>
      <c r="X251">
        <f t="shared" si="80"/>
        <v>298</v>
      </c>
      <c r="Y251">
        <f t="shared" si="81"/>
        <v>274.5</v>
      </c>
      <c r="Z251">
        <v>0.30599999999999999</v>
      </c>
      <c r="AA251">
        <f t="shared" si="82"/>
        <v>245</v>
      </c>
      <c r="AB251">
        <v>0.30990000000000001</v>
      </c>
      <c r="AC251">
        <f t="shared" si="83"/>
        <v>0.30795</v>
      </c>
      <c r="AD251">
        <f t="shared" si="84"/>
        <v>258</v>
      </c>
      <c r="AE251">
        <v>0.36420000000000002</v>
      </c>
      <c r="AF251">
        <f t="shared" si="85"/>
        <v>224</v>
      </c>
      <c r="AG251">
        <v>0.35249999999999998</v>
      </c>
      <c r="AH251">
        <f t="shared" si="86"/>
        <v>228</v>
      </c>
      <c r="AI251">
        <f t="shared" si="87"/>
        <v>232.41666666666666</v>
      </c>
      <c r="AJ251">
        <f>IF(C251=1,(AI251/Z251),REF)</f>
        <v>759.53159041394338</v>
      </c>
      <c r="AK251">
        <f t="shared" si="88"/>
        <v>244</v>
      </c>
      <c r="AL251">
        <f>IF(B251=1,(AI251/AC251),REF)</f>
        <v>754.72208691887204</v>
      </c>
      <c r="AM251">
        <f t="shared" si="89"/>
        <v>253</v>
      </c>
      <c r="AN251">
        <f t="shared" si="90"/>
        <v>244</v>
      </c>
      <c r="AO251" t="str">
        <f t="shared" si="91"/>
        <v>Idaho</v>
      </c>
      <c r="AP251">
        <f t="shared" si="92"/>
        <v>0.19089174765061032</v>
      </c>
      <c r="AQ251">
        <f t="shared" si="93"/>
        <v>0.15595713361291672</v>
      </c>
      <c r="AR251">
        <f t="shared" si="94"/>
        <v>0.49618555963426225</v>
      </c>
      <c r="AS251" t="str">
        <f t="shared" si="95"/>
        <v>Idaho</v>
      </c>
      <c r="AT251">
        <f t="shared" si="96"/>
        <v>250</v>
      </c>
      <c r="AU251">
        <f t="shared" si="97"/>
        <v>250.66666666666666</v>
      </c>
      <c r="AV251">
        <v>257</v>
      </c>
      <c r="AW251" t="str">
        <f t="shared" si="98"/>
        <v>Idaho</v>
      </c>
      <c r="AX251" t="str">
        <f t="shared" si="99"/>
        <v/>
      </c>
      <c r="AY251">
        <v>250</v>
      </c>
    </row>
    <row r="252" spans="1:51" x14ac:dyDescent="0.25">
      <c r="A252">
        <v>1</v>
      </c>
      <c r="B252">
        <v>1</v>
      </c>
      <c r="C252">
        <v>1</v>
      </c>
      <c r="D252" t="s">
        <v>125</v>
      </c>
      <c r="E252">
        <v>66.760000000000005</v>
      </c>
      <c r="F252">
        <v>160</v>
      </c>
      <c r="G252">
        <v>64.903000000000006</v>
      </c>
      <c r="H252">
        <v>171</v>
      </c>
      <c r="I252">
        <v>100.50700000000001</v>
      </c>
      <c r="J252">
        <v>257</v>
      </c>
      <c r="K252">
        <v>100.92700000000001</v>
      </c>
      <c r="L252">
        <v>239</v>
      </c>
      <c r="M252">
        <v>105.608</v>
      </c>
      <c r="N252">
        <v>192</v>
      </c>
      <c r="O252">
        <v>106.52500000000001</v>
      </c>
      <c r="P252">
        <v>212</v>
      </c>
      <c r="Q252">
        <v>-5.5976800000000004</v>
      </c>
      <c r="R252">
        <v>230</v>
      </c>
      <c r="S252">
        <f t="shared" si="75"/>
        <v>-8.385260635110843E-2</v>
      </c>
      <c r="T252">
        <f t="shared" si="76"/>
        <v>231</v>
      </c>
      <c r="U252">
        <f t="shared" si="77"/>
        <v>680034.67280404025</v>
      </c>
      <c r="V252">
        <f t="shared" si="78"/>
        <v>233</v>
      </c>
      <c r="W252">
        <f t="shared" si="79"/>
        <v>26.266737902704079</v>
      </c>
      <c r="X252">
        <f t="shared" si="80"/>
        <v>201</v>
      </c>
      <c r="Y252">
        <f t="shared" si="81"/>
        <v>216</v>
      </c>
      <c r="Z252">
        <v>0.26700000000000002</v>
      </c>
      <c r="AA252">
        <f t="shared" si="82"/>
        <v>265</v>
      </c>
      <c r="AB252">
        <v>0.41770000000000002</v>
      </c>
      <c r="AC252">
        <f t="shared" si="83"/>
        <v>0.34235000000000004</v>
      </c>
      <c r="AD252">
        <f t="shared" si="84"/>
        <v>241</v>
      </c>
      <c r="AE252">
        <v>0.31490000000000001</v>
      </c>
      <c r="AF252">
        <f t="shared" si="85"/>
        <v>239</v>
      </c>
      <c r="AG252">
        <v>0.30649999999999999</v>
      </c>
      <c r="AH252">
        <f t="shared" si="86"/>
        <v>249</v>
      </c>
      <c r="AI252">
        <f t="shared" si="87"/>
        <v>234.83333333333334</v>
      </c>
      <c r="AJ252">
        <f>IF(C252=1,(AI252/Z252),REF)</f>
        <v>879.52559300873907</v>
      </c>
      <c r="AK252">
        <f t="shared" si="88"/>
        <v>260</v>
      </c>
      <c r="AL252">
        <f>IF(B252=1,(AI252/AC252),REF)</f>
        <v>685.94518280512136</v>
      </c>
      <c r="AM252">
        <f t="shared" si="89"/>
        <v>240</v>
      </c>
      <c r="AN252">
        <f t="shared" si="90"/>
        <v>240</v>
      </c>
      <c r="AO252" t="str">
        <f t="shared" si="91"/>
        <v>FIU</v>
      </c>
      <c r="AP252">
        <f t="shared" si="92"/>
        <v>0.16383041561468756</v>
      </c>
      <c r="AQ252">
        <f t="shared" si="93"/>
        <v>0.1754617976435647</v>
      </c>
      <c r="AR252">
        <f t="shared" si="94"/>
        <v>0.49183288000533948</v>
      </c>
      <c r="AS252" t="str">
        <f t="shared" si="95"/>
        <v>FIU</v>
      </c>
      <c r="AT252">
        <f t="shared" si="96"/>
        <v>251</v>
      </c>
      <c r="AU252">
        <f t="shared" si="97"/>
        <v>244</v>
      </c>
      <c r="AV252">
        <v>251</v>
      </c>
      <c r="AW252" t="str">
        <f t="shared" si="98"/>
        <v>FIU</v>
      </c>
      <c r="AX252" t="str">
        <f t="shared" si="99"/>
        <v/>
      </c>
      <c r="AY252">
        <v>251</v>
      </c>
    </row>
    <row r="253" spans="1:51" x14ac:dyDescent="0.25">
      <c r="A253">
        <v>1</v>
      </c>
      <c r="B253">
        <v>1</v>
      </c>
      <c r="C253">
        <v>1</v>
      </c>
      <c r="D253" t="s">
        <v>79</v>
      </c>
      <c r="E253">
        <v>68.499499999999998</v>
      </c>
      <c r="F253">
        <v>81</v>
      </c>
      <c r="G253">
        <v>67.687799999999996</v>
      </c>
      <c r="H253">
        <v>54</v>
      </c>
      <c r="I253">
        <v>107.11799999999999</v>
      </c>
      <c r="J253">
        <v>115</v>
      </c>
      <c r="K253">
        <v>106.017</v>
      </c>
      <c r="L253">
        <v>152</v>
      </c>
      <c r="M253">
        <v>109.708</v>
      </c>
      <c r="N253">
        <v>284</v>
      </c>
      <c r="O253">
        <v>110.89100000000001</v>
      </c>
      <c r="P253">
        <v>281</v>
      </c>
      <c r="Q253">
        <v>-4.8745399999999997</v>
      </c>
      <c r="R253">
        <v>219</v>
      </c>
      <c r="S253">
        <f t="shared" si="75"/>
        <v>-7.1153804042365418E-2</v>
      </c>
      <c r="T253">
        <f t="shared" si="76"/>
        <v>220</v>
      </c>
      <c r="U253">
        <f t="shared" si="77"/>
        <v>769907.27399435535</v>
      </c>
      <c r="V253">
        <f t="shared" si="78"/>
        <v>126</v>
      </c>
      <c r="W253">
        <f t="shared" si="79"/>
        <v>27.298996220110439</v>
      </c>
      <c r="X253">
        <f t="shared" si="80"/>
        <v>267</v>
      </c>
      <c r="Y253">
        <f t="shared" si="81"/>
        <v>243.5</v>
      </c>
      <c r="Z253">
        <v>0.28079999999999999</v>
      </c>
      <c r="AA253">
        <f t="shared" si="82"/>
        <v>257</v>
      </c>
      <c r="AB253">
        <v>0.4037</v>
      </c>
      <c r="AC253">
        <f t="shared" si="83"/>
        <v>0.34225</v>
      </c>
      <c r="AD253">
        <f t="shared" si="84"/>
        <v>242</v>
      </c>
      <c r="AE253">
        <v>0.35589999999999999</v>
      </c>
      <c r="AF253">
        <f t="shared" si="85"/>
        <v>226</v>
      </c>
      <c r="AG253">
        <v>0.27289999999999998</v>
      </c>
      <c r="AH253">
        <f t="shared" si="86"/>
        <v>264</v>
      </c>
      <c r="AI253">
        <f t="shared" si="87"/>
        <v>220.25</v>
      </c>
      <c r="AJ253">
        <f>IF(C253=1,(AI253/Z253),REF)</f>
        <v>784.36609686609688</v>
      </c>
      <c r="AK253">
        <f t="shared" si="88"/>
        <v>245</v>
      </c>
      <c r="AL253">
        <f>IF(B253=1,(AI253/AC253),REF)</f>
        <v>643.53542731921107</v>
      </c>
      <c r="AM253">
        <f t="shared" si="89"/>
        <v>234</v>
      </c>
      <c r="AN253">
        <f t="shared" si="90"/>
        <v>234</v>
      </c>
      <c r="AO253" t="str">
        <f t="shared" si="91"/>
        <v>Cal St. Northridge</v>
      </c>
      <c r="AP253">
        <f t="shared" si="92"/>
        <v>0.15999580691586857</v>
      </c>
      <c r="AQ253">
        <f t="shared" si="93"/>
        <v>0.17681549364888813</v>
      </c>
      <c r="AR253">
        <f t="shared" si="94"/>
        <v>0.49039119463501396</v>
      </c>
      <c r="AS253" t="str">
        <f t="shared" si="95"/>
        <v>Cal St. Northridge</v>
      </c>
      <c r="AT253">
        <f t="shared" si="96"/>
        <v>252</v>
      </c>
      <c r="AU253">
        <f t="shared" si="97"/>
        <v>242.66666666666666</v>
      </c>
      <c r="AV253">
        <v>247</v>
      </c>
      <c r="AW253" t="str">
        <f t="shared" si="98"/>
        <v>Cal St. Northridge</v>
      </c>
      <c r="AX253" t="str">
        <f t="shared" si="99"/>
        <v/>
      </c>
      <c r="AY253">
        <v>252</v>
      </c>
    </row>
    <row r="254" spans="1:51" x14ac:dyDescent="0.25">
      <c r="A254">
        <v>1</v>
      </c>
      <c r="B254">
        <v>1</v>
      </c>
      <c r="C254">
        <v>1</v>
      </c>
      <c r="D254" t="s">
        <v>151</v>
      </c>
      <c r="E254">
        <v>65.350099999999998</v>
      </c>
      <c r="F254">
        <v>233</v>
      </c>
      <c r="G254">
        <v>64.009699999999995</v>
      </c>
      <c r="H254">
        <v>224</v>
      </c>
      <c r="I254">
        <v>104.342</v>
      </c>
      <c r="J254">
        <v>178</v>
      </c>
      <c r="K254">
        <v>104.489</v>
      </c>
      <c r="L254">
        <v>185</v>
      </c>
      <c r="M254">
        <v>111.628</v>
      </c>
      <c r="N254">
        <v>322</v>
      </c>
      <c r="O254">
        <v>112.85599999999999</v>
      </c>
      <c r="P254">
        <v>322</v>
      </c>
      <c r="Q254">
        <v>-8.3677399999999995</v>
      </c>
      <c r="R254">
        <v>266</v>
      </c>
      <c r="S254">
        <f t="shared" si="75"/>
        <v>-0.1280334689617918</v>
      </c>
      <c r="T254">
        <f t="shared" si="76"/>
        <v>269</v>
      </c>
      <c r="U254">
        <f t="shared" si="77"/>
        <v>713489.19755246211</v>
      </c>
      <c r="V254">
        <f t="shared" si="78"/>
        <v>190</v>
      </c>
      <c r="W254">
        <f t="shared" si="79"/>
        <v>29.430198332357691</v>
      </c>
      <c r="X254">
        <f t="shared" si="80"/>
        <v>320</v>
      </c>
      <c r="Y254">
        <f t="shared" si="81"/>
        <v>294.5</v>
      </c>
      <c r="Z254">
        <v>0.29060000000000002</v>
      </c>
      <c r="AA254">
        <f t="shared" si="82"/>
        <v>250</v>
      </c>
      <c r="AB254">
        <v>0.3594</v>
      </c>
      <c r="AC254">
        <f t="shared" si="83"/>
        <v>0.32500000000000001</v>
      </c>
      <c r="AD254">
        <f t="shared" si="84"/>
        <v>250</v>
      </c>
      <c r="AE254">
        <v>0.25650000000000001</v>
      </c>
      <c r="AF254">
        <f t="shared" si="85"/>
        <v>263</v>
      </c>
      <c r="AG254">
        <v>0.30590000000000001</v>
      </c>
      <c r="AH254">
        <f t="shared" si="86"/>
        <v>250</v>
      </c>
      <c r="AI254">
        <f t="shared" si="87"/>
        <v>252.75</v>
      </c>
      <c r="AJ254">
        <f>IF(C254=1,(AI254/Z254),REF)</f>
        <v>869.75223675154848</v>
      </c>
      <c r="AK254">
        <f t="shared" si="88"/>
        <v>259</v>
      </c>
      <c r="AL254">
        <f>IF(B254=1,(AI254/AC254),REF)</f>
        <v>777.69230769230762</v>
      </c>
      <c r="AM254">
        <f t="shared" si="89"/>
        <v>257</v>
      </c>
      <c r="AN254">
        <f t="shared" si="90"/>
        <v>250</v>
      </c>
      <c r="AO254" t="str">
        <f t="shared" si="91"/>
        <v>Hofstra</v>
      </c>
      <c r="AP254">
        <f t="shared" si="92"/>
        <v>0.17059128927653947</v>
      </c>
      <c r="AQ254">
        <f t="shared" si="93"/>
        <v>0.16397619484764311</v>
      </c>
      <c r="AR254">
        <f t="shared" si="94"/>
        <v>0.48908179105418076</v>
      </c>
      <c r="AS254" t="str">
        <f t="shared" si="95"/>
        <v>Hofstra</v>
      </c>
      <c r="AT254">
        <f t="shared" si="96"/>
        <v>253</v>
      </c>
      <c r="AU254">
        <f t="shared" si="97"/>
        <v>251</v>
      </c>
      <c r="AV254">
        <v>256</v>
      </c>
      <c r="AW254" t="str">
        <f t="shared" si="98"/>
        <v>Hofstra</v>
      </c>
      <c r="AX254" t="str">
        <f t="shared" si="99"/>
        <v/>
      </c>
      <c r="AY254">
        <v>253</v>
      </c>
    </row>
    <row r="255" spans="1:51" x14ac:dyDescent="0.25">
      <c r="A255">
        <v>1</v>
      </c>
      <c r="B255">
        <v>1</v>
      </c>
      <c r="C255">
        <v>1</v>
      </c>
      <c r="D255" t="s">
        <v>188</v>
      </c>
      <c r="E255">
        <v>64.655100000000004</v>
      </c>
      <c r="F255">
        <v>268</v>
      </c>
      <c r="G255">
        <v>62.023200000000003</v>
      </c>
      <c r="H255">
        <v>311</v>
      </c>
      <c r="I255">
        <v>95.926900000000003</v>
      </c>
      <c r="J255">
        <v>316</v>
      </c>
      <c r="K255">
        <v>97.035499999999999</v>
      </c>
      <c r="L255">
        <v>298</v>
      </c>
      <c r="M255">
        <v>104.678</v>
      </c>
      <c r="N255">
        <v>168</v>
      </c>
      <c r="O255">
        <v>104.056</v>
      </c>
      <c r="P255">
        <v>159</v>
      </c>
      <c r="Q255">
        <v>-7.0206600000000003</v>
      </c>
      <c r="R255">
        <v>255</v>
      </c>
      <c r="S255">
        <f t="shared" si="75"/>
        <v>-0.10858385494725084</v>
      </c>
      <c r="T255">
        <f t="shared" si="76"/>
        <v>259</v>
      </c>
      <c r="U255">
        <f t="shared" si="77"/>
        <v>608785.19705528975</v>
      </c>
      <c r="V255">
        <f t="shared" si="78"/>
        <v>310</v>
      </c>
      <c r="W255">
        <f t="shared" si="79"/>
        <v>26.123094159748057</v>
      </c>
      <c r="X255">
        <f t="shared" si="80"/>
        <v>194</v>
      </c>
      <c r="Y255">
        <f t="shared" si="81"/>
        <v>226.5</v>
      </c>
      <c r="Z255">
        <v>0.31909999999999999</v>
      </c>
      <c r="AA255">
        <f t="shared" si="82"/>
        <v>239</v>
      </c>
      <c r="AB255">
        <v>0.27489999999999998</v>
      </c>
      <c r="AC255">
        <f t="shared" si="83"/>
        <v>0.29699999999999999</v>
      </c>
      <c r="AD255">
        <f t="shared" si="84"/>
        <v>268</v>
      </c>
      <c r="AE255">
        <v>0.26419999999999999</v>
      </c>
      <c r="AF255">
        <f t="shared" si="85"/>
        <v>256</v>
      </c>
      <c r="AG255">
        <v>0.31709999999999999</v>
      </c>
      <c r="AH255">
        <f t="shared" si="86"/>
        <v>244</v>
      </c>
      <c r="AI255">
        <f t="shared" si="87"/>
        <v>260.58333333333331</v>
      </c>
      <c r="AJ255">
        <f>IF(C255=1,(AI255/Z255),REF)</f>
        <v>816.61965945889472</v>
      </c>
      <c r="AK255">
        <f t="shared" si="88"/>
        <v>248</v>
      </c>
      <c r="AL255">
        <f>IF(B255=1,(AI255/AC255),REF)</f>
        <v>877.384960718294</v>
      </c>
      <c r="AM255">
        <f t="shared" si="89"/>
        <v>269</v>
      </c>
      <c r="AN255">
        <f t="shared" si="90"/>
        <v>248</v>
      </c>
      <c r="AO255" t="str">
        <f t="shared" si="91"/>
        <v>Louisiana Monroe</v>
      </c>
      <c r="AP255">
        <f t="shared" si="92"/>
        <v>0.18309548732689823</v>
      </c>
      <c r="AQ255">
        <f t="shared" si="93"/>
        <v>0.14760670806541498</v>
      </c>
      <c r="AR255">
        <f t="shared" si="94"/>
        <v>0.48681374620276835</v>
      </c>
      <c r="AS255" t="str">
        <f t="shared" si="95"/>
        <v>Louisiana Monroe</v>
      </c>
      <c r="AT255">
        <f t="shared" si="96"/>
        <v>254</v>
      </c>
      <c r="AU255">
        <f t="shared" si="97"/>
        <v>256.66666666666669</v>
      </c>
      <c r="AV255">
        <v>261</v>
      </c>
      <c r="AW255" t="str">
        <f t="shared" si="98"/>
        <v>Louisiana Monroe</v>
      </c>
      <c r="AX255" t="str">
        <f t="shared" si="99"/>
        <v/>
      </c>
      <c r="AY255">
        <v>254</v>
      </c>
    </row>
    <row r="256" spans="1:51" x14ac:dyDescent="0.25">
      <c r="A256">
        <v>1</v>
      </c>
      <c r="B256">
        <v>1</v>
      </c>
      <c r="C256">
        <v>1</v>
      </c>
      <c r="D256" t="s">
        <v>144</v>
      </c>
      <c r="E256">
        <v>67.392399999999995</v>
      </c>
      <c r="F256">
        <v>130</v>
      </c>
      <c r="G256">
        <v>65.664699999999996</v>
      </c>
      <c r="H256">
        <v>132</v>
      </c>
      <c r="I256">
        <v>104.09099999999999</v>
      </c>
      <c r="J256">
        <v>184</v>
      </c>
      <c r="K256">
        <v>105.328</v>
      </c>
      <c r="L256">
        <v>171</v>
      </c>
      <c r="M256">
        <v>108.58799999999999</v>
      </c>
      <c r="N256">
        <v>267</v>
      </c>
      <c r="O256">
        <v>111.17100000000001</v>
      </c>
      <c r="P256">
        <v>289</v>
      </c>
      <c r="Q256">
        <v>-5.8433999999999999</v>
      </c>
      <c r="R256">
        <v>234</v>
      </c>
      <c r="S256">
        <f t="shared" si="75"/>
        <v>-8.670117105192876E-2</v>
      </c>
      <c r="T256">
        <f t="shared" si="76"/>
        <v>234</v>
      </c>
      <c r="U256">
        <f t="shared" si="77"/>
        <v>747650.44885596156</v>
      </c>
      <c r="V256">
        <f t="shared" si="78"/>
        <v>152</v>
      </c>
      <c r="W256">
        <f t="shared" si="79"/>
        <v>27.859639773420202</v>
      </c>
      <c r="X256">
        <f t="shared" si="80"/>
        <v>285</v>
      </c>
      <c r="Y256">
        <f t="shared" si="81"/>
        <v>259.5</v>
      </c>
      <c r="Z256">
        <v>0.31879999999999997</v>
      </c>
      <c r="AA256">
        <f t="shared" si="82"/>
        <v>240</v>
      </c>
      <c r="AB256">
        <v>0.30199999999999999</v>
      </c>
      <c r="AC256">
        <f t="shared" si="83"/>
        <v>0.31040000000000001</v>
      </c>
      <c r="AD256">
        <f t="shared" si="84"/>
        <v>255</v>
      </c>
      <c r="AE256">
        <v>0.38879999999999998</v>
      </c>
      <c r="AF256">
        <f t="shared" si="85"/>
        <v>216</v>
      </c>
      <c r="AG256">
        <v>0.26379999999999998</v>
      </c>
      <c r="AH256">
        <f t="shared" si="86"/>
        <v>270</v>
      </c>
      <c r="AI256">
        <f t="shared" si="87"/>
        <v>231.08333333333334</v>
      </c>
      <c r="AJ256">
        <f>IF(C256=1,(AI256/Z256),REF)</f>
        <v>724.85361773316617</v>
      </c>
      <c r="AK256">
        <f t="shared" si="88"/>
        <v>239</v>
      </c>
      <c r="AL256">
        <f>IF(B256=1,(AI256/AC256),REF)</f>
        <v>744.46950171821311</v>
      </c>
      <c r="AM256">
        <f t="shared" si="89"/>
        <v>248</v>
      </c>
      <c r="AN256">
        <f t="shared" si="90"/>
        <v>239</v>
      </c>
      <c r="AO256" t="str">
        <f t="shared" si="91"/>
        <v>Grand Canyon</v>
      </c>
      <c r="AP256">
        <f t="shared" si="92"/>
        <v>0.16968029404379667</v>
      </c>
      <c r="AQ256">
        <f t="shared" si="93"/>
        <v>0.15746689621404744</v>
      </c>
      <c r="AR256">
        <f t="shared" si="94"/>
        <v>0.48471368298715745</v>
      </c>
      <c r="AS256" t="str">
        <f t="shared" si="95"/>
        <v>Grand Canyon</v>
      </c>
      <c r="AT256">
        <f t="shared" si="96"/>
        <v>255</v>
      </c>
      <c r="AU256">
        <f t="shared" si="97"/>
        <v>249.66666666666666</v>
      </c>
      <c r="AV256">
        <v>252</v>
      </c>
      <c r="AW256" t="str">
        <f t="shared" si="98"/>
        <v>Grand Canyon</v>
      </c>
      <c r="AX256" t="str">
        <f t="shared" si="99"/>
        <v/>
      </c>
      <c r="AY256">
        <v>255</v>
      </c>
    </row>
    <row r="257" spans="1:51" x14ac:dyDescent="0.25">
      <c r="A257">
        <v>1</v>
      </c>
      <c r="B257">
        <v>1</v>
      </c>
      <c r="C257">
        <v>1</v>
      </c>
      <c r="D257" t="s">
        <v>183</v>
      </c>
      <c r="E257">
        <v>71.008799999999994</v>
      </c>
      <c r="F257">
        <v>20</v>
      </c>
      <c r="G257">
        <v>68.883899999999997</v>
      </c>
      <c r="H257">
        <v>27</v>
      </c>
      <c r="I257">
        <v>105.247</v>
      </c>
      <c r="J257">
        <v>164</v>
      </c>
      <c r="K257">
        <v>102.60299999999999</v>
      </c>
      <c r="L257">
        <v>208</v>
      </c>
      <c r="M257">
        <v>109.855</v>
      </c>
      <c r="N257">
        <v>287</v>
      </c>
      <c r="O257">
        <v>111.33</v>
      </c>
      <c r="P257">
        <v>295</v>
      </c>
      <c r="Q257">
        <v>-8.7270900000000005</v>
      </c>
      <c r="R257">
        <v>272</v>
      </c>
      <c r="S257">
        <f t="shared" si="75"/>
        <v>-0.12290026024943394</v>
      </c>
      <c r="T257">
        <f t="shared" si="76"/>
        <v>266</v>
      </c>
      <c r="U257">
        <f t="shared" si="77"/>
        <v>747536.30914435908</v>
      </c>
      <c r="V257">
        <f t="shared" si="78"/>
        <v>153</v>
      </c>
      <c r="W257">
        <f t="shared" si="79"/>
        <v>26.501311145637249</v>
      </c>
      <c r="X257">
        <f t="shared" si="80"/>
        <v>222</v>
      </c>
      <c r="Y257">
        <f t="shared" si="81"/>
        <v>244</v>
      </c>
      <c r="Z257">
        <v>0.28610000000000002</v>
      </c>
      <c r="AA257">
        <f t="shared" si="82"/>
        <v>253</v>
      </c>
      <c r="AB257">
        <v>0.2702</v>
      </c>
      <c r="AC257">
        <f t="shared" si="83"/>
        <v>0.27815000000000001</v>
      </c>
      <c r="AD257">
        <f t="shared" si="84"/>
        <v>276</v>
      </c>
      <c r="AE257">
        <v>0.19189999999999999</v>
      </c>
      <c r="AF257">
        <f t="shared" si="85"/>
        <v>290</v>
      </c>
      <c r="AG257">
        <v>0.37080000000000002</v>
      </c>
      <c r="AH257">
        <f t="shared" si="86"/>
        <v>220</v>
      </c>
      <c r="AI257">
        <f t="shared" si="87"/>
        <v>241.5</v>
      </c>
      <c r="AJ257">
        <f>IF(C257=1,(AI257/Z257),REF)</f>
        <v>844.11045089129664</v>
      </c>
      <c r="AK257">
        <f t="shared" si="88"/>
        <v>254</v>
      </c>
      <c r="AL257">
        <f>IF(B257=1,(AI257/AC257),REF)</f>
        <v>868.23656300557252</v>
      </c>
      <c r="AM257">
        <f t="shared" si="89"/>
        <v>267</v>
      </c>
      <c r="AN257">
        <f t="shared" si="90"/>
        <v>254</v>
      </c>
      <c r="AO257" t="str">
        <f t="shared" si="91"/>
        <v>Lipscomb</v>
      </c>
      <c r="AP257">
        <f t="shared" si="92"/>
        <v>0.18842793689358281</v>
      </c>
      <c r="AQ257">
        <f t="shared" si="93"/>
        <v>0.13841964274857146</v>
      </c>
      <c r="AR257">
        <f t="shared" si="94"/>
        <v>0.48453606839743868</v>
      </c>
      <c r="AS257" t="str">
        <f t="shared" si="95"/>
        <v>Lipscomb</v>
      </c>
      <c r="AT257">
        <f t="shared" si="96"/>
        <v>256</v>
      </c>
      <c r="AU257">
        <f t="shared" si="97"/>
        <v>262</v>
      </c>
      <c r="AV257">
        <v>273</v>
      </c>
      <c r="AW257" t="str">
        <f t="shared" si="98"/>
        <v>Lipscomb</v>
      </c>
      <c r="AX257" t="str">
        <f t="shared" si="99"/>
        <v/>
      </c>
      <c r="AY257">
        <v>256</v>
      </c>
    </row>
    <row r="258" spans="1:51" x14ac:dyDescent="0.25">
      <c r="A258">
        <v>1</v>
      </c>
      <c r="B258">
        <v>1</v>
      </c>
      <c r="C258">
        <v>1</v>
      </c>
      <c r="D258" t="s">
        <v>331</v>
      </c>
      <c r="E258">
        <v>63.518599999999999</v>
      </c>
      <c r="F258">
        <v>312</v>
      </c>
      <c r="G258">
        <v>60.628399999999999</v>
      </c>
      <c r="H258">
        <v>338</v>
      </c>
      <c r="I258">
        <v>107.751</v>
      </c>
      <c r="J258">
        <v>96</v>
      </c>
      <c r="K258">
        <v>103.90300000000001</v>
      </c>
      <c r="L258">
        <v>194</v>
      </c>
      <c r="M258">
        <v>105.955</v>
      </c>
      <c r="N258">
        <v>205</v>
      </c>
      <c r="O258">
        <v>109.383</v>
      </c>
      <c r="P258">
        <v>262</v>
      </c>
      <c r="Q258">
        <v>-5.4796899999999997</v>
      </c>
      <c r="R258">
        <v>227</v>
      </c>
      <c r="S258">
        <f t="shared" ref="S258:S321" si="100">(K258-O258)/E258</f>
        <v>-8.627394180602202E-2</v>
      </c>
      <c r="T258">
        <f t="shared" ref="T258:T321" si="101">RANK(S258,S:S,0)</f>
        <v>233</v>
      </c>
      <c r="U258">
        <f t="shared" ref="U258:U321" si="102">(K258^2)*E258</f>
        <v>685736.22397290741</v>
      </c>
      <c r="V258">
        <f t="shared" ref="V258:V321" si="103">RANK(U258,U:U,0)</f>
        <v>223</v>
      </c>
      <c r="W258">
        <f t="shared" ref="W258:W321" si="104">O258^1.6/E258</f>
        <v>28.801745685432532</v>
      </c>
      <c r="X258">
        <f t="shared" ref="X258:X321" si="105">RANK(W258,W:W,1)</f>
        <v>311</v>
      </c>
      <c r="Y258">
        <f t="shared" ref="Y258:Y321" si="106">AVERAGE(X258,T258)</f>
        <v>272</v>
      </c>
      <c r="Z258">
        <v>0.33410000000000001</v>
      </c>
      <c r="AA258">
        <f t="shared" ref="AA258:AA321" si="107">RANK(Z258,Z:Z,0)</f>
        <v>229</v>
      </c>
      <c r="AB258">
        <v>0.33839999999999998</v>
      </c>
      <c r="AC258">
        <f t="shared" ref="AC258:AC321" si="108">(Z258+AB258)/2</f>
        <v>0.33624999999999999</v>
      </c>
      <c r="AD258">
        <f t="shared" ref="AD258:AD321" si="109">RANK(AC258,AC:AC,0)</f>
        <v>246</v>
      </c>
      <c r="AE258">
        <v>0.28989999999999999</v>
      </c>
      <c r="AF258">
        <f t="shared" ref="AF258:AF321" si="110">RANK(AE258,AE:AE,0)</f>
        <v>249</v>
      </c>
      <c r="AG258">
        <v>0.19819999999999999</v>
      </c>
      <c r="AH258">
        <f t="shared" ref="AH258:AH321" si="111">RANK(AG258,AG:AG,0)</f>
        <v>293</v>
      </c>
      <c r="AI258">
        <f t="shared" ref="AI258:AI321" si="112">(T258+V258+(AD258)+AF258+AH258+Y258)/6</f>
        <v>252.66666666666666</v>
      </c>
      <c r="AJ258">
        <f>IF(C258=1,(AI258/Z258),REF)</f>
        <v>756.2606006185772</v>
      </c>
      <c r="AK258">
        <f t="shared" ref="AK258:AK321" si="113">RANK(AJ258,AJ:AJ,1)</f>
        <v>243</v>
      </c>
      <c r="AL258">
        <f>IF(B258=1,(AI258/AC258),REF)</f>
        <v>751.42503097893427</v>
      </c>
      <c r="AM258">
        <f t="shared" ref="AM258:AM321" si="114">RANK(AL258,AL:AL,1)</f>
        <v>251</v>
      </c>
      <c r="AN258">
        <f t="shared" ref="AN258:AN321" si="115">MIN(AK258,AM258,AD258)</f>
        <v>243</v>
      </c>
      <c r="AO258" t="str">
        <f t="shared" ref="AO258:AO321" si="116">D258</f>
        <v>Texas A&amp;M Corpus Chris</v>
      </c>
      <c r="AP258">
        <f t="shared" ref="AP258:AP321" si="117">(((Z258+AG258)/2))*(($BD$2)/((AJ258)))^(1/10)</f>
        <v>0.15437439818373699</v>
      </c>
      <c r="AQ258">
        <f t="shared" ref="AQ258:AQ321" si="118">(AC258*(($BC$2)/((AL258)))^(1/8))</f>
        <v>0.17038250708877226</v>
      </c>
      <c r="AR258">
        <f t="shared" ref="AR258:AR321" si="119">((AP258+AQ258)/2)^(1/2.5)</f>
        <v>0.483293950950483</v>
      </c>
      <c r="AS258" t="str">
        <f t="shared" ref="AS258:AS321" si="120">AO258</f>
        <v>Texas A&amp;M Corpus Chris</v>
      </c>
      <c r="AT258">
        <f t="shared" ref="AT258:AT321" si="121">RANK(AR258,AR:AR,0)</f>
        <v>257</v>
      </c>
      <c r="AU258">
        <f t="shared" ref="AU258:AU321" si="122">(AT258+AN258+AD258)/3</f>
        <v>248.66666666666666</v>
      </c>
      <c r="AV258">
        <v>245</v>
      </c>
      <c r="AW258" t="str">
        <f t="shared" ref="AW258:AW321" si="123">AS258</f>
        <v>Texas A&amp;M Corpus Chris</v>
      </c>
      <c r="AX258" t="str">
        <f t="shared" si="99"/>
        <v/>
      </c>
      <c r="AY258">
        <v>257</v>
      </c>
    </row>
    <row r="259" spans="1:51" x14ac:dyDescent="0.25">
      <c r="A259">
        <v>1</v>
      </c>
      <c r="B259">
        <v>1</v>
      </c>
      <c r="C259">
        <v>1</v>
      </c>
      <c r="D259" t="s">
        <v>116</v>
      </c>
      <c r="E259">
        <v>71.160700000000006</v>
      </c>
      <c r="F259">
        <v>19</v>
      </c>
      <c r="G259">
        <v>68.808999999999997</v>
      </c>
      <c r="H259">
        <v>30</v>
      </c>
      <c r="I259">
        <v>105.988</v>
      </c>
      <c r="J259">
        <v>145</v>
      </c>
      <c r="K259">
        <v>102.49</v>
      </c>
      <c r="L259">
        <v>213</v>
      </c>
      <c r="M259">
        <v>105.765</v>
      </c>
      <c r="N259">
        <v>200</v>
      </c>
      <c r="O259">
        <v>109.313</v>
      </c>
      <c r="P259">
        <v>261</v>
      </c>
      <c r="Q259">
        <v>-6.8233899999999998</v>
      </c>
      <c r="R259">
        <v>250</v>
      </c>
      <c r="S259">
        <f t="shared" si="100"/>
        <v>-9.5881575082875897E-2</v>
      </c>
      <c r="T259">
        <f t="shared" si="101"/>
        <v>244</v>
      </c>
      <c r="U259">
        <f t="shared" si="102"/>
        <v>747486.23205606989</v>
      </c>
      <c r="V259">
        <f t="shared" si="103"/>
        <v>154</v>
      </c>
      <c r="W259">
        <f t="shared" si="104"/>
        <v>25.682345829762735</v>
      </c>
      <c r="X259">
        <f t="shared" si="105"/>
        <v>171</v>
      </c>
      <c r="Y259">
        <f t="shared" si="106"/>
        <v>207.5</v>
      </c>
      <c r="Z259">
        <v>0.2661</v>
      </c>
      <c r="AA259">
        <f t="shared" si="107"/>
        <v>266</v>
      </c>
      <c r="AB259">
        <v>0.3422</v>
      </c>
      <c r="AC259">
        <f t="shared" si="108"/>
        <v>0.30415000000000003</v>
      </c>
      <c r="AD259">
        <f t="shared" si="109"/>
        <v>261</v>
      </c>
      <c r="AE259">
        <v>0.41110000000000002</v>
      </c>
      <c r="AF259">
        <f t="shared" si="110"/>
        <v>205</v>
      </c>
      <c r="AG259">
        <v>0.31709999999999999</v>
      </c>
      <c r="AH259">
        <f t="shared" si="111"/>
        <v>244</v>
      </c>
      <c r="AI259">
        <f t="shared" si="112"/>
        <v>219.25</v>
      </c>
      <c r="AJ259">
        <f>IF(C259=1,(AI259/Z259),REF)</f>
        <v>823.93836903419765</v>
      </c>
      <c r="AK259">
        <f t="shared" si="113"/>
        <v>251</v>
      </c>
      <c r="AL259">
        <f>IF(B259=1,(AI259/AC259),REF)</f>
        <v>720.86141706394858</v>
      </c>
      <c r="AM259">
        <f t="shared" si="114"/>
        <v>246</v>
      </c>
      <c r="AN259">
        <f t="shared" si="115"/>
        <v>246</v>
      </c>
      <c r="AO259" t="str">
        <f t="shared" si="116"/>
        <v>East Tennessee St.</v>
      </c>
      <c r="AP259">
        <f t="shared" si="117"/>
        <v>0.1676926398237075</v>
      </c>
      <c r="AQ259">
        <f t="shared" si="118"/>
        <v>0.15491902917307901</v>
      </c>
      <c r="AR259">
        <f t="shared" si="119"/>
        <v>0.48201441963965835</v>
      </c>
      <c r="AS259" t="str">
        <f t="shared" si="120"/>
        <v>East Tennessee St.</v>
      </c>
      <c r="AT259">
        <f t="shared" si="121"/>
        <v>258</v>
      </c>
      <c r="AU259">
        <f t="shared" si="122"/>
        <v>255</v>
      </c>
      <c r="AV259">
        <v>258</v>
      </c>
      <c r="AW259" t="str">
        <f t="shared" si="123"/>
        <v>East Tennessee St.</v>
      </c>
      <c r="AX259" t="str">
        <f t="shared" ref="AX259:AX322" si="124">IF(OR(((RANK(Z259,Z:Z,0))&lt;17),(RANK(AB259,AB:AB,0)&lt;17)),"y","")</f>
        <v/>
      </c>
      <c r="AY259">
        <v>258</v>
      </c>
    </row>
    <row r="260" spans="1:51" x14ac:dyDescent="0.25">
      <c r="A260">
        <v>1</v>
      </c>
      <c r="B260">
        <v>1</v>
      </c>
      <c r="C260">
        <v>1</v>
      </c>
      <c r="D260" t="s">
        <v>328</v>
      </c>
      <c r="E260">
        <v>68.410899999999998</v>
      </c>
      <c r="F260">
        <v>91</v>
      </c>
      <c r="G260">
        <v>66.488900000000001</v>
      </c>
      <c r="H260">
        <v>98</v>
      </c>
      <c r="I260">
        <v>102.47</v>
      </c>
      <c r="J260">
        <v>218</v>
      </c>
      <c r="K260">
        <v>99.6</v>
      </c>
      <c r="L260">
        <v>265</v>
      </c>
      <c r="M260">
        <v>107.648</v>
      </c>
      <c r="N260">
        <v>246</v>
      </c>
      <c r="O260">
        <v>108.495</v>
      </c>
      <c r="P260">
        <v>245</v>
      </c>
      <c r="Q260">
        <v>-8.8948</v>
      </c>
      <c r="R260">
        <v>274</v>
      </c>
      <c r="S260">
        <f t="shared" si="100"/>
        <v>-0.13002313958740508</v>
      </c>
      <c r="T260">
        <f t="shared" si="101"/>
        <v>273</v>
      </c>
      <c r="U260">
        <f t="shared" si="102"/>
        <v>678647.07374399982</v>
      </c>
      <c r="V260">
        <f t="shared" si="103"/>
        <v>237</v>
      </c>
      <c r="W260">
        <f t="shared" si="104"/>
        <v>26.395521977310519</v>
      </c>
      <c r="X260">
        <f t="shared" si="105"/>
        <v>211</v>
      </c>
      <c r="Y260">
        <f t="shared" si="106"/>
        <v>242</v>
      </c>
      <c r="Z260">
        <v>0.26769999999999999</v>
      </c>
      <c r="AA260">
        <f t="shared" si="107"/>
        <v>264</v>
      </c>
      <c r="AB260">
        <v>0.35399999999999998</v>
      </c>
      <c r="AC260">
        <f t="shared" si="108"/>
        <v>0.31084999999999996</v>
      </c>
      <c r="AD260">
        <f t="shared" si="109"/>
        <v>254</v>
      </c>
      <c r="AE260">
        <v>0.4874</v>
      </c>
      <c r="AF260">
        <f t="shared" si="110"/>
        <v>172</v>
      </c>
      <c r="AG260">
        <v>0.30109999999999998</v>
      </c>
      <c r="AH260">
        <f t="shared" si="111"/>
        <v>251</v>
      </c>
      <c r="AI260">
        <f t="shared" si="112"/>
        <v>238.16666666666666</v>
      </c>
      <c r="AJ260">
        <f>IF(C260=1,(AI260/Z260),REF)</f>
        <v>889.67749968870623</v>
      </c>
      <c r="AK260">
        <f t="shared" si="113"/>
        <v>262</v>
      </c>
      <c r="AL260">
        <f>IF(B260=1,(AI260/AC260),REF)</f>
        <v>766.17875717119728</v>
      </c>
      <c r="AM260">
        <f t="shared" si="114"/>
        <v>256</v>
      </c>
      <c r="AN260">
        <f t="shared" si="115"/>
        <v>254</v>
      </c>
      <c r="AO260" t="str">
        <f t="shared" si="116"/>
        <v>Tennessee Tech</v>
      </c>
      <c r="AP260">
        <f t="shared" si="117"/>
        <v>0.16230140742351204</v>
      </c>
      <c r="AQ260">
        <f t="shared" si="118"/>
        <v>0.15712960796931211</v>
      </c>
      <c r="AR260">
        <f t="shared" si="119"/>
        <v>0.48010788048605174</v>
      </c>
      <c r="AS260" t="str">
        <f t="shared" si="120"/>
        <v>Tennessee Tech</v>
      </c>
      <c r="AT260">
        <f t="shared" si="121"/>
        <v>259</v>
      </c>
      <c r="AU260">
        <f t="shared" si="122"/>
        <v>255.66666666666666</v>
      </c>
      <c r="AV260">
        <v>259</v>
      </c>
      <c r="AW260" t="str">
        <f t="shared" si="123"/>
        <v>Tennessee Tech</v>
      </c>
      <c r="AX260" t="str">
        <f t="shared" si="124"/>
        <v/>
      </c>
      <c r="AY260">
        <v>259</v>
      </c>
    </row>
    <row r="261" spans="1:51" x14ac:dyDescent="0.25">
      <c r="A261">
        <v>1</v>
      </c>
      <c r="B261">
        <v>1</v>
      </c>
      <c r="C261">
        <v>1</v>
      </c>
      <c r="D261" t="s">
        <v>264</v>
      </c>
      <c r="E261">
        <v>70.040999999999997</v>
      </c>
      <c r="F261">
        <v>41</v>
      </c>
      <c r="G261">
        <v>68.399199999999993</v>
      </c>
      <c r="H261">
        <v>38</v>
      </c>
      <c r="I261">
        <v>97.086699999999993</v>
      </c>
      <c r="J261">
        <v>303</v>
      </c>
      <c r="K261">
        <v>98.657799999999995</v>
      </c>
      <c r="L261">
        <v>276</v>
      </c>
      <c r="M261">
        <v>106.604</v>
      </c>
      <c r="N261">
        <v>223</v>
      </c>
      <c r="O261">
        <v>106.18300000000001</v>
      </c>
      <c r="P261">
        <v>203</v>
      </c>
      <c r="Q261">
        <v>-7.52508</v>
      </c>
      <c r="R261">
        <v>259</v>
      </c>
      <c r="S261">
        <f t="shared" si="100"/>
        <v>-0.10743992804214693</v>
      </c>
      <c r="T261">
        <f t="shared" si="101"/>
        <v>256</v>
      </c>
      <c r="U261">
        <f t="shared" si="102"/>
        <v>681734.37288033438</v>
      </c>
      <c r="V261">
        <f t="shared" si="103"/>
        <v>229</v>
      </c>
      <c r="W261">
        <f t="shared" si="104"/>
        <v>24.907815960004719</v>
      </c>
      <c r="X261">
        <f t="shared" si="105"/>
        <v>133</v>
      </c>
      <c r="Y261">
        <f t="shared" si="106"/>
        <v>194.5</v>
      </c>
      <c r="Z261">
        <v>0.28889999999999999</v>
      </c>
      <c r="AA261">
        <f t="shared" si="107"/>
        <v>251</v>
      </c>
      <c r="AB261">
        <v>0.32790000000000002</v>
      </c>
      <c r="AC261">
        <f t="shared" si="108"/>
        <v>0.30840000000000001</v>
      </c>
      <c r="AD261">
        <f t="shared" si="109"/>
        <v>257</v>
      </c>
      <c r="AE261">
        <v>0.24199999999999999</v>
      </c>
      <c r="AF261">
        <f t="shared" si="110"/>
        <v>270</v>
      </c>
      <c r="AG261">
        <v>0.28039999999999998</v>
      </c>
      <c r="AH261">
        <f t="shared" si="111"/>
        <v>259</v>
      </c>
      <c r="AI261">
        <f t="shared" si="112"/>
        <v>244.25</v>
      </c>
      <c r="AJ261">
        <f>IF(C261=1,(AI261/Z261),REF)</f>
        <v>845.44825199030811</v>
      </c>
      <c r="AK261">
        <f t="shared" si="113"/>
        <v>255</v>
      </c>
      <c r="AL261">
        <f>IF(B261=1,(AI261/AC261),REF)</f>
        <v>791.99092088197142</v>
      </c>
      <c r="AM261">
        <f t="shared" si="114"/>
        <v>258</v>
      </c>
      <c r="AN261">
        <f t="shared" si="115"/>
        <v>255</v>
      </c>
      <c r="AO261" t="str">
        <f t="shared" si="116"/>
        <v>Penn</v>
      </c>
      <c r="AP261">
        <f t="shared" si="117"/>
        <v>0.1632745290135959</v>
      </c>
      <c r="AQ261">
        <f t="shared" si="118"/>
        <v>0.15524683770744671</v>
      </c>
      <c r="AR261">
        <f t="shared" si="119"/>
        <v>0.47956052829185436</v>
      </c>
      <c r="AS261" t="str">
        <f t="shared" si="120"/>
        <v>Penn</v>
      </c>
      <c r="AT261">
        <f t="shared" si="121"/>
        <v>260</v>
      </c>
      <c r="AU261">
        <f t="shared" si="122"/>
        <v>257.33333333333331</v>
      </c>
      <c r="AV261">
        <v>262</v>
      </c>
      <c r="AW261" t="str">
        <f t="shared" si="123"/>
        <v>Penn</v>
      </c>
      <c r="AX261" t="str">
        <f t="shared" si="124"/>
        <v/>
      </c>
      <c r="AY261">
        <v>260</v>
      </c>
    </row>
    <row r="262" spans="1:51" x14ac:dyDescent="0.25">
      <c r="A262">
        <v>1</v>
      </c>
      <c r="B262">
        <v>1</v>
      </c>
      <c r="C262">
        <v>1</v>
      </c>
      <c r="D262" t="s">
        <v>182</v>
      </c>
      <c r="E262">
        <v>65.211600000000004</v>
      </c>
      <c r="F262">
        <v>239</v>
      </c>
      <c r="G262">
        <v>63.110599999999998</v>
      </c>
      <c r="H262">
        <v>268</v>
      </c>
      <c r="I262">
        <v>105.84</v>
      </c>
      <c r="J262">
        <v>148</v>
      </c>
      <c r="K262">
        <v>100.729</v>
      </c>
      <c r="L262">
        <v>243</v>
      </c>
      <c r="M262">
        <v>109.871</v>
      </c>
      <c r="N262">
        <v>289</v>
      </c>
      <c r="O262">
        <v>112.574</v>
      </c>
      <c r="P262">
        <v>319</v>
      </c>
      <c r="Q262">
        <v>-11.844200000000001</v>
      </c>
      <c r="R262">
        <v>287</v>
      </c>
      <c r="S262">
        <f t="shared" si="100"/>
        <v>-0.18163946291764038</v>
      </c>
      <c r="T262">
        <f t="shared" si="101"/>
        <v>288</v>
      </c>
      <c r="U262">
        <f t="shared" si="102"/>
        <v>661658.5073979157</v>
      </c>
      <c r="V262">
        <f t="shared" si="103"/>
        <v>258</v>
      </c>
      <c r="W262">
        <f t="shared" si="104"/>
        <v>29.374879956590966</v>
      </c>
      <c r="X262">
        <f t="shared" si="105"/>
        <v>319</v>
      </c>
      <c r="Y262">
        <f t="shared" si="106"/>
        <v>303.5</v>
      </c>
      <c r="Z262">
        <v>0.33050000000000002</v>
      </c>
      <c r="AA262">
        <f t="shared" si="107"/>
        <v>232</v>
      </c>
      <c r="AB262">
        <v>0.18429999999999999</v>
      </c>
      <c r="AC262">
        <f t="shared" si="108"/>
        <v>0.25740000000000002</v>
      </c>
      <c r="AD262">
        <f t="shared" si="109"/>
        <v>279</v>
      </c>
      <c r="AE262">
        <v>0.2349</v>
      </c>
      <c r="AF262">
        <f t="shared" si="110"/>
        <v>273</v>
      </c>
      <c r="AG262">
        <v>0.34010000000000001</v>
      </c>
      <c r="AH262">
        <f t="shared" si="111"/>
        <v>232</v>
      </c>
      <c r="AI262">
        <f t="shared" si="112"/>
        <v>272.25</v>
      </c>
      <c r="AJ262">
        <f>IF(C262=1,(AI262/Z262),REF)</f>
        <v>823.75189107413007</v>
      </c>
      <c r="AK262">
        <f t="shared" si="113"/>
        <v>250</v>
      </c>
      <c r="AL262">
        <f>IF(B262=1,(AI262/AC262),REF)</f>
        <v>1057.6923076923076</v>
      </c>
      <c r="AM262">
        <f t="shared" si="114"/>
        <v>281</v>
      </c>
      <c r="AN262">
        <f t="shared" si="115"/>
        <v>250</v>
      </c>
      <c r="AO262" t="str">
        <f t="shared" si="116"/>
        <v>Liberty</v>
      </c>
      <c r="AP262">
        <f t="shared" si="117"/>
        <v>0.1928278973161329</v>
      </c>
      <c r="AQ262">
        <f t="shared" si="118"/>
        <v>0.12497180512595216</v>
      </c>
      <c r="AR262">
        <f t="shared" si="119"/>
        <v>0.47912562218409011</v>
      </c>
      <c r="AS262" t="str">
        <f t="shared" si="120"/>
        <v>Liberty</v>
      </c>
      <c r="AT262">
        <f t="shared" si="121"/>
        <v>261</v>
      </c>
      <c r="AU262">
        <f t="shared" si="122"/>
        <v>263.33333333333331</v>
      </c>
      <c r="AV262">
        <v>265</v>
      </c>
      <c r="AW262" t="str">
        <f t="shared" si="123"/>
        <v>Liberty</v>
      </c>
      <c r="AX262" t="str">
        <f t="shared" si="124"/>
        <v/>
      </c>
      <c r="AY262">
        <v>261</v>
      </c>
    </row>
    <row r="263" spans="1:51" x14ac:dyDescent="0.25">
      <c r="A263">
        <v>1</v>
      </c>
      <c r="B263">
        <v>1</v>
      </c>
      <c r="C263">
        <v>1</v>
      </c>
      <c r="D263" t="s">
        <v>123</v>
      </c>
      <c r="E263">
        <v>66.972999999999999</v>
      </c>
      <c r="F263">
        <v>149</v>
      </c>
      <c r="G263">
        <v>64.735500000000002</v>
      </c>
      <c r="H263">
        <v>183</v>
      </c>
      <c r="I263">
        <v>94.333699999999993</v>
      </c>
      <c r="J263">
        <v>331</v>
      </c>
      <c r="K263">
        <v>95.009100000000004</v>
      </c>
      <c r="L263">
        <v>316</v>
      </c>
      <c r="M263">
        <v>104.127</v>
      </c>
      <c r="N263">
        <v>156</v>
      </c>
      <c r="O263">
        <v>104.126</v>
      </c>
      <c r="P263">
        <v>161</v>
      </c>
      <c r="Q263">
        <v>-9.1173500000000001</v>
      </c>
      <c r="R263">
        <v>277</v>
      </c>
      <c r="S263">
        <f t="shared" si="100"/>
        <v>-0.13612799187732372</v>
      </c>
      <c r="T263">
        <f t="shared" si="101"/>
        <v>276</v>
      </c>
      <c r="U263">
        <f t="shared" si="102"/>
        <v>604547.12686303421</v>
      </c>
      <c r="V263">
        <f t="shared" si="103"/>
        <v>313</v>
      </c>
      <c r="W263">
        <f t="shared" si="104"/>
        <v>25.246137500824556</v>
      </c>
      <c r="X263">
        <f t="shared" si="105"/>
        <v>150</v>
      </c>
      <c r="Y263">
        <f t="shared" si="106"/>
        <v>213</v>
      </c>
      <c r="Z263">
        <v>0.31030000000000002</v>
      </c>
      <c r="AA263">
        <f t="shared" si="107"/>
        <v>243</v>
      </c>
      <c r="AB263">
        <v>0.29189999999999999</v>
      </c>
      <c r="AC263">
        <f t="shared" si="108"/>
        <v>0.30110000000000003</v>
      </c>
      <c r="AD263">
        <f t="shared" si="109"/>
        <v>265</v>
      </c>
      <c r="AE263">
        <v>0.41980000000000001</v>
      </c>
      <c r="AF263">
        <f t="shared" si="110"/>
        <v>200</v>
      </c>
      <c r="AG263">
        <v>0.2712</v>
      </c>
      <c r="AH263">
        <f t="shared" si="111"/>
        <v>265</v>
      </c>
      <c r="AI263">
        <f t="shared" si="112"/>
        <v>255.33333333333334</v>
      </c>
      <c r="AJ263">
        <f>IF(C263=1,(AI263/Z263),REF)</f>
        <v>822.85959823826397</v>
      </c>
      <c r="AK263">
        <f t="shared" si="113"/>
        <v>249</v>
      </c>
      <c r="AL263">
        <f>IF(B263=1,(AI263/AC263),REF)</f>
        <v>848.00177128307314</v>
      </c>
      <c r="AM263">
        <f t="shared" si="114"/>
        <v>264</v>
      </c>
      <c r="AN263">
        <f t="shared" si="115"/>
        <v>249</v>
      </c>
      <c r="AO263" t="str">
        <f t="shared" si="116"/>
        <v>Fairfield</v>
      </c>
      <c r="AP263">
        <f t="shared" si="117"/>
        <v>0.16722573136759111</v>
      </c>
      <c r="AQ263">
        <f t="shared" si="118"/>
        <v>0.15028290420722151</v>
      </c>
      <c r="AR263">
        <f t="shared" si="119"/>
        <v>0.4789500450145403</v>
      </c>
      <c r="AS263" t="str">
        <f t="shared" si="120"/>
        <v>Fairfield</v>
      </c>
      <c r="AT263">
        <f t="shared" si="121"/>
        <v>262</v>
      </c>
      <c r="AU263">
        <f t="shared" si="122"/>
        <v>258.66666666666669</v>
      </c>
      <c r="AV263">
        <v>260</v>
      </c>
      <c r="AW263" t="str">
        <f t="shared" si="123"/>
        <v>Fairfield</v>
      </c>
      <c r="AX263" t="str">
        <f t="shared" si="124"/>
        <v/>
      </c>
      <c r="AY263">
        <v>262</v>
      </c>
    </row>
    <row r="264" spans="1:51" x14ac:dyDescent="0.25">
      <c r="A264">
        <v>1</v>
      </c>
      <c r="B264">
        <v>1</v>
      </c>
      <c r="C264">
        <v>1</v>
      </c>
      <c r="D264" t="s">
        <v>218</v>
      </c>
      <c r="E264">
        <v>69.613900000000001</v>
      </c>
      <c r="F264">
        <v>49</v>
      </c>
      <c r="G264">
        <v>66.862700000000004</v>
      </c>
      <c r="H264">
        <v>81</v>
      </c>
      <c r="I264">
        <v>97.764099999999999</v>
      </c>
      <c r="J264">
        <v>292</v>
      </c>
      <c r="K264">
        <v>96.236599999999996</v>
      </c>
      <c r="L264">
        <v>305</v>
      </c>
      <c r="M264">
        <v>103.91500000000001</v>
      </c>
      <c r="N264">
        <v>148</v>
      </c>
      <c r="O264">
        <v>104.91800000000001</v>
      </c>
      <c r="P264">
        <v>173</v>
      </c>
      <c r="Q264">
        <v>-8.6813300000000009</v>
      </c>
      <c r="R264">
        <v>269</v>
      </c>
      <c r="S264">
        <f t="shared" si="100"/>
        <v>-0.12470785288570257</v>
      </c>
      <c r="T264">
        <f t="shared" si="101"/>
        <v>268</v>
      </c>
      <c r="U264">
        <f t="shared" si="102"/>
        <v>644727.96391357179</v>
      </c>
      <c r="V264">
        <f t="shared" si="103"/>
        <v>283</v>
      </c>
      <c r="W264">
        <f t="shared" si="104"/>
        <v>24.584650584999228</v>
      </c>
      <c r="X264">
        <f t="shared" si="105"/>
        <v>120</v>
      </c>
      <c r="Y264">
        <f t="shared" si="106"/>
        <v>194</v>
      </c>
      <c r="Z264">
        <v>0.30230000000000001</v>
      </c>
      <c r="AA264">
        <f t="shared" si="107"/>
        <v>247</v>
      </c>
      <c r="AB264">
        <v>0.25729999999999997</v>
      </c>
      <c r="AC264">
        <f t="shared" si="108"/>
        <v>0.27979999999999999</v>
      </c>
      <c r="AD264">
        <f t="shared" si="109"/>
        <v>275</v>
      </c>
      <c r="AE264">
        <v>0.15820000000000001</v>
      </c>
      <c r="AF264">
        <f t="shared" si="110"/>
        <v>303</v>
      </c>
      <c r="AG264">
        <v>0.3226</v>
      </c>
      <c r="AH264">
        <f t="shared" si="111"/>
        <v>242</v>
      </c>
      <c r="AI264">
        <f t="shared" si="112"/>
        <v>260.83333333333331</v>
      </c>
      <c r="AJ264">
        <f>IF(C264=1,(AI264/Z264),REF)</f>
        <v>862.82941889954782</v>
      </c>
      <c r="AK264">
        <f t="shared" si="113"/>
        <v>257</v>
      </c>
      <c r="AL264">
        <f>IF(B264=1,(AI264/AC264),REF)</f>
        <v>932.21348582320695</v>
      </c>
      <c r="AM264">
        <f t="shared" si="114"/>
        <v>272</v>
      </c>
      <c r="AN264">
        <f t="shared" si="115"/>
        <v>257</v>
      </c>
      <c r="AO264" t="str">
        <f t="shared" si="116"/>
        <v>Monmouth</v>
      </c>
      <c r="AP264">
        <f t="shared" si="117"/>
        <v>0.17885619575498418</v>
      </c>
      <c r="AQ264">
        <f t="shared" si="118"/>
        <v>0.13800877661979299</v>
      </c>
      <c r="AR264">
        <f t="shared" si="119"/>
        <v>0.47856143169828141</v>
      </c>
      <c r="AS264" t="str">
        <f t="shared" si="120"/>
        <v>Monmouth</v>
      </c>
      <c r="AT264">
        <f t="shared" si="121"/>
        <v>263</v>
      </c>
      <c r="AU264">
        <f t="shared" si="122"/>
        <v>265</v>
      </c>
      <c r="AV264">
        <v>266</v>
      </c>
      <c r="AW264" t="str">
        <f t="shared" si="123"/>
        <v>Monmouth</v>
      </c>
      <c r="AX264" t="str">
        <f t="shared" si="124"/>
        <v/>
      </c>
      <c r="AY264">
        <v>263</v>
      </c>
    </row>
    <row r="265" spans="1:51" x14ac:dyDescent="0.25">
      <c r="A265">
        <v>1</v>
      </c>
      <c r="B265">
        <v>1</v>
      </c>
      <c r="C265">
        <v>1</v>
      </c>
      <c r="D265" t="s">
        <v>150</v>
      </c>
      <c r="E265">
        <v>64.7</v>
      </c>
      <c r="F265">
        <v>266</v>
      </c>
      <c r="G265">
        <v>62.667000000000002</v>
      </c>
      <c r="H265">
        <v>289</v>
      </c>
      <c r="I265">
        <v>107.136</v>
      </c>
      <c r="J265">
        <v>114</v>
      </c>
      <c r="K265">
        <v>104.467</v>
      </c>
      <c r="L265">
        <v>186</v>
      </c>
      <c r="M265">
        <v>111.199</v>
      </c>
      <c r="N265">
        <v>318</v>
      </c>
      <c r="O265">
        <v>112.271</v>
      </c>
      <c r="P265">
        <v>309</v>
      </c>
      <c r="Q265">
        <v>-7.8038999999999996</v>
      </c>
      <c r="R265">
        <v>261</v>
      </c>
      <c r="S265">
        <f t="shared" si="100"/>
        <v>-0.12061823802163836</v>
      </c>
      <c r="T265">
        <f t="shared" si="101"/>
        <v>263</v>
      </c>
      <c r="U265">
        <f t="shared" si="102"/>
        <v>706094.00955830002</v>
      </c>
      <c r="V265">
        <f t="shared" si="103"/>
        <v>196</v>
      </c>
      <c r="W265">
        <f t="shared" si="104"/>
        <v>29.479754657257743</v>
      </c>
      <c r="X265">
        <f t="shared" si="105"/>
        <v>323</v>
      </c>
      <c r="Y265">
        <f t="shared" si="106"/>
        <v>293</v>
      </c>
      <c r="Z265">
        <v>0.29959999999999998</v>
      </c>
      <c r="AA265">
        <f t="shared" si="107"/>
        <v>248</v>
      </c>
      <c r="AB265">
        <v>0.33329999999999999</v>
      </c>
      <c r="AC265">
        <f t="shared" si="108"/>
        <v>0.31645000000000001</v>
      </c>
      <c r="AD265">
        <f t="shared" si="109"/>
        <v>252</v>
      </c>
      <c r="AE265">
        <v>0.54549999999999998</v>
      </c>
      <c r="AF265">
        <f t="shared" si="110"/>
        <v>148</v>
      </c>
      <c r="AG265">
        <v>0.23019999999999999</v>
      </c>
      <c r="AH265">
        <f t="shared" si="111"/>
        <v>279</v>
      </c>
      <c r="AI265">
        <f t="shared" si="112"/>
        <v>238.5</v>
      </c>
      <c r="AJ265">
        <f>IF(C265=1,(AI265/Z265),REF)</f>
        <v>796.06141522029384</v>
      </c>
      <c r="AK265">
        <f t="shared" si="113"/>
        <v>247</v>
      </c>
      <c r="AL265">
        <f>IF(B265=1,(AI265/AC265),REF)</f>
        <v>753.67356612419019</v>
      </c>
      <c r="AM265">
        <f t="shared" si="114"/>
        <v>252</v>
      </c>
      <c r="AN265">
        <f t="shared" si="115"/>
        <v>247</v>
      </c>
      <c r="AO265" t="str">
        <f t="shared" si="116"/>
        <v>High Point</v>
      </c>
      <c r="AP265">
        <f t="shared" si="117"/>
        <v>0.15286330864569503</v>
      </c>
      <c r="AQ265">
        <f t="shared" si="118"/>
        <v>0.16028969708939858</v>
      </c>
      <c r="AR265">
        <f t="shared" si="119"/>
        <v>0.47631102660775737</v>
      </c>
      <c r="AS265" t="str">
        <f t="shared" si="120"/>
        <v>High Point</v>
      </c>
      <c r="AT265">
        <f t="shared" si="121"/>
        <v>264</v>
      </c>
      <c r="AU265">
        <f t="shared" si="122"/>
        <v>254.33333333333334</v>
      </c>
      <c r="AV265">
        <v>255</v>
      </c>
      <c r="AW265" t="str">
        <f t="shared" si="123"/>
        <v>High Point</v>
      </c>
      <c r="AX265" t="str">
        <f t="shared" si="124"/>
        <v/>
      </c>
      <c r="AY265">
        <v>264</v>
      </c>
    </row>
    <row r="266" spans="1:51" x14ac:dyDescent="0.25">
      <c r="A266">
        <v>1</v>
      </c>
      <c r="B266">
        <v>1</v>
      </c>
      <c r="C266">
        <v>1</v>
      </c>
      <c r="D266" t="s">
        <v>243</v>
      </c>
      <c r="E266">
        <v>68.671899999999994</v>
      </c>
      <c r="F266">
        <v>75</v>
      </c>
      <c r="G266">
        <v>66.931700000000006</v>
      </c>
      <c r="H266">
        <v>77</v>
      </c>
      <c r="I266">
        <v>102.43899999999999</v>
      </c>
      <c r="J266">
        <v>220</v>
      </c>
      <c r="K266">
        <v>102.593</v>
      </c>
      <c r="L266">
        <v>209</v>
      </c>
      <c r="M266">
        <v>108.46</v>
      </c>
      <c r="N266">
        <v>262</v>
      </c>
      <c r="O266">
        <v>110.788</v>
      </c>
      <c r="P266">
        <v>280</v>
      </c>
      <c r="Q266">
        <v>-8.19529</v>
      </c>
      <c r="R266">
        <v>264</v>
      </c>
      <c r="S266">
        <f t="shared" si="100"/>
        <v>-0.11933556520206946</v>
      </c>
      <c r="T266">
        <f t="shared" si="101"/>
        <v>262</v>
      </c>
      <c r="U266">
        <f t="shared" si="102"/>
        <v>722793.97309176298</v>
      </c>
      <c r="V266">
        <f t="shared" si="103"/>
        <v>182</v>
      </c>
      <c r="W266">
        <f t="shared" si="104"/>
        <v>27.190005298358376</v>
      </c>
      <c r="X266">
        <f t="shared" si="105"/>
        <v>263</v>
      </c>
      <c r="Y266">
        <f t="shared" si="106"/>
        <v>262.5</v>
      </c>
      <c r="Z266">
        <v>0.28689999999999999</v>
      </c>
      <c r="AA266">
        <f t="shared" si="107"/>
        <v>252</v>
      </c>
      <c r="AB266">
        <v>0.2888</v>
      </c>
      <c r="AC266">
        <f t="shared" si="108"/>
        <v>0.28784999999999999</v>
      </c>
      <c r="AD266">
        <f t="shared" si="109"/>
        <v>274</v>
      </c>
      <c r="AE266">
        <v>0.26910000000000001</v>
      </c>
      <c r="AF266">
        <f t="shared" si="110"/>
        <v>254</v>
      </c>
      <c r="AG266">
        <v>0.28089999999999998</v>
      </c>
      <c r="AH266">
        <f t="shared" si="111"/>
        <v>258</v>
      </c>
      <c r="AI266">
        <f t="shared" si="112"/>
        <v>248.75</v>
      </c>
      <c r="AJ266">
        <f>IF(C266=1,(AI266/Z266),REF)</f>
        <v>867.02683861972821</v>
      </c>
      <c r="AK266">
        <f t="shared" si="113"/>
        <v>258</v>
      </c>
      <c r="AL266">
        <f>IF(B266=1,(AI266/AC266),REF)</f>
        <v>864.16536390481156</v>
      </c>
      <c r="AM266">
        <f t="shared" si="114"/>
        <v>266</v>
      </c>
      <c r="AN266">
        <f t="shared" si="115"/>
        <v>258</v>
      </c>
      <c r="AO266" t="str">
        <f t="shared" si="116"/>
        <v>North Florida</v>
      </c>
      <c r="AP266">
        <f t="shared" si="117"/>
        <v>0.16243443156579104</v>
      </c>
      <c r="AQ266">
        <f t="shared" si="118"/>
        <v>0.14333097179633186</v>
      </c>
      <c r="AR266">
        <f t="shared" si="119"/>
        <v>0.47178414263851431</v>
      </c>
      <c r="AS266" t="str">
        <f t="shared" si="120"/>
        <v>North Florida</v>
      </c>
      <c r="AT266">
        <f t="shared" si="121"/>
        <v>265</v>
      </c>
      <c r="AU266">
        <f t="shared" si="122"/>
        <v>265.66666666666669</v>
      </c>
      <c r="AV266">
        <v>270</v>
      </c>
      <c r="AW266" t="str">
        <f t="shared" si="123"/>
        <v>North Florida</v>
      </c>
      <c r="AX266" t="str">
        <f t="shared" si="124"/>
        <v/>
      </c>
      <c r="AY266">
        <v>265</v>
      </c>
    </row>
    <row r="267" spans="1:51" x14ac:dyDescent="0.25">
      <c r="A267">
        <v>1</v>
      </c>
      <c r="B267">
        <v>1</v>
      </c>
      <c r="C267">
        <v>1</v>
      </c>
      <c r="D267" t="s">
        <v>334</v>
      </c>
      <c r="E267">
        <v>63.267099999999999</v>
      </c>
      <c r="F267">
        <v>318</v>
      </c>
      <c r="G267">
        <v>61.298000000000002</v>
      </c>
      <c r="H267">
        <v>326</v>
      </c>
      <c r="I267">
        <v>95.281999999999996</v>
      </c>
      <c r="J267">
        <v>324</v>
      </c>
      <c r="K267">
        <v>94.535300000000007</v>
      </c>
      <c r="L267">
        <v>321</v>
      </c>
      <c r="M267">
        <v>104.852</v>
      </c>
      <c r="N267">
        <v>172</v>
      </c>
      <c r="O267">
        <v>103.97199999999999</v>
      </c>
      <c r="P267">
        <v>158</v>
      </c>
      <c r="Q267">
        <v>-9.4367199999999993</v>
      </c>
      <c r="R267">
        <v>279</v>
      </c>
      <c r="S267">
        <f t="shared" si="100"/>
        <v>-0.14915651262662566</v>
      </c>
      <c r="T267">
        <f t="shared" si="101"/>
        <v>279</v>
      </c>
      <c r="U267">
        <f t="shared" si="102"/>
        <v>565413.19772257062</v>
      </c>
      <c r="V267">
        <f t="shared" si="103"/>
        <v>336</v>
      </c>
      <c r="W267">
        <f t="shared" si="104"/>
        <v>26.661728952980514</v>
      </c>
      <c r="X267">
        <f t="shared" si="105"/>
        <v>234</v>
      </c>
      <c r="Y267">
        <f t="shared" si="106"/>
        <v>256.5</v>
      </c>
      <c r="Z267">
        <v>0.27960000000000002</v>
      </c>
      <c r="AA267">
        <f t="shared" si="107"/>
        <v>259</v>
      </c>
      <c r="AB267">
        <v>0.31819999999999998</v>
      </c>
      <c r="AC267">
        <f t="shared" si="108"/>
        <v>0.2989</v>
      </c>
      <c r="AD267">
        <f t="shared" si="109"/>
        <v>267</v>
      </c>
      <c r="AE267">
        <v>0.15260000000000001</v>
      </c>
      <c r="AF267">
        <f t="shared" si="110"/>
        <v>306</v>
      </c>
      <c r="AG267">
        <v>0.27889999999999998</v>
      </c>
      <c r="AH267">
        <f t="shared" si="111"/>
        <v>260</v>
      </c>
      <c r="AI267">
        <f t="shared" si="112"/>
        <v>284.08333333333331</v>
      </c>
      <c r="AJ267">
        <f>IF(C267=1,(AI267/Z267),REF)</f>
        <v>1016.0348116356698</v>
      </c>
      <c r="AK267">
        <f t="shared" si="113"/>
        <v>268</v>
      </c>
      <c r="AL267">
        <f>IF(B267=1,(AI267/AC267),REF)</f>
        <v>950.42935206869629</v>
      </c>
      <c r="AM267">
        <f t="shared" si="114"/>
        <v>276</v>
      </c>
      <c r="AN267">
        <f t="shared" si="115"/>
        <v>267</v>
      </c>
      <c r="AO267" t="str">
        <f t="shared" si="116"/>
        <v>Texas St.</v>
      </c>
      <c r="AP267">
        <f t="shared" si="117"/>
        <v>0.15726000224866143</v>
      </c>
      <c r="AQ267">
        <f t="shared" si="118"/>
        <v>0.14707347490544215</v>
      </c>
      <c r="AR267">
        <f t="shared" si="119"/>
        <v>0.47089913529516658</v>
      </c>
      <c r="AS267" t="str">
        <f t="shared" si="120"/>
        <v>Texas St.</v>
      </c>
      <c r="AT267">
        <f t="shared" si="121"/>
        <v>266</v>
      </c>
      <c r="AU267">
        <f t="shared" si="122"/>
        <v>266.66666666666669</v>
      </c>
      <c r="AV267">
        <v>271</v>
      </c>
      <c r="AW267" t="str">
        <f t="shared" si="123"/>
        <v>Texas St.</v>
      </c>
      <c r="AX267" t="str">
        <f t="shared" si="124"/>
        <v/>
      </c>
      <c r="AY267">
        <v>266</v>
      </c>
    </row>
    <row r="268" spans="1:51" x14ac:dyDescent="0.25">
      <c r="A268">
        <v>1</v>
      </c>
      <c r="B268">
        <v>1</v>
      </c>
      <c r="C268">
        <v>1</v>
      </c>
      <c r="D268" t="s">
        <v>172</v>
      </c>
      <c r="E268">
        <v>64.759699999999995</v>
      </c>
      <c r="F268">
        <v>261</v>
      </c>
      <c r="G268">
        <v>63.7378</v>
      </c>
      <c r="H268">
        <v>240</v>
      </c>
      <c r="I268">
        <v>97.261099999999999</v>
      </c>
      <c r="J268">
        <v>299</v>
      </c>
      <c r="K268">
        <v>98.069400000000002</v>
      </c>
      <c r="L268">
        <v>284</v>
      </c>
      <c r="M268">
        <v>105.919</v>
      </c>
      <c r="N268">
        <v>203</v>
      </c>
      <c r="O268">
        <v>106.43</v>
      </c>
      <c r="P268">
        <v>208</v>
      </c>
      <c r="Q268">
        <v>-8.3605300000000007</v>
      </c>
      <c r="R268">
        <v>265</v>
      </c>
      <c r="S268">
        <f t="shared" si="100"/>
        <v>-0.12910189516010737</v>
      </c>
      <c r="T268">
        <f t="shared" si="101"/>
        <v>270</v>
      </c>
      <c r="U268">
        <f t="shared" si="102"/>
        <v>622833.35804930865</v>
      </c>
      <c r="V268">
        <f t="shared" si="103"/>
        <v>305</v>
      </c>
      <c r="W268">
        <f t="shared" si="104"/>
        <v>27.039438650031027</v>
      </c>
      <c r="X268">
        <f t="shared" si="105"/>
        <v>251</v>
      </c>
      <c r="Y268">
        <f t="shared" si="106"/>
        <v>260.5</v>
      </c>
      <c r="Z268">
        <v>0.25180000000000002</v>
      </c>
      <c r="AA268">
        <f t="shared" si="107"/>
        <v>270</v>
      </c>
      <c r="AB268">
        <v>0.35610000000000003</v>
      </c>
      <c r="AC268">
        <f t="shared" si="108"/>
        <v>0.30395000000000005</v>
      </c>
      <c r="AD268">
        <f t="shared" si="109"/>
        <v>262</v>
      </c>
      <c r="AE268">
        <v>0.16600000000000001</v>
      </c>
      <c r="AF268">
        <f t="shared" si="110"/>
        <v>298</v>
      </c>
      <c r="AG268">
        <v>0.2868</v>
      </c>
      <c r="AH268">
        <f t="shared" si="111"/>
        <v>253</v>
      </c>
      <c r="AI268">
        <f t="shared" si="112"/>
        <v>274.75</v>
      </c>
      <c r="AJ268">
        <f>IF(C268=1,(AI268/Z268),REF)</f>
        <v>1091.143764892772</v>
      </c>
      <c r="AK268">
        <f t="shared" si="113"/>
        <v>273</v>
      </c>
      <c r="AL268">
        <f>IF(B268=1,(AI268/AC268),REF)</f>
        <v>903.9315676920545</v>
      </c>
      <c r="AM268">
        <f t="shared" si="114"/>
        <v>270</v>
      </c>
      <c r="AN268">
        <f t="shared" si="115"/>
        <v>262</v>
      </c>
      <c r="AO268" t="str">
        <f t="shared" si="116"/>
        <v>James Madison</v>
      </c>
      <c r="AP268">
        <f t="shared" si="117"/>
        <v>0.1505788966050477</v>
      </c>
      <c r="AQ268">
        <f t="shared" si="118"/>
        <v>0.15049900273863645</v>
      </c>
      <c r="AR268">
        <f t="shared" si="119"/>
        <v>0.46887767259133895</v>
      </c>
      <c r="AS268" t="str">
        <f t="shared" si="120"/>
        <v>James Madison</v>
      </c>
      <c r="AT268">
        <f t="shared" si="121"/>
        <v>267</v>
      </c>
      <c r="AU268">
        <f t="shared" si="122"/>
        <v>263.66666666666669</v>
      </c>
      <c r="AV268">
        <v>267</v>
      </c>
      <c r="AW268" t="str">
        <f t="shared" si="123"/>
        <v>James Madison</v>
      </c>
      <c r="AX268" t="str">
        <f t="shared" si="124"/>
        <v/>
      </c>
      <c r="AY268">
        <v>267</v>
      </c>
    </row>
    <row r="269" spans="1:51" x14ac:dyDescent="0.25">
      <c r="A269">
        <v>1</v>
      </c>
      <c r="B269">
        <v>1</v>
      </c>
      <c r="C269">
        <v>1</v>
      </c>
      <c r="D269" t="s">
        <v>246</v>
      </c>
      <c r="E269">
        <v>63.605499999999999</v>
      </c>
      <c r="F269">
        <v>309</v>
      </c>
      <c r="G269">
        <v>62.550400000000003</v>
      </c>
      <c r="H269">
        <v>294</v>
      </c>
      <c r="I269">
        <v>104.03700000000001</v>
      </c>
      <c r="J269">
        <v>187</v>
      </c>
      <c r="K269">
        <v>100.274</v>
      </c>
      <c r="L269">
        <v>253</v>
      </c>
      <c r="M269">
        <v>107.13200000000001</v>
      </c>
      <c r="N269">
        <v>236</v>
      </c>
      <c r="O269">
        <v>107.43</v>
      </c>
      <c r="P269">
        <v>226</v>
      </c>
      <c r="Q269">
        <v>-7.1563100000000004</v>
      </c>
      <c r="R269">
        <v>258</v>
      </c>
      <c r="S269">
        <f t="shared" si="100"/>
        <v>-0.11250599397850825</v>
      </c>
      <c r="T269">
        <f t="shared" si="101"/>
        <v>260</v>
      </c>
      <c r="U269">
        <f t="shared" si="102"/>
        <v>639545.35664651799</v>
      </c>
      <c r="V269">
        <f t="shared" si="103"/>
        <v>289</v>
      </c>
      <c r="W269">
        <f t="shared" si="104"/>
        <v>27.94513746093708</v>
      </c>
      <c r="X269">
        <f t="shared" si="105"/>
        <v>293</v>
      </c>
      <c r="Y269">
        <f t="shared" si="106"/>
        <v>276.5</v>
      </c>
      <c r="Z269">
        <v>0.2797</v>
      </c>
      <c r="AA269">
        <f t="shared" si="107"/>
        <v>258</v>
      </c>
      <c r="AB269">
        <v>0.30159999999999998</v>
      </c>
      <c r="AC269">
        <f t="shared" si="108"/>
        <v>0.29064999999999996</v>
      </c>
      <c r="AD269">
        <f t="shared" si="109"/>
        <v>270</v>
      </c>
      <c r="AE269">
        <v>0.20499999999999999</v>
      </c>
      <c r="AF269">
        <f t="shared" si="110"/>
        <v>285</v>
      </c>
      <c r="AG269">
        <v>0.2782</v>
      </c>
      <c r="AH269">
        <f t="shared" si="111"/>
        <v>263</v>
      </c>
      <c r="AI269">
        <f t="shared" si="112"/>
        <v>273.91666666666669</v>
      </c>
      <c r="AJ269">
        <f>IF(C269=1,(AI269/Z269),REF)</f>
        <v>979.32308425694202</v>
      </c>
      <c r="AK269">
        <f t="shared" si="113"/>
        <v>267</v>
      </c>
      <c r="AL269">
        <f>IF(B269=1,(AI269/AC269),REF)</f>
        <v>942.42789150754072</v>
      </c>
      <c r="AM269">
        <f t="shared" si="114"/>
        <v>274</v>
      </c>
      <c r="AN269">
        <f t="shared" si="115"/>
        <v>267</v>
      </c>
      <c r="AO269" t="str">
        <f t="shared" si="116"/>
        <v>Northern Arizona</v>
      </c>
      <c r="AP269">
        <f t="shared" si="117"/>
        <v>0.15767023726000876</v>
      </c>
      <c r="AQ269">
        <f t="shared" si="118"/>
        <v>0.14316528743600476</v>
      </c>
      <c r="AR269">
        <f t="shared" si="119"/>
        <v>0.46872665317934087</v>
      </c>
      <c r="AS269" t="str">
        <f t="shared" si="120"/>
        <v>Northern Arizona</v>
      </c>
      <c r="AT269">
        <f t="shared" si="121"/>
        <v>268</v>
      </c>
      <c r="AU269">
        <f t="shared" si="122"/>
        <v>268.33333333333331</v>
      </c>
      <c r="AV269">
        <v>268</v>
      </c>
      <c r="AW269" t="str">
        <f t="shared" si="123"/>
        <v>Northern Arizona</v>
      </c>
      <c r="AX269" t="str">
        <f t="shared" si="124"/>
        <v/>
      </c>
      <c r="AY269">
        <v>268</v>
      </c>
    </row>
    <row r="270" spans="1:51" x14ac:dyDescent="0.25">
      <c r="A270">
        <v>1</v>
      </c>
      <c r="B270">
        <v>1</v>
      </c>
      <c r="C270">
        <v>1</v>
      </c>
      <c r="D270" t="s">
        <v>233</v>
      </c>
      <c r="E270">
        <v>73.805700000000002</v>
      </c>
      <c r="F270">
        <v>4</v>
      </c>
      <c r="G270">
        <v>70.842600000000004</v>
      </c>
      <c r="H270">
        <v>8</v>
      </c>
      <c r="I270">
        <v>101.968</v>
      </c>
      <c r="J270">
        <v>231</v>
      </c>
      <c r="K270">
        <v>101.301</v>
      </c>
      <c r="L270">
        <v>233</v>
      </c>
      <c r="M270">
        <v>111.185</v>
      </c>
      <c r="N270">
        <v>316</v>
      </c>
      <c r="O270">
        <v>110.31</v>
      </c>
      <c r="P270">
        <v>274</v>
      </c>
      <c r="Q270">
        <v>-9.0092700000000008</v>
      </c>
      <c r="R270">
        <v>276</v>
      </c>
      <c r="S270">
        <f t="shared" si="100"/>
        <v>-0.12206374304423642</v>
      </c>
      <c r="T270">
        <f t="shared" si="101"/>
        <v>265</v>
      </c>
      <c r="U270">
        <f t="shared" si="102"/>
        <v>757386.16674162564</v>
      </c>
      <c r="V270">
        <f t="shared" si="103"/>
        <v>141</v>
      </c>
      <c r="W270">
        <f t="shared" si="104"/>
        <v>25.124296600159933</v>
      </c>
      <c r="X270">
        <f t="shared" si="105"/>
        <v>144</v>
      </c>
      <c r="Y270">
        <f t="shared" si="106"/>
        <v>204.5</v>
      </c>
      <c r="Z270">
        <v>0.2205</v>
      </c>
      <c r="AA270">
        <f t="shared" si="107"/>
        <v>279</v>
      </c>
      <c r="AB270">
        <v>0.35899999999999999</v>
      </c>
      <c r="AC270">
        <f t="shared" si="108"/>
        <v>0.28975000000000001</v>
      </c>
      <c r="AD270">
        <f t="shared" si="109"/>
        <v>272</v>
      </c>
      <c r="AE270">
        <v>0.19359999999999999</v>
      </c>
      <c r="AF270">
        <f t="shared" si="110"/>
        <v>289</v>
      </c>
      <c r="AG270">
        <v>0.32190000000000002</v>
      </c>
      <c r="AH270">
        <f t="shared" si="111"/>
        <v>243</v>
      </c>
      <c r="AI270">
        <f t="shared" si="112"/>
        <v>235.75</v>
      </c>
      <c r="AJ270">
        <f>IF(C270=1,(AI270/Z270),REF)</f>
        <v>1069.1609977324263</v>
      </c>
      <c r="AK270">
        <f t="shared" si="113"/>
        <v>271</v>
      </c>
      <c r="AL270">
        <f>IF(B270=1,(AI270/AC270),REF)</f>
        <v>813.63244176013802</v>
      </c>
      <c r="AM270">
        <f t="shared" si="114"/>
        <v>261</v>
      </c>
      <c r="AN270">
        <f t="shared" si="115"/>
        <v>261</v>
      </c>
      <c r="AO270" t="str">
        <f t="shared" si="116"/>
        <v>Niagara</v>
      </c>
      <c r="AP270">
        <f t="shared" si="117"/>
        <v>0.15195021852748433</v>
      </c>
      <c r="AQ270">
        <f t="shared" si="118"/>
        <v>0.14536783791453908</v>
      </c>
      <c r="AR270">
        <f t="shared" si="119"/>
        <v>0.46652671257481315</v>
      </c>
      <c r="AS270" t="str">
        <f t="shared" si="120"/>
        <v>Niagara</v>
      </c>
      <c r="AT270">
        <f t="shared" si="121"/>
        <v>269</v>
      </c>
      <c r="AU270">
        <f t="shared" si="122"/>
        <v>267.33333333333331</v>
      </c>
      <c r="AV270">
        <v>277</v>
      </c>
      <c r="AW270" t="str">
        <f t="shared" si="123"/>
        <v>Niagara</v>
      </c>
      <c r="AX270" t="str">
        <f t="shared" si="124"/>
        <v/>
      </c>
      <c r="AY270">
        <v>269</v>
      </c>
    </row>
    <row r="271" spans="1:51" x14ac:dyDescent="0.25">
      <c r="A271">
        <v>1</v>
      </c>
      <c r="B271">
        <v>1</v>
      </c>
      <c r="C271">
        <v>1</v>
      </c>
      <c r="D271" t="s">
        <v>241</v>
      </c>
      <c r="E271">
        <v>68.241900000000001</v>
      </c>
      <c r="F271">
        <v>98</v>
      </c>
      <c r="G271">
        <v>68.087999999999994</v>
      </c>
      <c r="H271">
        <v>42</v>
      </c>
      <c r="I271">
        <v>107.246</v>
      </c>
      <c r="J271">
        <v>109</v>
      </c>
      <c r="K271">
        <v>104.33499999999999</v>
      </c>
      <c r="L271">
        <v>188</v>
      </c>
      <c r="M271">
        <v>110.958</v>
      </c>
      <c r="N271">
        <v>310</v>
      </c>
      <c r="O271">
        <v>111.277</v>
      </c>
      <c r="P271">
        <v>293</v>
      </c>
      <c r="Q271">
        <v>-6.9426100000000002</v>
      </c>
      <c r="R271">
        <v>252</v>
      </c>
      <c r="S271">
        <f t="shared" si="100"/>
        <v>-0.10172635873268486</v>
      </c>
      <c r="T271">
        <f t="shared" si="101"/>
        <v>250</v>
      </c>
      <c r="U271">
        <f t="shared" si="102"/>
        <v>742867.14443922741</v>
      </c>
      <c r="V271">
        <f t="shared" si="103"/>
        <v>158</v>
      </c>
      <c r="W271">
        <f t="shared" si="104"/>
        <v>27.554817810491386</v>
      </c>
      <c r="X271">
        <f t="shared" si="105"/>
        <v>276</v>
      </c>
      <c r="Y271">
        <f t="shared" si="106"/>
        <v>263</v>
      </c>
      <c r="Z271">
        <v>0.23530000000000001</v>
      </c>
      <c r="AA271">
        <f t="shared" si="107"/>
        <v>273</v>
      </c>
      <c r="AB271">
        <v>0.36259999999999998</v>
      </c>
      <c r="AC271">
        <f t="shared" si="108"/>
        <v>0.29894999999999999</v>
      </c>
      <c r="AD271">
        <f t="shared" si="109"/>
        <v>266</v>
      </c>
      <c r="AE271">
        <v>0.28899999999999998</v>
      </c>
      <c r="AF271">
        <f t="shared" si="110"/>
        <v>250</v>
      </c>
      <c r="AG271">
        <v>0.28139999999999998</v>
      </c>
      <c r="AH271">
        <f t="shared" si="111"/>
        <v>257</v>
      </c>
      <c r="AI271">
        <f t="shared" si="112"/>
        <v>240.66666666666666</v>
      </c>
      <c r="AJ271">
        <f>IF(C271=1,(AI271/Z271),REF)</f>
        <v>1022.8077631392548</v>
      </c>
      <c r="AK271">
        <f t="shared" si="113"/>
        <v>269</v>
      </c>
      <c r="AL271">
        <f>IF(B271=1,(AI271/AC271),REF)</f>
        <v>805.03986173830629</v>
      </c>
      <c r="AM271">
        <f t="shared" si="114"/>
        <v>260</v>
      </c>
      <c r="AN271">
        <f t="shared" si="115"/>
        <v>260</v>
      </c>
      <c r="AO271" t="str">
        <f t="shared" si="116"/>
        <v>North Dakota</v>
      </c>
      <c r="AP271">
        <f t="shared" si="117"/>
        <v>0.14539350924122393</v>
      </c>
      <c r="AQ271">
        <f t="shared" si="118"/>
        <v>0.15018266381583886</v>
      </c>
      <c r="AR271">
        <f t="shared" si="119"/>
        <v>0.46543149770203535</v>
      </c>
      <c r="AS271" t="str">
        <f t="shared" si="120"/>
        <v>North Dakota</v>
      </c>
      <c r="AT271">
        <f t="shared" si="121"/>
        <v>270</v>
      </c>
      <c r="AU271">
        <f t="shared" si="122"/>
        <v>265.33333333333331</v>
      </c>
      <c r="AV271">
        <v>272</v>
      </c>
      <c r="AW271" t="str">
        <f t="shared" si="123"/>
        <v>North Dakota</v>
      </c>
      <c r="AX271" t="str">
        <f t="shared" si="124"/>
        <v/>
      </c>
      <c r="AY271">
        <v>270</v>
      </c>
    </row>
    <row r="272" spans="1:51" x14ac:dyDescent="0.25">
      <c r="A272">
        <v>1</v>
      </c>
      <c r="B272">
        <v>1</v>
      </c>
      <c r="C272">
        <v>1</v>
      </c>
      <c r="D272" t="s">
        <v>305</v>
      </c>
      <c r="E272">
        <v>66.294499999999999</v>
      </c>
      <c r="F272">
        <v>185</v>
      </c>
      <c r="G272">
        <v>65.795199999999994</v>
      </c>
      <c r="H272">
        <v>125</v>
      </c>
      <c r="I272">
        <v>100.517</v>
      </c>
      <c r="J272">
        <v>256</v>
      </c>
      <c r="K272">
        <v>101.568</v>
      </c>
      <c r="L272">
        <v>229</v>
      </c>
      <c r="M272">
        <v>109.584</v>
      </c>
      <c r="N272">
        <v>283</v>
      </c>
      <c r="O272">
        <v>108.248</v>
      </c>
      <c r="P272">
        <v>241</v>
      </c>
      <c r="Q272">
        <v>-6.67936</v>
      </c>
      <c r="R272">
        <v>247</v>
      </c>
      <c r="S272">
        <f t="shared" si="100"/>
        <v>-0.10076250669361722</v>
      </c>
      <c r="T272">
        <f t="shared" si="101"/>
        <v>248</v>
      </c>
      <c r="U272">
        <f t="shared" si="102"/>
        <v>683897.948448768</v>
      </c>
      <c r="V272">
        <f t="shared" si="103"/>
        <v>226</v>
      </c>
      <c r="W272">
        <f t="shared" si="104"/>
        <v>27.139029318351195</v>
      </c>
      <c r="X272">
        <f t="shared" si="105"/>
        <v>257</v>
      </c>
      <c r="Y272">
        <f t="shared" si="106"/>
        <v>252.5</v>
      </c>
      <c r="Z272">
        <v>0.16</v>
      </c>
      <c r="AA272">
        <f t="shared" si="107"/>
        <v>312</v>
      </c>
      <c r="AB272">
        <v>0.53100000000000003</v>
      </c>
      <c r="AC272">
        <f t="shared" si="108"/>
        <v>0.34550000000000003</v>
      </c>
      <c r="AD272">
        <f t="shared" si="109"/>
        <v>237</v>
      </c>
      <c r="AE272">
        <v>0.15240000000000001</v>
      </c>
      <c r="AF272">
        <f t="shared" si="110"/>
        <v>307</v>
      </c>
      <c r="AG272">
        <v>0.26150000000000001</v>
      </c>
      <c r="AH272">
        <f t="shared" si="111"/>
        <v>273</v>
      </c>
      <c r="AI272">
        <f t="shared" si="112"/>
        <v>257.25</v>
      </c>
      <c r="AJ272">
        <f>IF(C272=1,(AI272/Z272),REF)</f>
        <v>1607.8125</v>
      </c>
      <c r="AK272">
        <f t="shared" si="113"/>
        <v>299</v>
      </c>
      <c r="AL272">
        <f>IF(B272=1,(AI272/AC272),REF)</f>
        <v>744.57308248914615</v>
      </c>
      <c r="AM272">
        <f t="shared" si="114"/>
        <v>249</v>
      </c>
      <c r="AN272">
        <f t="shared" si="115"/>
        <v>237</v>
      </c>
      <c r="AO272" t="str">
        <f t="shared" si="116"/>
        <v>South Dakota</v>
      </c>
      <c r="AP272">
        <f t="shared" si="117"/>
        <v>0.11336004190507296</v>
      </c>
      <c r="AQ272">
        <f t="shared" si="118"/>
        <v>0.17527018854178286</v>
      </c>
      <c r="AR272">
        <f t="shared" si="119"/>
        <v>0.46102526715805792</v>
      </c>
      <c r="AS272" t="str">
        <f t="shared" si="120"/>
        <v>South Dakota</v>
      </c>
      <c r="AT272">
        <f t="shared" si="121"/>
        <v>271</v>
      </c>
      <c r="AU272">
        <f t="shared" si="122"/>
        <v>248.33333333333334</v>
      </c>
      <c r="AV272">
        <v>254</v>
      </c>
      <c r="AW272" t="str">
        <f t="shared" si="123"/>
        <v>South Dakota</v>
      </c>
      <c r="AX272" t="str">
        <f t="shared" si="124"/>
        <v/>
      </c>
      <c r="AY272">
        <v>271</v>
      </c>
    </row>
    <row r="273" spans="1:51" x14ac:dyDescent="0.25">
      <c r="A273">
        <v>1</v>
      </c>
      <c r="B273">
        <v>1</v>
      </c>
      <c r="C273">
        <v>1</v>
      </c>
      <c r="D273" t="s">
        <v>78</v>
      </c>
      <c r="E273">
        <v>66.756399999999999</v>
      </c>
      <c r="F273">
        <v>161</v>
      </c>
      <c r="G273">
        <v>65.719099999999997</v>
      </c>
      <c r="H273">
        <v>130</v>
      </c>
      <c r="I273">
        <v>100.48699999999999</v>
      </c>
      <c r="J273">
        <v>258</v>
      </c>
      <c r="K273">
        <v>100.616</v>
      </c>
      <c r="L273">
        <v>246</v>
      </c>
      <c r="M273">
        <v>106.425</v>
      </c>
      <c r="N273">
        <v>217</v>
      </c>
      <c r="O273">
        <v>106.956</v>
      </c>
      <c r="P273">
        <v>217</v>
      </c>
      <c r="Q273">
        <v>-6.3399900000000002</v>
      </c>
      <c r="R273">
        <v>244</v>
      </c>
      <c r="S273">
        <f t="shared" si="100"/>
        <v>-9.4972167462595403E-2</v>
      </c>
      <c r="T273">
        <f t="shared" si="101"/>
        <v>243</v>
      </c>
      <c r="U273">
        <f t="shared" si="102"/>
        <v>675813.71959651832</v>
      </c>
      <c r="V273">
        <f t="shared" si="103"/>
        <v>244</v>
      </c>
      <c r="W273">
        <f t="shared" si="104"/>
        <v>26.438410159864308</v>
      </c>
      <c r="X273">
        <f t="shared" si="105"/>
        <v>214</v>
      </c>
      <c r="Y273">
        <f t="shared" si="106"/>
        <v>228.5</v>
      </c>
      <c r="Z273">
        <v>0.2432</v>
      </c>
      <c r="AA273">
        <f t="shared" si="107"/>
        <v>271</v>
      </c>
      <c r="AB273">
        <v>0.3372</v>
      </c>
      <c r="AC273">
        <f t="shared" si="108"/>
        <v>0.29020000000000001</v>
      </c>
      <c r="AD273">
        <f t="shared" si="109"/>
        <v>271</v>
      </c>
      <c r="AE273">
        <v>0.26019999999999999</v>
      </c>
      <c r="AF273">
        <f t="shared" si="110"/>
        <v>260</v>
      </c>
      <c r="AG273">
        <v>0.26729999999999998</v>
      </c>
      <c r="AH273">
        <f t="shared" si="111"/>
        <v>268</v>
      </c>
      <c r="AI273">
        <f t="shared" si="112"/>
        <v>252.41666666666666</v>
      </c>
      <c r="AJ273">
        <f>IF(C273=1,(AI273/Z273),REF)</f>
        <v>1037.8974780701753</v>
      </c>
      <c r="AK273">
        <f t="shared" si="113"/>
        <v>270</v>
      </c>
      <c r="AL273">
        <f>IF(B273=1,(AI273/AC273),REF)</f>
        <v>869.80243510222829</v>
      </c>
      <c r="AM273">
        <f t="shared" si="114"/>
        <v>268</v>
      </c>
      <c r="AN273">
        <f t="shared" si="115"/>
        <v>268</v>
      </c>
      <c r="AO273" t="str">
        <f t="shared" si="116"/>
        <v>Cal St. Fullerton</v>
      </c>
      <c r="AP273">
        <f t="shared" si="117"/>
        <v>0.1434386732930362</v>
      </c>
      <c r="AQ273">
        <f t="shared" si="118"/>
        <v>0.14438372738781288</v>
      </c>
      <c r="AR273">
        <f t="shared" si="119"/>
        <v>0.46050869879684825</v>
      </c>
      <c r="AS273" t="str">
        <f t="shared" si="120"/>
        <v>Cal St. Fullerton</v>
      </c>
      <c r="AT273">
        <f t="shared" si="121"/>
        <v>272</v>
      </c>
      <c r="AU273">
        <f t="shared" si="122"/>
        <v>270.33333333333331</v>
      </c>
      <c r="AV273">
        <v>275</v>
      </c>
      <c r="AW273" t="str">
        <f t="shared" si="123"/>
        <v>Cal St. Fullerton</v>
      </c>
      <c r="AX273" t="str">
        <f t="shared" si="124"/>
        <v/>
      </c>
      <c r="AY273">
        <v>272</v>
      </c>
    </row>
    <row r="274" spans="1:51" x14ac:dyDescent="0.25">
      <c r="A274">
        <v>1</v>
      </c>
      <c r="B274">
        <v>1</v>
      </c>
      <c r="C274">
        <v>1</v>
      </c>
      <c r="D274" t="s">
        <v>339</v>
      </c>
      <c r="E274">
        <v>65.059200000000004</v>
      </c>
      <c r="F274">
        <v>247</v>
      </c>
      <c r="G274">
        <v>63.5505</v>
      </c>
      <c r="H274">
        <v>246</v>
      </c>
      <c r="I274">
        <v>101.2</v>
      </c>
      <c r="J274">
        <v>247</v>
      </c>
      <c r="K274">
        <v>101.488</v>
      </c>
      <c r="L274">
        <v>230</v>
      </c>
      <c r="M274">
        <v>106.261</v>
      </c>
      <c r="N274">
        <v>213</v>
      </c>
      <c r="O274">
        <v>108.26300000000001</v>
      </c>
      <c r="P274">
        <v>243</v>
      </c>
      <c r="Q274">
        <v>-6.7746199999999996</v>
      </c>
      <c r="R274">
        <v>249</v>
      </c>
      <c r="S274">
        <f t="shared" si="100"/>
        <v>-0.10413592543406629</v>
      </c>
      <c r="T274">
        <f t="shared" si="101"/>
        <v>252</v>
      </c>
      <c r="U274">
        <f t="shared" si="102"/>
        <v>670097.66835732479</v>
      </c>
      <c r="V274">
        <f t="shared" si="103"/>
        <v>250</v>
      </c>
      <c r="W274">
        <f t="shared" si="104"/>
        <v>27.660458396851645</v>
      </c>
      <c r="X274">
        <f t="shared" si="105"/>
        <v>279</v>
      </c>
      <c r="Y274">
        <f t="shared" si="106"/>
        <v>265.5</v>
      </c>
      <c r="Z274">
        <v>0.28210000000000002</v>
      </c>
      <c r="AA274">
        <f t="shared" si="107"/>
        <v>255</v>
      </c>
      <c r="AB274">
        <v>0.3332</v>
      </c>
      <c r="AC274">
        <f t="shared" si="108"/>
        <v>0.30764999999999998</v>
      </c>
      <c r="AD274">
        <f t="shared" si="109"/>
        <v>259</v>
      </c>
      <c r="AE274">
        <v>0.30280000000000001</v>
      </c>
      <c r="AF274">
        <f t="shared" si="110"/>
        <v>244</v>
      </c>
      <c r="AG274">
        <v>0.1845</v>
      </c>
      <c r="AH274">
        <f t="shared" si="111"/>
        <v>301</v>
      </c>
      <c r="AI274">
        <f t="shared" si="112"/>
        <v>261.91666666666669</v>
      </c>
      <c r="AJ274">
        <f>IF(C274=1,(AI274/Z274),REF)</f>
        <v>928.4532671629446</v>
      </c>
      <c r="AK274">
        <f t="shared" si="113"/>
        <v>265</v>
      </c>
      <c r="AL274">
        <f>IF(B274=1,(AI274/AC274),REF)</f>
        <v>851.34622677284801</v>
      </c>
      <c r="AM274">
        <f t="shared" si="114"/>
        <v>265</v>
      </c>
      <c r="AN274">
        <f t="shared" si="115"/>
        <v>259</v>
      </c>
      <c r="AO274" t="str">
        <f t="shared" si="116"/>
        <v>Troy</v>
      </c>
      <c r="AP274">
        <f t="shared" si="117"/>
        <v>0.13257287924333955</v>
      </c>
      <c r="AQ274">
        <f t="shared" si="118"/>
        <v>0.15347656164401358</v>
      </c>
      <c r="AR274">
        <f t="shared" si="119"/>
        <v>0.459371918359395</v>
      </c>
      <c r="AS274" t="str">
        <f t="shared" si="120"/>
        <v>Troy</v>
      </c>
      <c r="AT274">
        <f t="shared" si="121"/>
        <v>273</v>
      </c>
      <c r="AU274">
        <f t="shared" si="122"/>
        <v>263.66666666666669</v>
      </c>
      <c r="AV274">
        <v>264</v>
      </c>
      <c r="AW274" t="str">
        <f t="shared" si="123"/>
        <v>Troy</v>
      </c>
      <c r="AX274" t="str">
        <f t="shared" si="124"/>
        <v/>
      </c>
      <c r="AY274">
        <v>273</v>
      </c>
    </row>
    <row r="275" spans="1:51" x14ac:dyDescent="0.25">
      <c r="A275">
        <v>1</v>
      </c>
      <c r="B275">
        <v>1</v>
      </c>
      <c r="C275">
        <v>1</v>
      </c>
      <c r="D275" t="s">
        <v>283</v>
      </c>
      <c r="E275">
        <v>63.784500000000001</v>
      </c>
      <c r="F275">
        <v>298</v>
      </c>
      <c r="G275">
        <v>62.983800000000002</v>
      </c>
      <c r="H275">
        <v>273</v>
      </c>
      <c r="I275">
        <v>106.26900000000001</v>
      </c>
      <c r="J275">
        <v>141</v>
      </c>
      <c r="K275">
        <v>103.334</v>
      </c>
      <c r="L275">
        <v>201</v>
      </c>
      <c r="M275">
        <v>110.06100000000001</v>
      </c>
      <c r="N275">
        <v>297</v>
      </c>
      <c r="O275">
        <v>112.045</v>
      </c>
      <c r="P275">
        <v>304</v>
      </c>
      <c r="Q275">
        <v>-8.7105499999999996</v>
      </c>
      <c r="R275">
        <v>271</v>
      </c>
      <c r="S275">
        <f t="shared" si="100"/>
        <v>-0.13656922920145173</v>
      </c>
      <c r="T275">
        <f t="shared" si="101"/>
        <v>277</v>
      </c>
      <c r="U275">
        <f t="shared" si="102"/>
        <v>681085.50478168204</v>
      </c>
      <c r="V275">
        <f t="shared" si="103"/>
        <v>232</v>
      </c>
      <c r="W275">
        <f t="shared" si="104"/>
        <v>29.806625707580967</v>
      </c>
      <c r="X275">
        <f t="shared" si="105"/>
        <v>328</v>
      </c>
      <c r="Y275">
        <f t="shared" si="106"/>
        <v>302.5</v>
      </c>
      <c r="Z275">
        <v>0.2034</v>
      </c>
      <c r="AA275">
        <f t="shared" si="107"/>
        <v>287</v>
      </c>
      <c r="AB275">
        <v>0.50480000000000003</v>
      </c>
      <c r="AC275">
        <f t="shared" si="108"/>
        <v>0.35410000000000003</v>
      </c>
      <c r="AD275">
        <f t="shared" si="109"/>
        <v>233</v>
      </c>
      <c r="AE275">
        <v>0.25580000000000003</v>
      </c>
      <c r="AF275">
        <f t="shared" si="110"/>
        <v>264</v>
      </c>
      <c r="AG275">
        <v>0.17710000000000001</v>
      </c>
      <c r="AH275">
        <f t="shared" si="111"/>
        <v>305</v>
      </c>
      <c r="AI275">
        <f t="shared" si="112"/>
        <v>268.91666666666669</v>
      </c>
      <c r="AJ275">
        <f>IF(C275=1,(AI275/Z275),REF)</f>
        <v>1322.1075057358244</v>
      </c>
      <c r="AK275">
        <f t="shared" si="113"/>
        <v>285</v>
      </c>
      <c r="AL275">
        <f>IF(B275=1,(AI275/AC275),REF)</f>
        <v>759.43707050738965</v>
      </c>
      <c r="AM275">
        <f t="shared" si="114"/>
        <v>255</v>
      </c>
      <c r="AN275">
        <f t="shared" si="115"/>
        <v>233</v>
      </c>
      <c r="AO275" t="str">
        <f t="shared" si="116"/>
        <v>Sacramento St.</v>
      </c>
      <c r="AP275">
        <f t="shared" si="117"/>
        <v>0.10435516351869652</v>
      </c>
      <c r="AQ275">
        <f t="shared" si="118"/>
        <v>0.17918962940845712</v>
      </c>
      <c r="AR275">
        <f t="shared" si="119"/>
        <v>0.45775876864354659</v>
      </c>
      <c r="AS275" t="str">
        <f t="shared" si="120"/>
        <v>Sacramento St.</v>
      </c>
      <c r="AT275">
        <f t="shared" si="121"/>
        <v>274</v>
      </c>
      <c r="AU275">
        <f t="shared" si="122"/>
        <v>246.66666666666666</v>
      </c>
      <c r="AV275">
        <v>249</v>
      </c>
      <c r="AW275" t="str">
        <f t="shared" si="123"/>
        <v>Sacramento St.</v>
      </c>
      <c r="AX275" t="str">
        <f t="shared" si="124"/>
        <v/>
      </c>
      <c r="AY275">
        <v>274</v>
      </c>
    </row>
    <row r="276" spans="1:51" x14ac:dyDescent="0.25">
      <c r="A276">
        <v>1</v>
      </c>
      <c r="B276">
        <v>1</v>
      </c>
      <c r="C276">
        <v>1</v>
      </c>
      <c r="D276" t="s">
        <v>354</v>
      </c>
      <c r="E276">
        <v>64.269800000000004</v>
      </c>
      <c r="F276">
        <v>281</v>
      </c>
      <c r="G276">
        <v>62.450600000000001</v>
      </c>
      <c r="H276">
        <v>295</v>
      </c>
      <c r="I276">
        <v>95.447599999999994</v>
      </c>
      <c r="J276">
        <v>320</v>
      </c>
      <c r="K276">
        <v>95.495400000000004</v>
      </c>
      <c r="L276">
        <v>313</v>
      </c>
      <c r="M276">
        <v>107.193</v>
      </c>
      <c r="N276">
        <v>237</v>
      </c>
      <c r="O276">
        <v>105.371</v>
      </c>
      <c r="P276">
        <v>181</v>
      </c>
      <c r="Q276">
        <v>-9.8760899999999996</v>
      </c>
      <c r="R276">
        <v>280</v>
      </c>
      <c r="S276">
        <f t="shared" si="100"/>
        <v>-0.153658483455682</v>
      </c>
      <c r="T276">
        <f t="shared" si="101"/>
        <v>280</v>
      </c>
      <c r="U276">
        <f t="shared" si="102"/>
        <v>586100.17736366903</v>
      </c>
      <c r="V276">
        <f t="shared" si="103"/>
        <v>321</v>
      </c>
      <c r="W276">
        <f t="shared" si="104"/>
        <v>26.813086806003035</v>
      </c>
      <c r="X276">
        <f t="shared" si="105"/>
        <v>240</v>
      </c>
      <c r="Y276">
        <f t="shared" si="106"/>
        <v>260</v>
      </c>
      <c r="Z276">
        <v>0.2235</v>
      </c>
      <c r="AA276">
        <f t="shared" si="107"/>
        <v>276</v>
      </c>
      <c r="AB276">
        <v>0.36399999999999999</v>
      </c>
      <c r="AC276">
        <f t="shared" si="108"/>
        <v>0.29375000000000001</v>
      </c>
      <c r="AD276">
        <f t="shared" si="109"/>
        <v>269</v>
      </c>
      <c r="AE276">
        <v>0.25119999999999998</v>
      </c>
      <c r="AF276">
        <f t="shared" si="110"/>
        <v>266</v>
      </c>
      <c r="AG276">
        <v>0.26829999999999998</v>
      </c>
      <c r="AH276">
        <f t="shared" si="111"/>
        <v>267</v>
      </c>
      <c r="AI276">
        <f t="shared" si="112"/>
        <v>277.16666666666669</v>
      </c>
      <c r="AJ276">
        <f>IF(C276=1,(AI276/Z276),REF)</f>
        <v>1240.1193139448173</v>
      </c>
      <c r="AK276">
        <f t="shared" si="113"/>
        <v>280</v>
      </c>
      <c r="AL276">
        <f>IF(B276=1,(AI276/AC276),REF)</f>
        <v>943.54609929078015</v>
      </c>
      <c r="AM276">
        <f t="shared" si="114"/>
        <v>275</v>
      </c>
      <c r="AN276">
        <f t="shared" si="115"/>
        <v>269</v>
      </c>
      <c r="AO276" t="str">
        <f t="shared" si="116"/>
        <v>UNC Wilmington</v>
      </c>
      <c r="AP276">
        <f t="shared" si="117"/>
        <v>0.13574634225590004</v>
      </c>
      <c r="AQ276">
        <f t="shared" si="118"/>
        <v>0.14467080679654198</v>
      </c>
      <c r="AR276">
        <f t="shared" si="119"/>
        <v>0.45573232026038346</v>
      </c>
      <c r="AS276" t="str">
        <f t="shared" si="120"/>
        <v>UNC Wilmington</v>
      </c>
      <c r="AT276">
        <f t="shared" si="121"/>
        <v>275</v>
      </c>
      <c r="AU276">
        <f t="shared" si="122"/>
        <v>271</v>
      </c>
      <c r="AV276">
        <v>274</v>
      </c>
      <c r="AW276" t="str">
        <f t="shared" si="123"/>
        <v>UNC Wilmington</v>
      </c>
      <c r="AX276" t="str">
        <f t="shared" si="124"/>
        <v/>
      </c>
      <c r="AY276">
        <v>275</v>
      </c>
    </row>
    <row r="277" spans="1:51" x14ac:dyDescent="0.25">
      <c r="A277">
        <v>1</v>
      </c>
      <c r="B277">
        <v>1</v>
      </c>
      <c r="C277">
        <v>1</v>
      </c>
      <c r="D277" t="s">
        <v>59</v>
      </c>
      <c r="E277">
        <v>71.860200000000006</v>
      </c>
      <c r="F277">
        <v>13</v>
      </c>
      <c r="G277">
        <v>69.085499999999996</v>
      </c>
      <c r="H277">
        <v>24</v>
      </c>
      <c r="I277">
        <v>103.76900000000001</v>
      </c>
      <c r="J277">
        <v>193</v>
      </c>
      <c r="K277">
        <v>98.804699999999997</v>
      </c>
      <c r="L277">
        <v>273</v>
      </c>
      <c r="M277">
        <v>110.02</v>
      </c>
      <c r="N277">
        <v>295</v>
      </c>
      <c r="O277">
        <v>111.11199999999999</v>
      </c>
      <c r="P277">
        <v>288</v>
      </c>
      <c r="Q277">
        <v>-12.307700000000001</v>
      </c>
      <c r="R277">
        <v>290</v>
      </c>
      <c r="S277">
        <f t="shared" si="100"/>
        <v>-0.17126726616402399</v>
      </c>
      <c r="T277">
        <f t="shared" si="101"/>
        <v>285</v>
      </c>
      <c r="U277">
        <f t="shared" si="102"/>
        <v>701525.7702803358</v>
      </c>
      <c r="V277">
        <f t="shared" si="103"/>
        <v>204</v>
      </c>
      <c r="W277">
        <f t="shared" si="104"/>
        <v>26.105326075642257</v>
      </c>
      <c r="X277">
        <f t="shared" si="105"/>
        <v>192</v>
      </c>
      <c r="Y277">
        <f t="shared" si="106"/>
        <v>238.5</v>
      </c>
      <c r="Z277">
        <v>0.2737</v>
      </c>
      <c r="AA277">
        <f t="shared" si="107"/>
        <v>262</v>
      </c>
      <c r="AB277">
        <v>0.24099999999999999</v>
      </c>
      <c r="AC277">
        <f t="shared" si="108"/>
        <v>0.25734999999999997</v>
      </c>
      <c r="AD277">
        <f t="shared" si="109"/>
        <v>280</v>
      </c>
      <c r="AE277">
        <v>0.39989999999999998</v>
      </c>
      <c r="AF277">
        <f t="shared" si="110"/>
        <v>208</v>
      </c>
      <c r="AG277">
        <v>0.26250000000000001</v>
      </c>
      <c r="AH277">
        <f t="shared" si="111"/>
        <v>272</v>
      </c>
      <c r="AI277">
        <f t="shared" si="112"/>
        <v>247.91666666666666</v>
      </c>
      <c r="AJ277">
        <f>IF(C277=1,(AI277/Z277),REF)</f>
        <v>905.79710144927537</v>
      </c>
      <c r="AK277">
        <f t="shared" si="113"/>
        <v>264</v>
      </c>
      <c r="AL277">
        <f>IF(B277=1,(AI277/AC277),REF)</f>
        <v>963.34434298296753</v>
      </c>
      <c r="AM277">
        <f t="shared" si="114"/>
        <v>277</v>
      </c>
      <c r="AN277">
        <f t="shared" si="115"/>
        <v>264</v>
      </c>
      <c r="AO277" t="str">
        <f t="shared" si="116"/>
        <v>Austin Peay</v>
      </c>
      <c r="AP277">
        <f t="shared" si="117"/>
        <v>0.15272483896740424</v>
      </c>
      <c r="AQ277">
        <f t="shared" si="118"/>
        <v>0.12641537498741343</v>
      </c>
      <c r="AR277">
        <f t="shared" si="119"/>
        <v>0.45490107648247491</v>
      </c>
      <c r="AS277" t="str">
        <f t="shared" si="120"/>
        <v>Austin Peay</v>
      </c>
      <c r="AT277">
        <f t="shared" si="121"/>
        <v>276</v>
      </c>
      <c r="AU277">
        <f t="shared" si="122"/>
        <v>273.33333333333331</v>
      </c>
      <c r="AV277">
        <v>276</v>
      </c>
      <c r="AW277" t="str">
        <f t="shared" si="123"/>
        <v>Austin Peay</v>
      </c>
      <c r="AX277" t="str">
        <f t="shared" si="124"/>
        <v/>
      </c>
      <c r="AY277">
        <v>276</v>
      </c>
    </row>
    <row r="278" spans="1:51" x14ac:dyDescent="0.25">
      <c r="A278">
        <v>1</v>
      </c>
      <c r="B278">
        <v>1</v>
      </c>
      <c r="C278">
        <v>1</v>
      </c>
      <c r="D278" t="s">
        <v>269</v>
      </c>
      <c r="E278">
        <v>65.499200000000002</v>
      </c>
      <c r="F278">
        <v>226</v>
      </c>
      <c r="G278">
        <v>64.935699999999997</v>
      </c>
      <c r="H278">
        <v>170</v>
      </c>
      <c r="I278">
        <v>107.15600000000001</v>
      </c>
      <c r="J278">
        <v>113</v>
      </c>
      <c r="K278">
        <v>102.152</v>
      </c>
      <c r="L278">
        <v>219</v>
      </c>
      <c r="M278">
        <v>108.90600000000001</v>
      </c>
      <c r="N278">
        <v>273</v>
      </c>
      <c r="O278">
        <v>110.649</v>
      </c>
      <c r="P278">
        <v>276</v>
      </c>
      <c r="Q278">
        <v>-8.4968000000000004</v>
      </c>
      <c r="R278">
        <v>267</v>
      </c>
      <c r="S278">
        <f t="shared" si="100"/>
        <v>-0.12972677528885848</v>
      </c>
      <c r="T278">
        <f t="shared" si="101"/>
        <v>272</v>
      </c>
      <c r="U278">
        <f t="shared" si="102"/>
        <v>683486.18928711675</v>
      </c>
      <c r="V278">
        <f t="shared" si="103"/>
        <v>227</v>
      </c>
      <c r="W278">
        <f t="shared" si="104"/>
        <v>28.449850834833736</v>
      </c>
      <c r="X278">
        <f t="shared" si="105"/>
        <v>304</v>
      </c>
      <c r="Y278">
        <f t="shared" si="106"/>
        <v>288</v>
      </c>
      <c r="Z278">
        <v>0.22109999999999999</v>
      </c>
      <c r="AA278">
        <f t="shared" si="107"/>
        <v>278</v>
      </c>
      <c r="AB278">
        <v>0.30409999999999998</v>
      </c>
      <c r="AC278">
        <f t="shared" si="108"/>
        <v>0.2626</v>
      </c>
      <c r="AD278">
        <f t="shared" si="109"/>
        <v>277</v>
      </c>
      <c r="AE278">
        <v>0.2626</v>
      </c>
      <c r="AF278">
        <f t="shared" si="110"/>
        <v>258</v>
      </c>
      <c r="AG278">
        <v>0.28539999999999999</v>
      </c>
      <c r="AH278">
        <f t="shared" si="111"/>
        <v>255</v>
      </c>
      <c r="AI278">
        <f t="shared" si="112"/>
        <v>262.83333333333331</v>
      </c>
      <c r="AJ278">
        <f>IF(C278=1,(AI278/Z278),REF)</f>
        <v>1188.7532036785767</v>
      </c>
      <c r="AK278">
        <f t="shared" si="113"/>
        <v>277</v>
      </c>
      <c r="AL278">
        <f>IF(B278=1,(AI278/AC278),REF)</f>
        <v>1000.8885503935009</v>
      </c>
      <c r="AM278">
        <f t="shared" si="114"/>
        <v>279</v>
      </c>
      <c r="AN278">
        <f t="shared" si="115"/>
        <v>277</v>
      </c>
      <c r="AO278" t="str">
        <f t="shared" si="116"/>
        <v>Portland St.</v>
      </c>
      <c r="AP278">
        <f t="shared" si="117"/>
        <v>0.14039648620571724</v>
      </c>
      <c r="AQ278">
        <f t="shared" si="118"/>
        <v>0.12837927690666687</v>
      </c>
      <c r="AR278">
        <f t="shared" si="119"/>
        <v>0.44806811810659769</v>
      </c>
      <c r="AS278" t="str">
        <f t="shared" si="120"/>
        <v>Portland St.</v>
      </c>
      <c r="AT278">
        <f t="shared" si="121"/>
        <v>277</v>
      </c>
      <c r="AU278">
        <f t="shared" si="122"/>
        <v>277</v>
      </c>
      <c r="AV278">
        <v>280</v>
      </c>
      <c r="AW278" t="str">
        <f t="shared" si="123"/>
        <v>Portland St.</v>
      </c>
      <c r="AX278" t="str">
        <f t="shared" si="124"/>
        <v/>
      </c>
      <c r="AY278">
        <v>277</v>
      </c>
    </row>
    <row r="279" spans="1:51" x14ac:dyDescent="0.25">
      <c r="A279">
        <v>1</v>
      </c>
      <c r="B279">
        <v>1</v>
      </c>
      <c r="C279">
        <v>1</v>
      </c>
      <c r="D279" t="s">
        <v>379</v>
      </c>
      <c r="E279">
        <v>62.144199999999998</v>
      </c>
      <c r="F279">
        <v>340</v>
      </c>
      <c r="G279">
        <v>61.133299999999998</v>
      </c>
      <c r="H279">
        <v>330</v>
      </c>
      <c r="I279">
        <v>95.006799999999998</v>
      </c>
      <c r="J279">
        <v>329</v>
      </c>
      <c r="K279">
        <v>93.944900000000004</v>
      </c>
      <c r="L279">
        <v>327</v>
      </c>
      <c r="M279">
        <v>103.119</v>
      </c>
      <c r="N279">
        <v>124</v>
      </c>
      <c r="O279">
        <v>102.61799999999999</v>
      </c>
      <c r="P279">
        <v>128</v>
      </c>
      <c r="Q279">
        <v>-8.6735500000000005</v>
      </c>
      <c r="R279">
        <v>268</v>
      </c>
      <c r="S279">
        <f t="shared" si="100"/>
        <v>-0.13956411056864504</v>
      </c>
      <c r="T279">
        <f t="shared" si="101"/>
        <v>278</v>
      </c>
      <c r="U279">
        <f t="shared" si="102"/>
        <v>548462.60053145268</v>
      </c>
      <c r="V279">
        <f t="shared" si="103"/>
        <v>345</v>
      </c>
      <c r="W279">
        <f t="shared" si="104"/>
        <v>26.580128254991362</v>
      </c>
      <c r="X279">
        <f t="shared" si="105"/>
        <v>229</v>
      </c>
      <c r="Y279">
        <f t="shared" si="106"/>
        <v>253.5</v>
      </c>
      <c r="Z279">
        <v>0.2</v>
      </c>
      <c r="AA279">
        <f t="shared" si="107"/>
        <v>289</v>
      </c>
      <c r="AB279">
        <v>0.4093</v>
      </c>
      <c r="AC279">
        <f t="shared" si="108"/>
        <v>0.30464999999999998</v>
      </c>
      <c r="AD279">
        <f t="shared" si="109"/>
        <v>260</v>
      </c>
      <c r="AE279">
        <v>0.19700000000000001</v>
      </c>
      <c r="AF279">
        <f t="shared" si="110"/>
        <v>288</v>
      </c>
      <c r="AG279">
        <v>0.22939999999999999</v>
      </c>
      <c r="AH279">
        <f t="shared" si="111"/>
        <v>280</v>
      </c>
      <c r="AI279">
        <f t="shared" si="112"/>
        <v>284.08333333333331</v>
      </c>
      <c r="AJ279">
        <f>IF(C279=1,(AI279/Z279),REF)</f>
        <v>1420.4166666666665</v>
      </c>
      <c r="AK279">
        <f t="shared" si="113"/>
        <v>290</v>
      </c>
      <c r="AL279">
        <f>IF(B279=1,(AI279/AC279),REF)</f>
        <v>932.49083647901966</v>
      </c>
      <c r="AM279">
        <f t="shared" si="114"/>
        <v>273</v>
      </c>
      <c r="AN279">
        <f t="shared" si="115"/>
        <v>260</v>
      </c>
      <c r="AO279" t="str">
        <f t="shared" si="116"/>
        <v>Western Illinois</v>
      </c>
      <c r="AP279">
        <f t="shared" si="117"/>
        <v>0.11692474274244616</v>
      </c>
      <c r="AQ279">
        <f t="shared" si="118"/>
        <v>0.15026022314882453</v>
      </c>
      <c r="AR279">
        <f t="shared" si="119"/>
        <v>0.44700544021654715</v>
      </c>
      <c r="AS279" t="str">
        <f t="shared" si="120"/>
        <v>Western Illinois</v>
      </c>
      <c r="AT279">
        <f t="shared" si="121"/>
        <v>278</v>
      </c>
      <c r="AU279">
        <f t="shared" si="122"/>
        <v>266</v>
      </c>
      <c r="AV279">
        <v>269</v>
      </c>
      <c r="AW279" t="str">
        <f t="shared" si="123"/>
        <v>Western Illinois</v>
      </c>
      <c r="AX279" t="str">
        <f t="shared" si="124"/>
        <v/>
      </c>
      <c r="AY279">
        <v>278</v>
      </c>
    </row>
    <row r="280" spans="1:51" x14ac:dyDescent="0.25">
      <c r="A280">
        <v>1</v>
      </c>
      <c r="B280">
        <v>1</v>
      </c>
      <c r="C280">
        <v>1</v>
      </c>
      <c r="D280" t="s">
        <v>278</v>
      </c>
      <c r="E280">
        <v>64.206000000000003</v>
      </c>
      <c r="F280">
        <v>283</v>
      </c>
      <c r="G280">
        <v>62.6051</v>
      </c>
      <c r="H280">
        <v>292</v>
      </c>
      <c r="I280">
        <v>92.7928</v>
      </c>
      <c r="J280">
        <v>343</v>
      </c>
      <c r="K280">
        <v>94.193299999999994</v>
      </c>
      <c r="L280">
        <v>325</v>
      </c>
      <c r="M280">
        <v>106.974</v>
      </c>
      <c r="N280">
        <v>229</v>
      </c>
      <c r="O280">
        <v>107.50700000000001</v>
      </c>
      <c r="P280">
        <v>227</v>
      </c>
      <c r="Q280">
        <v>-13.3142</v>
      </c>
      <c r="R280">
        <v>299</v>
      </c>
      <c r="S280">
        <f t="shared" si="100"/>
        <v>-0.20735912531539125</v>
      </c>
      <c r="T280">
        <f t="shared" si="101"/>
        <v>308</v>
      </c>
      <c r="U280">
        <f t="shared" si="102"/>
        <v>569659.88677252736</v>
      </c>
      <c r="V280">
        <f t="shared" si="103"/>
        <v>335</v>
      </c>
      <c r="W280">
        <f t="shared" si="104"/>
        <v>27.715529129249816</v>
      </c>
      <c r="X280">
        <f t="shared" si="105"/>
        <v>280</v>
      </c>
      <c r="Y280">
        <f t="shared" si="106"/>
        <v>294</v>
      </c>
      <c r="Z280">
        <v>0.2205</v>
      </c>
      <c r="AA280">
        <f t="shared" si="107"/>
        <v>279</v>
      </c>
      <c r="AB280">
        <v>0.25290000000000001</v>
      </c>
      <c r="AC280">
        <f t="shared" si="108"/>
        <v>0.23670000000000002</v>
      </c>
      <c r="AD280">
        <f t="shared" si="109"/>
        <v>284</v>
      </c>
      <c r="AE280">
        <v>0.18659999999999999</v>
      </c>
      <c r="AF280">
        <f t="shared" si="110"/>
        <v>291</v>
      </c>
      <c r="AG280">
        <v>0.32900000000000001</v>
      </c>
      <c r="AH280">
        <f t="shared" si="111"/>
        <v>238</v>
      </c>
      <c r="AI280">
        <f t="shared" si="112"/>
        <v>291.66666666666669</v>
      </c>
      <c r="AJ280">
        <f>IF(C280=1,(AI280/Z280),REF)</f>
        <v>1322.7513227513227</v>
      </c>
      <c r="AK280">
        <f t="shared" si="113"/>
        <v>286</v>
      </c>
      <c r="AL280">
        <f>IF(B280=1,(AI280/AC280),REF)</f>
        <v>1232.2208139698635</v>
      </c>
      <c r="AM280">
        <f t="shared" si="114"/>
        <v>286</v>
      </c>
      <c r="AN280">
        <f t="shared" si="115"/>
        <v>284</v>
      </c>
      <c r="AO280" t="str">
        <f t="shared" si="116"/>
        <v>Rice</v>
      </c>
      <c r="AP280">
        <f t="shared" si="117"/>
        <v>0.15069742628948224</v>
      </c>
      <c r="AQ280">
        <f t="shared" si="118"/>
        <v>0.11274845748095542</v>
      </c>
      <c r="AR280">
        <f t="shared" si="119"/>
        <v>0.44449263429282498</v>
      </c>
      <c r="AS280" t="str">
        <f t="shared" si="120"/>
        <v>Rice</v>
      </c>
      <c r="AT280">
        <f t="shared" si="121"/>
        <v>279</v>
      </c>
      <c r="AU280">
        <f t="shared" si="122"/>
        <v>282.33333333333331</v>
      </c>
      <c r="AV280">
        <v>284</v>
      </c>
      <c r="AW280" t="str">
        <f t="shared" si="123"/>
        <v>Rice</v>
      </c>
      <c r="AX280" t="str">
        <f t="shared" si="124"/>
        <v/>
      </c>
      <c r="AY280">
        <v>279</v>
      </c>
    </row>
    <row r="281" spans="1:51" x14ac:dyDescent="0.25">
      <c r="A281">
        <v>1</v>
      </c>
      <c r="B281">
        <v>1</v>
      </c>
      <c r="C281">
        <v>1</v>
      </c>
      <c r="D281" t="s">
        <v>85</v>
      </c>
      <c r="E281">
        <v>65.132099999999994</v>
      </c>
      <c r="F281">
        <v>243</v>
      </c>
      <c r="G281">
        <v>63.895600000000002</v>
      </c>
      <c r="H281">
        <v>231</v>
      </c>
      <c r="I281">
        <v>105.19499999999999</v>
      </c>
      <c r="J281">
        <v>165</v>
      </c>
      <c r="K281">
        <v>106.066</v>
      </c>
      <c r="L281">
        <v>147</v>
      </c>
      <c r="M281">
        <v>114.587</v>
      </c>
      <c r="N281">
        <v>339</v>
      </c>
      <c r="O281">
        <v>117.071</v>
      </c>
      <c r="P281">
        <v>343</v>
      </c>
      <c r="Q281">
        <v>-11.004799999999999</v>
      </c>
      <c r="R281">
        <v>283</v>
      </c>
      <c r="S281">
        <f t="shared" si="100"/>
        <v>-0.16896430485121769</v>
      </c>
      <c r="T281">
        <f t="shared" si="101"/>
        <v>284</v>
      </c>
      <c r="U281">
        <f t="shared" si="102"/>
        <v>732735.88765862747</v>
      </c>
      <c r="V281">
        <f t="shared" si="103"/>
        <v>172</v>
      </c>
      <c r="W281">
        <f t="shared" si="104"/>
        <v>31.312939858403038</v>
      </c>
      <c r="X281">
        <f t="shared" si="105"/>
        <v>343</v>
      </c>
      <c r="Y281">
        <f t="shared" si="106"/>
        <v>313.5</v>
      </c>
      <c r="Z281">
        <v>0.19939999999999999</v>
      </c>
      <c r="AA281">
        <f t="shared" si="107"/>
        <v>290</v>
      </c>
      <c r="AB281">
        <v>0.30059999999999998</v>
      </c>
      <c r="AC281">
        <f t="shared" si="108"/>
        <v>0.25</v>
      </c>
      <c r="AD281">
        <f t="shared" si="109"/>
        <v>282</v>
      </c>
      <c r="AE281">
        <v>0.1353</v>
      </c>
      <c r="AF281">
        <f t="shared" si="110"/>
        <v>312</v>
      </c>
      <c r="AG281">
        <v>0.28720000000000001</v>
      </c>
      <c r="AH281">
        <f t="shared" si="111"/>
        <v>252</v>
      </c>
      <c r="AI281">
        <f t="shared" si="112"/>
        <v>269.25</v>
      </c>
      <c r="AJ281">
        <f>IF(C281=1,(AI281/Z281),REF)</f>
        <v>1350.3009027081243</v>
      </c>
      <c r="AK281">
        <f t="shared" si="113"/>
        <v>287</v>
      </c>
      <c r="AL281">
        <f>IF(B281=1,(AI281/AC281),REF)</f>
        <v>1077</v>
      </c>
      <c r="AM281">
        <f t="shared" si="114"/>
        <v>282</v>
      </c>
      <c r="AN281">
        <f t="shared" si="115"/>
        <v>282</v>
      </c>
      <c r="AO281" t="str">
        <f t="shared" si="116"/>
        <v>Central Michigan</v>
      </c>
      <c r="AP281">
        <f t="shared" si="117"/>
        <v>0.13317263952702221</v>
      </c>
      <c r="AQ281">
        <f t="shared" si="118"/>
        <v>0.12110482999645562</v>
      </c>
      <c r="AR281">
        <f t="shared" si="119"/>
        <v>0.43823913134068149</v>
      </c>
      <c r="AS281" t="str">
        <f t="shared" si="120"/>
        <v>Central Michigan</v>
      </c>
      <c r="AT281">
        <f t="shared" si="121"/>
        <v>280</v>
      </c>
      <c r="AU281">
        <f t="shared" si="122"/>
        <v>281.33333333333331</v>
      </c>
      <c r="AV281">
        <v>283</v>
      </c>
      <c r="AW281" t="str">
        <f t="shared" si="123"/>
        <v>Central Michigan</v>
      </c>
      <c r="AX281" t="str">
        <f t="shared" si="124"/>
        <v/>
      </c>
      <c r="AY281">
        <v>280</v>
      </c>
    </row>
    <row r="282" spans="1:51" x14ac:dyDescent="0.25">
      <c r="A282">
        <v>1</v>
      </c>
      <c r="B282">
        <v>1</v>
      </c>
      <c r="C282">
        <v>1</v>
      </c>
      <c r="D282" t="s">
        <v>351</v>
      </c>
      <c r="E282">
        <v>71.164699999999996</v>
      </c>
      <c r="F282">
        <v>18</v>
      </c>
      <c r="G282">
        <v>68.527100000000004</v>
      </c>
      <c r="H282">
        <v>35</v>
      </c>
      <c r="I282">
        <v>97.483500000000006</v>
      </c>
      <c r="J282">
        <v>295</v>
      </c>
      <c r="K282">
        <v>98.031300000000002</v>
      </c>
      <c r="L282">
        <v>285</v>
      </c>
      <c r="M282">
        <v>107.04300000000001</v>
      </c>
      <c r="N282">
        <v>233</v>
      </c>
      <c r="O282">
        <v>106.8</v>
      </c>
      <c r="P282">
        <v>215</v>
      </c>
      <c r="Q282">
        <v>-8.7685300000000002</v>
      </c>
      <c r="R282">
        <v>273</v>
      </c>
      <c r="S282">
        <f t="shared" si="100"/>
        <v>-0.12321698819780026</v>
      </c>
      <c r="T282">
        <f t="shared" si="101"/>
        <v>267</v>
      </c>
      <c r="U282">
        <f t="shared" si="102"/>
        <v>683902.42972090503</v>
      </c>
      <c r="V282">
        <f t="shared" si="103"/>
        <v>225</v>
      </c>
      <c r="W282">
        <f t="shared" si="104"/>
        <v>24.742830579197953</v>
      </c>
      <c r="X282">
        <f t="shared" si="105"/>
        <v>126</v>
      </c>
      <c r="Y282">
        <f t="shared" si="106"/>
        <v>196.5</v>
      </c>
      <c r="Z282">
        <v>0.21290000000000001</v>
      </c>
      <c r="AA282">
        <f t="shared" si="107"/>
        <v>285</v>
      </c>
      <c r="AB282">
        <v>0.29770000000000002</v>
      </c>
      <c r="AC282">
        <f t="shared" si="108"/>
        <v>0.25530000000000003</v>
      </c>
      <c r="AD282">
        <f t="shared" si="109"/>
        <v>281</v>
      </c>
      <c r="AE282">
        <v>0.17030000000000001</v>
      </c>
      <c r="AF282">
        <f t="shared" si="110"/>
        <v>295</v>
      </c>
      <c r="AG282">
        <v>0.24859999999999999</v>
      </c>
      <c r="AH282">
        <f t="shared" si="111"/>
        <v>277</v>
      </c>
      <c r="AI282">
        <f t="shared" si="112"/>
        <v>256.91666666666669</v>
      </c>
      <c r="AJ282">
        <f>IF(C282=1,(AI282/Z282),REF)</f>
        <v>1206.7480820416472</v>
      </c>
      <c r="AK282">
        <f t="shared" si="113"/>
        <v>278</v>
      </c>
      <c r="AL282">
        <f>IF(B282=1,(AI282/AC282),REF)</f>
        <v>1006.3324193758976</v>
      </c>
      <c r="AM282">
        <f t="shared" si="114"/>
        <v>280</v>
      </c>
      <c r="AN282">
        <f t="shared" si="115"/>
        <v>278</v>
      </c>
      <c r="AO282" t="str">
        <f t="shared" si="116"/>
        <v>UMKC</v>
      </c>
      <c r="AP282">
        <f t="shared" si="117"/>
        <v>0.12773090890698544</v>
      </c>
      <c r="AQ282">
        <f t="shared" si="118"/>
        <v>0.12472587243023148</v>
      </c>
      <c r="AR282">
        <f t="shared" si="119"/>
        <v>0.43698126555062128</v>
      </c>
      <c r="AS282" t="str">
        <f t="shared" si="120"/>
        <v>UMKC</v>
      </c>
      <c r="AT282">
        <f t="shared" si="121"/>
        <v>281</v>
      </c>
      <c r="AU282">
        <f t="shared" si="122"/>
        <v>280</v>
      </c>
      <c r="AV282">
        <v>282</v>
      </c>
      <c r="AW282" t="str">
        <f t="shared" si="123"/>
        <v>UMKC</v>
      </c>
      <c r="AX282" t="str">
        <f t="shared" si="124"/>
        <v/>
      </c>
      <c r="AY282">
        <v>281</v>
      </c>
    </row>
    <row r="283" spans="1:51" x14ac:dyDescent="0.25">
      <c r="A283">
        <v>1</v>
      </c>
      <c r="B283">
        <v>1</v>
      </c>
      <c r="C283">
        <v>1</v>
      </c>
      <c r="D283" t="s">
        <v>169</v>
      </c>
      <c r="E283">
        <v>67.874799999999993</v>
      </c>
      <c r="F283">
        <v>109</v>
      </c>
      <c r="G283">
        <v>65.269099999999995</v>
      </c>
      <c r="H283">
        <v>153</v>
      </c>
      <c r="I283">
        <v>96.285899999999998</v>
      </c>
      <c r="J283">
        <v>315</v>
      </c>
      <c r="K283">
        <v>93.333799999999997</v>
      </c>
      <c r="L283">
        <v>333</v>
      </c>
      <c r="M283">
        <v>100.383</v>
      </c>
      <c r="N283">
        <v>82</v>
      </c>
      <c r="O283">
        <v>105.697</v>
      </c>
      <c r="P283">
        <v>194</v>
      </c>
      <c r="Q283">
        <v>-12.3636</v>
      </c>
      <c r="R283">
        <v>292</v>
      </c>
      <c r="S283">
        <f t="shared" si="100"/>
        <v>-0.18214712971529945</v>
      </c>
      <c r="T283">
        <f t="shared" si="101"/>
        <v>289</v>
      </c>
      <c r="U283">
        <f t="shared" si="102"/>
        <v>591270.8371084705</v>
      </c>
      <c r="V283">
        <f t="shared" si="103"/>
        <v>319</v>
      </c>
      <c r="W283">
        <f t="shared" si="104"/>
        <v>25.514772158258882</v>
      </c>
      <c r="X283">
        <f t="shared" si="105"/>
        <v>166</v>
      </c>
      <c r="Y283">
        <f t="shared" si="106"/>
        <v>227.5</v>
      </c>
      <c r="Z283">
        <v>0.1668</v>
      </c>
      <c r="AA283">
        <f t="shared" si="107"/>
        <v>306</v>
      </c>
      <c r="AB283">
        <v>0.22670000000000001</v>
      </c>
      <c r="AC283">
        <f t="shared" si="108"/>
        <v>0.19675000000000001</v>
      </c>
      <c r="AD283">
        <f t="shared" si="109"/>
        <v>298</v>
      </c>
      <c r="AE283">
        <v>0.1188</v>
      </c>
      <c r="AF283">
        <f t="shared" si="110"/>
        <v>320</v>
      </c>
      <c r="AG283">
        <v>0.41539999999999999</v>
      </c>
      <c r="AH283">
        <f t="shared" si="111"/>
        <v>203</v>
      </c>
      <c r="AI283">
        <f t="shared" si="112"/>
        <v>276.08333333333331</v>
      </c>
      <c r="AJ283">
        <f>IF(C283=1,(AI283/Z283),REF)</f>
        <v>1655.1758593125498</v>
      </c>
      <c r="AK283">
        <f t="shared" si="113"/>
        <v>301</v>
      </c>
      <c r="AL283">
        <f>IF(B283=1,(AI283/AC283),REF)</f>
        <v>1403.2189750105886</v>
      </c>
      <c r="AM283">
        <f t="shared" si="114"/>
        <v>294</v>
      </c>
      <c r="AN283">
        <f t="shared" si="115"/>
        <v>294</v>
      </c>
      <c r="AO283" t="str">
        <f t="shared" si="116"/>
        <v>Jackson St.</v>
      </c>
      <c r="AP283">
        <f t="shared" si="117"/>
        <v>0.15612546527804841</v>
      </c>
      <c r="AQ283">
        <f t="shared" si="118"/>
        <v>9.22088230051092E-2</v>
      </c>
      <c r="AR283">
        <f t="shared" si="119"/>
        <v>0.43411288554489791</v>
      </c>
      <c r="AS283" t="str">
        <f t="shared" si="120"/>
        <v>Jackson St.</v>
      </c>
      <c r="AT283">
        <f t="shared" si="121"/>
        <v>282</v>
      </c>
      <c r="AU283">
        <f t="shared" si="122"/>
        <v>291.33333333333331</v>
      </c>
      <c r="AV283">
        <v>297</v>
      </c>
      <c r="AW283" t="str">
        <f t="shared" si="123"/>
        <v>Jackson St.</v>
      </c>
      <c r="AX283" t="str">
        <f t="shared" si="124"/>
        <v/>
      </c>
      <c r="AY283">
        <v>282</v>
      </c>
    </row>
    <row r="284" spans="1:51" x14ac:dyDescent="0.25">
      <c r="A284">
        <v>1</v>
      </c>
      <c r="B284">
        <v>1</v>
      </c>
      <c r="C284">
        <v>1</v>
      </c>
      <c r="D284" t="s">
        <v>294</v>
      </c>
      <c r="E284">
        <v>65.235600000000005</v>
      </c>
      <c r="F284">
        <v>238</v>
      </c>
      <c r="G284">
        <v>64.319900000000004</v>
      </c>
      <c r="H284">
        <v>210</v>
      </c>
      <c r="I284">
        <v>92.552800000000005</v>
      </c>
      <c r="J284">
        <v>344</v>
      </c>
      <c r="K284">
        <v>94.068799999999996</v>
      </c>
      <c r="L284">
        <v>326</v>
      </c>
      <c r="M284">
        <v>109.505</v>
      </c>
      <c r="N284">
        <v>280</v>
      </c>
      <c r="O284">
        <v>105.73099999999999</v>
      </c>
      <c r="P284">
        <v>196</v>
      </c>
      <c r="Q284">
        <v>-11.661899999999999</v>
      </c>
      <c r="R284">
        <v>285</v>
      </c>
      <c r="S284">
        <f t="shared" si="100"/>
        <v>-0.1787704872799514</v>
      </c>
      <c r="T284">
        <f t="shared" si="101"/>
        <v>286</v>
      </c>
      <c r="U284">
        <f t="shared" si="102"/>
        <v>577265.85373343842</v>
      </c>
      <c r="V284">
        <f t="shared" si="103"/>
        <v>331</v>
      </c>
      <c r="W284">
        <f t="shared" si="104"/>
        <v>26.560673453403158</v>
      </c>
      <c r="X284">
        <f t="shared" si="105"/>
        <v>226</v>
      </c>
      <c r="Y284">
        <f t="shared" si="106"/>
        <v>256</v>
      </c>
      <c r="Z284">
        <v>0.18870000000000001</v>
      </c>
      <c r="AA284">
        <f t="shared" si="107"/>
        <v>295</v>
      </c>
      <c r="AB284">
        <v>0.23860000000000001</v>
      </c>
      <c r="AC284">
        <f t="shared" si="108"/>
        <v>0.21365000000000001</v>
      </c>
      <c r="AD284">
        <f t="shared" si="109"/>
        <v>291</v>
      </c>
      <c r="AE284">
        <v>0.1152</v>
      </c>
      <c r="AF284">
        <f t="shared" si="110"/>
        <v>321</v>
      </c>
      <c r="AG284">
        <v>0.32569999999999999</v>
      </c>
      <c r="AH284">
        <f t="shared" si="111"/>
        <v>239</v>
      </c>
      <c r="AI284">
        <f t="shared" si="112"/>
        <v>287.33333333333331</v>
      </c>
      <c r="AJ284">
        <f>IF(C284=1,(AI284/Z284),REF)</f>
        <v>1522.6991697579931</v>
      </c>
      <c r="AK284">
        <f t="shared" si="113"/>
        <v>295</v>
      </c>
      <c r="AL284">
        <f>IF(B284=1,(AI284/AC284),REF)</f>
        <v>1344.8786956860909</v>
      </c>
      <c r="AM284">
        <f t="shared" si="114"/>
        <v>290</v>
      </c>
      <c r="AN284">
        <f t="shared" si="115"/>
        <v>290</v>
      </c>
      <c r="AO284" t="str">
        <f t="shared" si="116"/>
        <v>San Jose St.</v>
      </c>
      <c r="AP284">
        <f t="shared" si="117"/>
        <v>0.13909948040461154</v>
      </c>
      <c r="AQ284">
        <f t="shared" si="118"/>
        <v>0.10066208612871284</v>
      </c>
      <c r="AR284">
        <f t="shared" si="119"/>
        <v>0.42805525078201512</v>
      </c>
      <c r="AS284" t="str">
        <f t="shared" si="120"/>
        <v>San Jose St.</v>
      </c>
      <c r="AT284">
        <f t="shared" si="121"/>
        <v>283</v>
      </c>
      <c r="AU284">
        <f t="shared" si="122"/>
        <v>288</v>
      </c>
      <c r="AV284">
        <v>294</v>
      </c>
      <c r="AW284" t="str">
        <f t="shared" si="123"/>
        <v>San Jose St.</v>
      </c>
      <c r="AX284" t="str">
        <f t="shared" si="124"/>
        <v/>
      </c>
      <c r="AY284">
        <v>283</v>
      </c>
    </row>
    <row r="285" spans="1:51" x14ac:dyDescent="0.25">
      <c r="A285">
        <v>1</v>
      </c>
      <c r="B285">
        <v>1</v>
      </c>
      <c r="C285">
        <v>1</v>
      </c>
      <c r="D285" t="s">
        <v>88</v>
      </c>
      <c r="E285">
        <v>69.230900000000005</v>
      </c>
      <c r="F285">
        <v>57</v>
      </c>
      <c r="G285">
        <v>66.999499999999998</v>
      </c>
      <c r="H285">
        <v>72</v>
      </c>
      <c r="I285">
        <v>103.90300000000001</v>
      </c>
      <c r="J285">
        <v>192</v>
      </c>
      <c r="K285">
        <v>100.297</v>
      </c>
      <c r="L285">
        <v>252</v>
      </c>
      <c r="M285">
        <v>106.548</v>
      </c>
      <c r="N285">
        <v>219</v>
      </c>
      <c r="O285">
        <v>109.596</v>
      </c>
      <c r="P285">
        <v>265</v>
      </c>
      <c r="Q285">
        <v>-9.2990999999999993</v>
      </c>
      <c r="R285">
        <v>278</v>
      </c>
      <c r="S285">
        <f t="shared" si="100"/>
        <v>-0.13431863517591142</v>
      </c>
      <c r="T285">
        <f t="shared" si="101"/>
        <v>274</v>
      </c>
      <c r="U285">
        <f t="shared" si="102"/>
        <v>696427.42224845814</v>
      </c>
      <c r="V285">
        <f t="shared" si="103"/>
        <v>208</v>
      </c>
      <c r="W285">
        <f t="shared" si="104"/>
        <v>26.507669580375019</v>
      </c>
      <c r="X285">
        <f t="shared" si="105"/>
        <v>223</v>
      </c>
      <c r="Y285">
        <f t="shared" si="106"/>
        <v>248.5</v>
      </c>
      <c r="Z285">
        <v>0.19489999999999999</v>
      </c>
      <c r="AA285">
        <f t="shared" si="107"/>
        <v>292</v>
      </c>
      <c r="AB285">
        <v>0.3831</v>
      </c>
      <c r="AC285">
        <f t="shared" si="108"/>
        <v>0.28899999999999998</v>
      </c>
      <c r="AD285">
        <f t="shared" si="109"/>
        <v>273</v>
      </c>
      <c r="AE285">
        <v>0.21390000000000001</v>
      </c>
      <c r="AF285">
        <f t="shared" si="110"/>
        <v>283</v>
      </c>
      <c r="AG285">
        <v>0.157</v>
      </c>
      <c r="AH285">
        <f t="shared" si="111"/>
        <v>316</v>
      </c>
      <c r="AI285">
        <f t="shared" si="112"/>
        <v>267.08333333333331</v>
      </c>
      <c r="AJ285">
        <f>IF(C285=1,(AI285/Z285),REF)</f>
        <v>1370.3608688216179</v>
      </c>
      <c r="AK285">
        <f t="shared" si="113"/>
        <v>288</v>
      </c>
      <c r="AL285">
        <f>IF(B285=1,(AI285/AC285),REF)</f>
        <v>924.16378316032296</v>
      </c>
      <c r="AM285">
        <f t="shared" si="114"/>
        <v>271</v>
      </c>
      <c r="AN285">
        <f t="shared" si="115"/>
        <v>271</v>
      </c>
      <c r="AO285" t="str">
        <f t="shared" si="116"/>
        <v>Chattanooga</v>
      </c>
      <c r="AP285">
        <f t="shared" si="117"/>
        <v>9.6166039594180935E-2</v>
      </c>
      <c r="AQ285">
        <f t="shared" si="118"/>
        <v>0.14270120592496086</v>
      </c>
      <c r="AR285">
        <f t="shared" si="119"/>
        <v>0.42741586884098232</v>
      </c>
      <c r="AS285" t="str">
        <f t="shared" si="120"/>
        <v>Chattanooga</v>
      </c>
      <c r="AT285">
        <f t="shared" si="121"/>
        <v>284</v>
      </c>
      <c r="AU285">
        <f t="shared" si="122"/>
        <v>276</v>
      </c>
      <c r="AV285">
        <v>278</v>
      </c>
      <c r="AW285" t="str">
        <f t="shared" si="123"/>
        <v>Chattanooga</v>
      </c>
      <c r="AX285" t="str">
        <f t="shared" si="124"/>
        <v/>
      </c>
      <c r="AY285">
        <v>284</v>
      </c>
    </row>
    <row r="286" spans="1:51" x14ac:dyDescent="0.25">
      <c r="A286">
        <v>1</v>
      </c>
      <c r="B286">
        <v>1</v>
      </c>
      <c r="C286">
        <v>1</v>
      </c>
      <c r="D286" t="s">
        <v>139</v>
      </c>
      <c r="E286">
        <v>66.067899999999995</v>
      </c>
      <c r="F286">
        <v>198</v>
      </c>
      <c r="G286">
        <v>64.974299999999999</v>
      </c>
      <c r="H286">
        <v>167</v>
      </c>
      <c r="I286">
        <v>102.29900000000001</v>
      </c>
      <c r="J286">
        <v>224</v>
      </c>
      <c r="K286">
        <v>97.674599999999998</v>
      </c>
      <c r="L286">
        <v>291</v>
      </c>
      <c r="M286">
        <v>106.273</v>
      </c>
      <c r="N286">
        <v>214</v>
      </c>
      <c r="O286">
        <v>109.934</v>
      </c>
      <c r="P286">
        <v>268</v>
      </c>
      <c r="Q286">
        <v>-12.2597</v>
      </c>
      <c r="R286">
        <v>289</v>
      </c>
      <c r="S286">
        <f t="shared" si="100"/>
        <v>-0.18555758545375289</v>
      </c>
      <c r="T286">
        <f t="shared" si="101"/>
        <v>293</v>
      </c>
      <c r="U286">
        <f t="shared" si="102"/>
        <v>630309.40225680231</v>
      </c>
      <c r="V286">
        <f t="shared" si="103"/>
        <v>298</v>
      </c>
      <c r="W286">
        <f t="shared" si="104"/>
        <v>27.913914611219106</v>
      </c>
      <c r="X286">
        <f t="shared" si="105"/>
        <v>287</v>
      </c>
      <c r="Y286">
        <f t="shared" si="106"/>
        <v>290</v>
      </c>
      <c r="Z286">
        <v>0.21679999999999999</v>
      </c>
      <c r="AA286">
        <f t="shared" si="107"/>
        <v>283</v>
      </c>
      <c r="AB286">
        <v>0.19800000000000001</v>
      </c>
      <c r="AC286">
        <f t="shared" si="108"/>
        <v>0.2074</v>
      </c>
      <c r="AD286">
        <f t="shared" si="109"/>
        <v>294</v>
      </c>
      <c r="AE286">
        <v>0.26860000000000001</v>
      </c>
      <c r="AF286">
        <f t="shared" si="110"/>
        <v>255</v>
      </c>
      <c r="AG286">
        <v>0.25629999999999997</v>
      </c>
      <c r="AH286">
        <f t="shared" si="111"/>
        <v>275</v>
      </c>
      <c r="AI286">
        <f t="shared" si="112"/>
        <v>284.16666666666669</v>
      </c>
      <c r="AJ286">
        <f>IF(C286=1,(AI286/Z286),REF)</f>
        <v>1310.7318573185732</v>
      </c>
      <c r="AK286">
        <f t="shared" si="113"/>
        <v>284</v>
      </c>
      <c r="AL286">
        <f>IF(B286=1,(AI286/AC286),REF)</f>
        <v>1370.1382192221151</v>
      </c>
      <c r="AM286">
        <f t="shared" si="114"/>
        <v>293</v>
      </c>
      <c r="AN286">
        <f t="shared" si="115"/>
        <v>284</v>
      </c>
      <c r="AO286" t="str">
        <f t="shared" si="116"/>
        <v>Georgia Southern</v>
      </c>
      <c r="AP286">
        <f t="shared" si="117"/>
        <v>0.12986362496477588</v>
      </c>
      <c r="AQ286">
        <f t="shared" si="118"/>
        <v>9.7490348537560431E-2</v>
      </c>
      <c r="AR286">
        <f t="shared" si="119"/>
        <v>0.41905306479828541</v>
      </c>
      <c r="AS286" t="str">
        <f t="shared" si="120"/>
        <v>Georgia Southern</v>
      </c>
      <c r="AT286">
        <f t="shared" si="121"/>
        <v>285</v>
      </c>
      <c r="AU286">
        <f t="shared" si="122"/>
        <v>287.66666666666669</v>
      </c>
      <c r="AV286">
        <v>285</v>
      </c>
      <c r="AW286" t="str">
        <f t="shared" si="123"/>
        <v>Georgia Southern</v>
      </c>
      <c r="AX286" t="str">
        <f t="shared" si="124"/>
        <v/>
      </c>
      <c r="AY286">
        <v>285</v>
      </c>
    </row>
    <row r="287" spans="1:51" x14ac:dyDescent="0.25">
      <c r="A287">
        <v>1</v>
      </c>
      <c r="B287">
        <v>1</v>
      </c>
      <c r="C287">
        <v>1</v>
      </c>
      <c r="D287" t="s">
        <v>296</v>
      </c>
      <c r="E287">
        <v>64.566299999999998</v>
      </c>
      <c r="F287">
        <v>270</v>
      </c>
      <c r="G287">
        <v>63.235399999999998</v>
      </c>
      <c r="H287">
        <v>260</v>
      </c>
      <c r="I287">
        <v>92.533299999999997</v>
      </c>
      <c r="J287">
        <v>345</v>
      </c>
      <c r="K287">
        <v>91.167500000000004</v>
      </c>
      <c r="L287">
        <v>346</v>
      </c>
      <c r="M287">
        <v>98.997699999999995</v>
      </c>
      <c r="N287">
        <v>61</v>
      </c>
      <c r="O287">
        <v>101.295</v>
      </c>
      <c r="P287">
        <v>108</v>
      </c>
      <c r="Q287">
        <v>-10.1275</v>
      </c>
      <c r="R287">
        <v>281</v>
      </c>
      <c r="S287">
        <f t="shared" si="100"/>
        <v>-0.15685427227516519</v>
      </c>
      <c r="T287">
        <f t="shared" si="101"/>
        <v>281</v>
      </c>
      <c r="U287">
        <f t="shared" si="102"/>
        <v>536643.64544375439</v>
      </c>
      <c r="V287">
        <f t="shared" si="103"/>
        <v>348</v>
      </c>
      <c r="W287">
        <f t="shared" si="104"/>
        <v>25.057337025325648</v>
      </c>
      <c r="X287">
        <f t="shared" si="105"/>
        <v>139</v>
      </c>
      <c r="Y287">
        <f t="shared" si="106"/>
        <v>210</v>
      </c>
      <c r="Z287">
        <v>0.22739999999999999</v>
      </c>
      <c r="AA287">
        <f t="shared" si="107"/>
        <v>275</v>
      </c>
      <c r="AB287">
        <v>0.25269999999999998</v>
      </c>
      <c r="AC287">
        <f t="shared" si="108"/>
        <v>0.24004999999999999</v>
      </c>
      <c r="AD287">
        <f t="shared" si="109"/>
        <v>283</v>
      </c>
      <c r="AE287">
        <v>0.21820000000000001</v>
      </c>
      <c r="AF287">
        <f t="shared" si="110"/>
        <v>278</v>
      </c>
      <c r="AG287">
        <v>0.1507</v>
      </c>
      <c r="AH287">
        <f t="shared" si="111"/>
        <v>318</v>
      </c>
      <c r="AI287">
        <f t="shared" si="112"/>
        <v>286.33333333333331</v>
      </c>
      <c r="AJ287">
        <f>IF(C287=1,(AI287/Z287),REF)</f>
        <v>1259.161536206391</v>
      </c>
      <c r="AK287">
        <f t="shared" si="113"/>
        <v>281</v>
      </c>
      <c r="AL287">
        <f>IF(B287=1,(AI287/AC287),REF)</f>
        <v>1192.8070540859544</v>
      </c>
      <c r="AM287">
        <f t="shared" si="114"/>
        <v>283</v>
      </c>
      <c r="AN287">
        <f t="shared" si="115"/>
        <v>281</v>
      </c>
      <c r="AO287" t="str">
        <f t="shared" si="116"/>
        <v>Savannah St.</v>
      </c>
      <c r="AP287">
        <f t="shared" si="117"/>
        <v>0.10420402427439257</v>
      </c>
      <c r="AQ287">
        <f t="shared" si="118"/>
        <v>0.11480977188605691</v>
      </c>
      <c r="AR287">
        <f t="shared" si="119"/>
        <v>0.41283507735288039</v>
      </c>
      <c r="AS287" t="str">
        <f t="shared" si="120"/>
        <v>Savannah St.</v>
      </c>
      <c r="AT287">
        <f t="shared" si="121"/>
        <v>286</v>
      </c>
      <c r="AU287">
        <f t="shared" si="122"/>
        <v>283.33333333333331</v>
      </c>
      <c r="AV287">
        <v>281</v>
      </c>
      <c r="AW287" t="str">
        <f t="shared" si="123"/>
        <v>Savannah St.</v>
      </c>
      <c r="AX287" t="str">
        <f t="shared" si="124"/>
        <v/>
      </c>
      <c r="AY287">
        <v>286</v>
      </c>
    </row>
    <row r="288" spans="1:51" x14ac:dyDescent="0.25">
      <c r="A288">
        <v>1</v>
      </c>
      <c r="B288">
        <v>1</v>
      </c>
      <c r="C288">
        <v>1</v>
      </c>
      <c r="D288" t="s">
        <v>124</v>
      </c>
      <c r="E288">
        <v>66.618200000000002</v>
      </c>
      <c r="F288">
        <v>164</v>
      </c>
      <c r="G288">
        <v>65.180099999999996</v>
      </c>
      <c r="H288">
        <v>162</v>
      </c>
      <c r="I288">
        <v>102.152</v>
      </c>
      <c r="J288">
        <v>229</v>
      </c>
      <c r="K288">
        <v>101.735</v>
      </c>
      <c r="L288">
        <v>226</v>
      </c>
      <c r="M288">
        <v>112.782</v>
      </c>
      <c r="N288">
        <v>329</v>
      </c>
      <c r="O288">
        <v>112.432</v>
      </c>
      <c r="P288">
        <v>317</v>
      </c>
      <c r="Q288">
        <v>-10.696999999999999</v>
      </c>
      <c r="R288">
        <v>282</v>
      </c>
      <c r="S288">
        <f t="shared" si="100"/>
        <v>-0.1605717356518189</v>
      </c>
      <c r="T288">
        <f t="shared" si="101"/>
        <v>283</v>
      </c>
      <c r="U288">
        <f t="shared" si="102"/>
        <v>689499.05117109499</v>
      </c>
      <c r="V288">
        <f t="shared" si="103"/>
        <v>217</v>
      </c>
      <c r="W288">
        <f t="shared" si="104"/>
        <v>28.696636983731469</v>
      </c>
      <c r="X288">
        <f t="shared" si="105"/>
        <v>310</v>
      </c>
      <c r="Y288">
        <f t="shared" si="106"/>
        <v>296.5</v>
      </c>
      <c r="Z288">
        <v>0.18659999999999999</v>
      </c>
      <c r="AA288">
        <f t="shared" si="107"/>
        <v>298</v>
      </c>
      <c r="AB288">
        <v>0.27729999999999999</v>
      </c>
      <c r="AC288">
        <f t="shared" si="108"/>
        <v>0.23194999999999999</v>
      </c>
      <c r="AD288">
        <f t="shared" si="109"/>
        <v>285</v>
      </c>
      <c r="AE288">
        <v>0.13189999999999999</v>
      </c>
      <c r="AF288">
        <f t="shared" si="110"/>
        <v>313</v>
      </c>
      <c r="AG288">
        <v>0.20979999999999999</v>
      </c>
      <c r="AH288">
        <f t="shared" si="111"/>
        <v>291</v>
      </c>
      <c r="AI288">
        <f t="shared" si="112"/>
        <v>280.91666666666669</v>
      </c>
      <c r="AJ288">
        <f>IF(C288=1,(AI288/Z288),REF)</f>
        <v>1505.4483744194358</v>
      </c>
      <c r="AK288">
        <f t="shared" si="113"/>
        <v>293</v>
      </c>
      <c r="AL288">
        <f>IF(B288=1,(AI288/AC288),REF)</f>
        <v>1211.1087159588992</v>
      </c>
      <c r="AM288">
        <f t="shared" si="114"/>
        <v>284</v>
      </c>
      <c r="AN288">
        <f t="shared" si="115"/>
        <v>284</v>
      </c>
      <c r="AO288" t="str">
        <f t="shared" si="116"/>
        <v>Fairleigh Dickinson</v>
      </c>
      <c r="AP288">
        <f t="shared" si="117"/>
        <v>0.10731316852107607</v>
      </c>
      <c r="AQ288">
        <f t="shared" si="118"/>
        <v>0.1107247999361021</v>
      </c>
      <c r="AR288">
        <f t="shared" si="119"/>
        <v>0.41209832801640828</v>
      </c>
      <c r="AS288" t="str">
        <f t="shared" si="120"/>
        <v>Fairleigh Dickinson</v>
      </c>
      <c r="AT288">
        <f t="shared" si="121"/>
        <v>287</v>
      </c>
      <c r="AU288">
        <f t="shared" si="122"/>
        <v>285.33333333333331</v>
      </c>
      <c r="AV288">
        <v>287</v>
      </c>
      <c r="AW288" t="str">
        <f t="shared" si="123"/>
        <v>Fairleigh Dickinson</v>
      </c>
      <c r="AX288" t="str">
        <f t="shared" si="124"/>
        <v/>
      </c>
      <c r="AY288">
        <v>287</v>
      </c>
    </row>
    <row r="289" spans="1:51" x14ac:dyDescent="0.25">
      <c r="A289">
        <v>1</v>
      </c>
      <c r="B289">
        <v>1</v>
      </c>
      <c r="C289">
        <v>1</v>
      </c>
      <c r="D289" t="s">
        <v>60</v>
      </c>
      <c r="E289">
        <v>66.924400000000006</v>
      </c>
      <c r="F289">
        <v>151</v>
      </c>
      <c r="G289">
        <v>66.102400000000003</v>
      </c>
      <c r="H289">
        <v>107</v>
      </c>
      <c r="I289">
        <v>93.714799999999997</v>
      </c>
      <c r="J289">
        <v>336</v>
      </c>
      <c r="K289">
        <v>96.360399999999998</v>
      </c>
      <c r="L289">
        <v>303</v>
      </c>
      <c r="M289">
        <v>109.86499999999999</v>
      </c>
      <c r="N289">
        <v>288</v>
      </c>
      <c r="O289">
        <v>108.877</v>
      </c>
      <c r="P289">
        <v>253</v>
      </c>
      <c r="Q289">
        <v>-12.5167</v>
      </c>
      <c r="R289">
        <v>296</v>
      </c>
      <c r="S289">
        <f t="shared" si="100"/>
        <v>-0.1870259576477338</v>
      </c>
      <c r="T289">
        <f t="shared" si="101"/>
        <v>297</v>
      </c>
      <c r="U289">
        <f t="shared" si="102"/>
        <v>621414.9174090951</v>
      </c>
      <c r="V289">
        <f t="shared" si="103"/>
        <v>306</v>
      </c>
      <c r="W289">
        <f t="shared" si="104"/>
        <v>27.13397040606414</v>
      </c>
      <c r="X289">
        <f t="shared" si="105"/>
        <v>256</v>
      </c>
      <c r="Y289">
        <f t="shared" si="106"/>
        <v>276.5</v>
      </c>
      <c r="Z289">
        <v>0.18770000000000001</v>
      </c>
      <c r="AA289">
        <f t="shared" si="107"/>
        <v>297</v>
      </c>
      <c r="AB289">
        <v>0.24379999999999999</v>
      </c>
      <c r="AC289">
        <f t="shared" si="108"/>
        <v>0.21575</v>
      </c>
      <c r="AD289">
        <f t="shared" si="109"/>
        <v>289</v>
      </c>
      <c r="AE289">
        <v>0.18640000000000001</v>
      </c>
      <c r="AF289">
        <f t="shared" si="110"/>
        <v>292</v>
      </c>
      <c r="AG289">
        <v>0.2177</v>
      </c>
      <c r="AH289">
        <f t="shared" si="111"/>
        <v>282</v>
      </c>
      <c r="AI289">
        <f t="shared" si="112"/>
        <v>290.41666666666669</v>
      </c>
      <c r="AJ289">
        <f>IF(C289=1,(AI289/Z289),REF)</f>
        <v>1547.2385011543242</v>
      </c>
      <c r="AK289">
        <f t="shared" si="113"/>
        <v>296</v>
      </c>
      <c r="AL289">
        <f>IF(B289=1,(AI289/AC289),REF)</f>
        <v>1346.0795674005408</v>
      </c>
      <c r="AM289">
        <f t="shared" si="114"/>
        <v>291</v>
      </c>
      <c r="AN289">
        <f t="shared" si="115"/>
        <v>289</v>
      </c>
      <c r="AO289" t="str">
        <f t="shared" si="116"/>
        <v>Ball St.</v>
      </c>
      <c r="AP289">
        <f t="shared" si="117"/>
        <v>0.10944954913476085</v>
      </c>
      <c r="AQ289">
        <f t="shared" si="118"/>
        <v>0.10164016970013603</v>
      </c>
      <c r="AR289">
        <f t="shared" si="119"/>
        <v>0.40679427690553721</v>
      </c>
      <c r="AS289" t="str">
        <f t="shared" si="120"/>
        <v>Ball St.</v>
      </c>
      <c r="AT289">
        <f t="shared" si="121"/>
        <v>288</v>
      </c>
      <c r="AU289">
        <f t="shared" si="122"/>
        <v>288.66666666666669</v>
      </c>
      <c r="AV289">
        <v>292</v>
      </c>
      <c r="AW289" t="str">
        <f t="shared" si="123"/>
        <v>Ball St.</v>
      </c>
      <c r="AX289" t="str">
        <f t="shared" si="124"/>
        <v/>
      </c>
      <c r="AY289">
        <v>288</v>
      </c>
    </row>
    <row r="290" spans="1:51" x14ac:dyDescent="0.25">
      <c r="A290">
        <v>1</v>
      </c>
      <c r="B290">
        <v>1</v>
      </c>
      <c r="C290">
        <v>1</v>
      </c>
      <c r="D290" t="s">
        <v>89</v>
      </c>
      <c r="E290">
        <v>69.176699999999997</v>
      </c>
      <c r="F290">
        <v>61</v>
      </c>
      <c r="G290">
        <v>68.0197</v>
      </c>
      <c r="H290">
        <v>45</v>
      </c>
      <c r="I290">
        <v>97.790400000000005</v>
      </c>
      <c r="J290">
        <v>291</v>
      </c>
      <c r="K290">
        <v>97.709500000000006</v>
      </c>
      <c r="L290">
        <v>289</v>
      </c>
      <c r="M290">
        <v>109.441</v>
      </c>
      <c r="N290">
        <v>278</v>
      </c>
      <c r="O290">
        <v>108.79600000000001</v>
      </c>
      <c r="P290">
        <v>251</v>
      </c>
      <c r="Q290">
        <v>-11.0862</v>
      </c>
      <c r="R290">
        <v>284</v>
      </c>
      <c r="S290">
        <f t="shared" si="100"/>
        <v>-0.16026349912615087</v>
      </c>
      <c r="T290">
        <f t="shared" si="101"/>
        <v>282</v>
      </c>
      <c r="U290">
        <f t="shared" si="102"/>
        <v>660440.08169440727</v>
      </c>
      <c r="V290">
        <f t="shared" si="103"/>
        <v>262</v>
      </c>
      <c r="W290">
        <f t="shared" si="104"/>
        <v>26.219285027193941</v>
      </c>
      <c r="X290">
        <f t="shared" si="105"/>
        <v>198</v>
      </c>
      <c r="Y290">
        <f t="shared" si="106"/>
        <v>240</v>
      </c>
      <c r="Z290">
        <v>0.1883</v>
      </c>
      <c r="AA290">
        <f t="shared" si="107"/>
        <v>296</v>
      </c>
      <c r="AB290">
        <v>0.27500000000000002</v>
      </c>
      <c r="AC290">
        <f t="shared" si="108"/>
        <v>0.23165000000000002</v>
      </c>
      <c r="AD290">
        <f t="shared" si="109"/>
        <v>286</v>
      </c>
      <c r="AE290">
        <v>0.1208</v>
      </c>
      <c r="AF290">
        <f t="shared" si="110"/>
        <v>319</v>
      </c>
      <c r="AG290">
        <v>0.17610000000000001</v>
      </c>
      <c r="AH290">
        <f t="shared" si="111"/>
        <v>306</v>
      </c>
      <c r="AI290">
        <f t="shared" si="112"/>
        <v>282.5</v>
      </c>
      <c r="AJ290">
        <f>IF(C290=1,(AI290/Z290),REF)</f>
        <v>1500.2655337227827</v>
      </c>
      <c r="AK290">
        <f t="shared" si="113"/>
        <v>292</v>
      </c>
      <c r="AL290">
        <f>IF(B290=1,(AI290/AC290),REF)</f>
        <v>1219.5121951219512</v>
      </c>
      <c r="AM290">
        <f t="shared" si="114"/>
        <v>285</v>
      </c>
      <c r="AN290">
        <f t="shared" si="115"/>
        <v>285</v>
      </c>
      <c r="AO290" t="str">
        <f t="shared" si="116"/>
        <v>Chicago St.</v>
      </c>
      <c r="AP290">
        <f t="shared" si="117"/>
        <v>9.8684174823118684E-2</v>
      </c>
      <c r="AQ290">
        <f t="shared" si="118"/>
        <v>0.11048605186884575</v>
      </c>
      <c r="AR290">
        <f t="shared" si="119"/>
        <v>0.40531058755703403</v>
      </c>
      <c r="AS290" t="str">
        <f t="shared" si="120"/>
        <v>Chicago St.</v>
      </c>
      <c r="AT290">
        <f t="shared" si="121"/>
        <v>289</v>
      </c>
      <c r="AU290">
        <f t="shared" si="122"/>
        <v>286.66666666666669</v>
      </c>
      <c r="AV290">
        <v>288</v>
      </c>
      <c r="AW290" t="str">
        <f t="shared" si="123"/>
        <v>Chicago St.</v>
      </c>
      <c r="AX290" t="str">
        <f t="shared" si="124"/>
        <v/>
      </c>
      <c r="AY290">
        <v>289</v>
      </c>
    </row>
    <row r="291" spans="1:51" x14ac:dyDescent="0.25">
      <c r="A291">
        <v>1</v>
      </c>
      <c r="B291">
        <v>1</v>
      </c>
      <c r="C291">
        <v>1</v>
      </c>
      <c r="D291" t="s">
        <v>332</v>
      </c>
      <c r="E291">
        <v>66.294399999999996</v>
      </c>
      <c r="F291">
        <v>186</v>
      </c>
      <c r="G291">
        <v>64.308999999999997</v>
      </c>
      <c r="H291">
        <v>211</v>
      </c>
      <c r="I291">
        <v>95.353800000000007</v>
      </c>
      <c r="J291">
        <v>322</v>
      </c>
      <c r="K291">
        <v>93.353099999999998</v>
      </c>
      <c r="L291">
        <v>332</v>
      </c>
      <c r="M291">
        <v>104.96599999999999</v>
      </c>
      <c r="N291">
        <v>176</v>
      </c>
      <c r="O291">
        <v>106.117</v>
      </c>
      <c r="P291">
        <v>201</v>
      </c>
      <c r="Q291">
        <v>-12.7643</v>
      </c>
      <c r="R291">
        <v>297</v>
      </c>
      <c r="S291">
        <f t="shared" si="100"/>
        <v>-0.19253360766520261</v>
      </c>
      <c r="T291">
        <f t="shared" si="101"/>
        <v>298</v>
      </c>
      <c r="U291">
        <f t="shared" si="102"/>
        <v>577742.52195097716</v>
      </c>
      <c r="V291">
        <f t="shared" si="103"/>
        <v>330</v>
      </c>
      <c r="W291">
        <f t="shared" si="104"/>
        <v>26.289304548461796</v>
      </c>
      <c r="X291">
        <f t="shared" si="105"/>
        <v>203</v>
      </c>
      <c r="Y291">
        <f t="shared" si="106"/>
        <v>250.5</v>
      </c>
      <c r="Z291">
        <v>0.26040000000000002</v>
      </c>
      <c r="AA291">
        <f t="shared" si="107"/>
        <v>269</v>
      </c>
      <c r="AB291">
        <v>0.12870000000000001</v>
      </c>
      <c r="AC291">
        <f t="shared" si="108"/>
        <v>0.19455</v>
      </c>
      <c r="AD291">
        <f t="shared" si="109"/>
        <v>300</v>
      </c>
      <c r="AE291">
        <v>0.14419999999999999</v>
      </c>
      <c r="AF291">
        <f t="shared" si="110"/>
        <v>310</v>
      </c>
      <c r="AG291">
        <v>0.16689999999999999</v>
      </c>
      <c r="AH291">
        <f t="shared" si="111"/>
        <v>312</v>
      </c>
      <c r="AI291">
        <f t="shared" si="112"/>
        <v>300.08333333333331</v>
      </c>
      <c r="AJ291">
        <f>IF(C291=1,(AI291/Z291),REF)</f>
        <v>1152.3937532002046</v>
      </c>
      <c r="AK291">
        <f t="shared" si="113"/>
        <v>275</v>
      </c>
      <c r="AL291">
        <f>IF(B291=1,(AI291/AC291),REF)</f>
        <v>1542.4483851623404</v>
      </c>
      <c r="AM291">
        <f t="shared" si="114"/>
        <v>302</v>
      </c>
      <c r="AN291">
        <f t="shared" si="115"/>
        <v>275</v>
      </c>
      <c r="AO291" t="str">
        <f t="shared" si="116"/>
        <v>Texas Pan American</v>
      </c>
      <c r="AP291">
        <f t="shared" si="117"/>
        <v>0.11881157749590486</v>
      </c>
      <c r="AQ291">
        <f t="shared" si="118"/>
        <v>9.0105919678816301E-2</v>
      </c>
      <c r="AR291">
        <f t="shared" si="119"/>
        <v>0.40511463021763983</v>
      </c>
      <c r="AS291" t="str">
        <f t="shared" si="120"/>
        <v>Texas Pan American</v>
      </c>
      <c r="AT291">
        <f t="shared" si="121"/>
        <v>290</v>
      </c>
      <c r="AU291">
        <f t="shared" si="122"/>
        <v>288.33333333333331</v>
      </c>
      <c r="AV291">
        <v>286</v>
      </c>
      <c r="AW291" t="str">
        <f t="shared" si="123"/>
        <v>Texas Pan American</v>
      </c>
      <c r="AX291" t="str">
        <f t="shared" si="124"/>
        <v/>
      </c>
      <c r="AY291">
        <v>290</v>
      </c>
    </row>
    <row r="292" spans="1:51" x14ac:dyDescent="0.25">
      <c r="A292">
        <v>1</v>
      </c>
      <c r="B292">
        <v>1</v>
      </c>
      <c r="C292">
        <v>1</v>
      </c>
      <c r="D292" t="s">
        <v>100</v>
      </c>
      <c r="E292">
        <v>68.032799999999995</v>
      </c>
      <c r="F292">
        <v>105</v>
      </c>
      <c r="G292">
        <v>67.018900000000002</v>
      </c>
      <c r="H292">
        <v>71</v>
      </c>
      <c r="I292">
        <v>100.627</v>
      </c>
      <c r="J292">
        <v>255</v>
      </c>
      <c r="K292">
        <v>99.843000000000004</v>
      </c>
      <c r="L292">
        <v>260</v>
      </c>
      <c r="M292">
        <v>109.851</v>
      </c>
      <c r="N292">
        <v>286</v>
      </c>
      <c r="O292">
        <v>112.3</v>
      </c>
      <c r="P292">
        <v>310</v>
      </c>
      <c r="Q292">
        <v>-12.4574</v>
      </c>
      <c r="R292">
        <v>294</v>
      </c>
      <c r="S292">
        <f t="shared" si="100"/>
        <v>-0.18310285626932885</v>
      </c>
      <c r="T292">
        <f t="shared" si="101"/>
        <v>291</v>
      </c>
      <c r="U292">
        <f t="shared" si="102"/>
        <v>678193.44702048728</v>
      </c>
      <c r="V292">
        <f t="shared" si="103"/>
        <v>238</v>
      </c>
      <c r="W292">
        <f t="shared" si="104"/>
        <v>28.047184061600763</v>
      </c>
      <c r="X292">
        <f t="shared" si="105"/>
        <v>295</v>
      </c>
      <c r="Y292">
        <f t="shared" si="106"/>
        <v>293</v>
      </c>
      <c r="Z292">
        <v>0.2354</v>
      </c>
      <c r="AA292">
        <f t="shared" si="107"/>
        <v>272</v>
      </c>
      <c r="AB292">
        <v>0.14860000000000001</v>
      </c>
      <c r="AC292">
        <f t="shared" si="108"/>
        <v>0.192</v>
      </c>
      <c r="AD292">
        <f t="shared" si="109"/>
        <v>302</v>
      </c>
      <c r="AE292">
        <v>0.1646</v>
      </c>
      <c r="AF292">
        <f t="shared" si="110"/>
        <v>299</v>
      </c>
      <c r="AG292">
        <v>0.19339999999999999</v>
      </c>
      <c r="AH292">
        <f t="shared" si="111"/>
        <v>294</v>
      </c>
      <c r="AI292">
        <f t="shared" si="112"/>
        <v>286.16666666666669</v>
      </c>
      <c r="AJ292">
        <f>IF(C292=1,(AI292/Z292),REF)</f>
        <v>1215.6612857547439</v>
      </c>
      <c r="AK292">
        <f t="shared" si="113"/>
        <v>279</v>
      </c>
      <c r="AL292">
        <f>IF(B292=1,(AI292/AC292),REF)</f>
        <v>1490.4513888888889</v>
      </c>
      <c r="AM292">
        <f t="shared" si="114"/>
        <v>299</v>
      </c>
      <c r="AN292">
        <f t="shared" si="115"/>
        <v>279</v>
      </c>
      <c r="AO292" t="str">
        <f t="shared" si="116"/>
        <v>Coppin St.</v>
      </c>
      <c r="AP292">
        <f t="shared" si="117"/>
        <v>0.11859311512125491</v>
      </c>
      <c r="AQ292">
        <f t="shared" si="118"/>
        <v>8.9306880627098573E-2</v>
      </c>
      <c r="AR292">
        <f t="shared" si="119"/>
        <v>0.40432425399068739</v>
      </c>
      <c r="AS292" t="str">
        <f t="shared" si="120"/>
        <v>Coppin St.</v>
      </c>
      <c r="AT292">
        <f t="shared" si="121"/>
        <v>291</v>
      </c>
      <c r="AU292">
        <f t="shared" si="122"/>
        <v>290.66666666666669</v>
      </c>
      <c r="AV292">
        <v>290</v>
      </c>
      <c r="AW292" t="str">
        <f t="shared" si="123"/>
        <v>Coppin St.</v>
      </c>
      <c r="AX292" t="str">
        <f t="shared" si="124"/>
        <v/>
      </c>
      <c r="AY292">
        <v>291</v>
      </c>
    </row>
    <row r="293" spans="1:51" x14ac:dyDescent="0.25">
      <c r="A293">
        <v>1</v>
      </c>
      <c r="B293">
        <v>1</v>
      </c>
      <c r="C293">
        <v>1</v>
      </c>
      <c r="D293" t="s">
        <v>345</v>
      </c>
      <c r="E293">
        <v>67.110799999999998</v>
      </c>
      <c r="F293">
        <v>144</v>
      </c>
      <c r="G293">
        <v>66.053299999999993</v>
      </c>
      <c r="H293">
        <v>111</v>
      </c>
      <c r="I293">
        <v>97.920599999999993</v>
      </c>
      <c r="J293">
        <v>288</v>
      </c>
      <c r="K293">
        <v>98.422899999999998</v>
      </c>
      <c r="L293">
        <v>277</v>
      </c>
      <c r="M293">
        <v>105.508</v>
      </c>
      <c r="N293">
        <v>188</v>
      </c>
      <c r="O293">
        <v>107.11</v>
      </c>
      <c r="P293">
        <v>221</v>
      </c>
      <c r="Q293">
        <v>-8.6867800000000006</v>
      </c>
      <c r="R293">
        <v>270</v>
      </c>
      <c r="S293">
        <f t="shared" si="100"/>
        <v>-0.12944414311854427</v>
      </c>
      <c r="T293">
        <f t="shared" si="101"/>
        <v>271</v>
      </c>
      <c r="U293">
        <f t="shared" si="102"/>
        <v>650106.83242615056</v>
      </c>
      <c r="V293">
        <f t="shared" si="103"/>
        <v>275</v>
      </c>
      <c r="W293">
        <f t="shared" si="104"/>
        <v>26.359405735837449</v>
      </c>
      <c r="X293">
        <f t="shared" si="105"/>
        <v>209</v>
      </c>
      <c r="Y293">
        <f t="shared" si="106"/>
        <v>240</v>
      </c>
      <c r="Z293">
        <v>0.19320000000000001</v>
      </c>
      <c r="AA293">
        <f t="shared" si="107"/>
        <v>293</v>
      </c>
      <c r="AB293">
        <v>0.2291</v>
      </c>
      <c r="AC293">
        <f t="shared" si="108"/>
        <v>0.21115</v>
      </c>
      <c r="AD293">
        <f t="shared" si="109"/>
        <v>292</v>
      </c>
      <c r="AE293">
        <v>0.2014</v>
      </c>
      <c r="AF293">
        <f t="shared" si="110"/>
        <v>286</v>
      </c>
      <c r="AG293">
        <v>0.2024</v>
      </c>
      <c r="AH293">
        <f t="shared" si="111"/>
        <v>292</v>
      </c>
      <c r="AI293">
        <f t="shared" si="112"/>
        <v>276</v>
      </c>
      <c r="AJ293">
        <f>IF(C293=1,(AI293/Z293),REF)</f>
        <v>1428.5714285714284</v>
      </c>
      <c r="AK293">
        <f t="shared" si="113"/>
        <v>291</v>
      </c>
      <c r="AL293">
        <f>IF(B293=1,(AI293/AC293),REF)</f>
        <v>1307.1276343831398</v>
      </c>
      <c r="AM293">
        <f t="shared" si="114"/>
        <v>287</v>
      </c>
      <c r="AN293">
        <f t="shared" si="115"/>
        <v>287</v>
      </c>
      <c r="AO293" t="str">
        <f t="shared" si="116"/>
        <v>UC Riverside</v>
      </c>
      <c r="AP293">
        <f t="shared" si="117"/>
        <v>0.10765942248897956</v>
      </c>
      <c r="AQ293">
        <f t="shared" si="118"/>
        <v>9.9838892506352236E-2</v>
      </c>
      <c r="AR293">
        <f t="shared" si="119"/>
        <v>0.4040115969288719</v>
      </c>
      <c r="AS293" t="str">
        <f t="shared" si="120"/>
        <v>UC Riverside</v>
      </c>
      <c r="AT293">
        <f t="shared" si="121"/>
        <v>292</v>
      </c>
      <c r="AU293">
        <f t="shared" si="122"/>
        <v>290.33333333333331</v>
      </c>
      <c r="AV293">
        <v>291</v>
      </c>
      <c r="AW293" t="str">
        <f t="shared" si="123"/>
        <v>UC Riverside</v>
      </c>
      <c r="AX293" t="str">
        <f t="shared" si="124"/>
        <v/>
      </c>
      <c r="AY293">
        <v>292</v>
      </c>
    </row>
    <row r="294" spans="1:51" x14ac:dyDescent="0.25">
      <c r="A294">
        <v>1</v>
      </c>
      <c r="B294">
        <v>1</v>
      </c>
      <c r="C294">
        <v>1</v>
      </c>
      <c r="D294" t="s">
        <v>340</v>
      </c>
      <c r="E294">
        <v>63.621699999999997</v>
      </c>
      <c r="F294">
        <v>307</v>
      </c>
      <c r="G294">
        <v>62.103099999999998</v>
      </c>
      <c r="H294">
        <v>306</v>
      </c>
      <c r="I294">
        <v>99.443399999999997</v>
      </c>
      <c r="J294">
        <v>275</v>
      </c>
      <c r="K294">
        <v>99.548299999999998</v>
      </c>
      <c r="L294">
        <v>266</v>
      </c>
      <c r="M294">
        <v>109.92</v>
      </c>
      <c r="N294">
        <v>292</v>
      </c>
      <c r="O294">
        <v>111.35899999999999</v>
      </c>
      <c r="P294">
        <v>296</v>
      </c>
      <c r="Q294">
        <v>-11.8111</v>
      </c>
      <c r="R294">
        <v>286</v>
      </c>
      <c r="S294">
        <f t="shared" si="100"/>
        <v>-0.18563949092840962</v>
      </c>
      <c r="T294">
        <f t="shared" si="101"/>
        <v>294</v>
      </c>
      <c r="U294">
        <f t="shared" si="102"/>
        <v>630482.39654131769</v>
      </c>
      <c r="V294">
        <f t="shared" si="103"/>
        <v>297</v>
      </c>
      <c r="W294">
        <f t="shared" si="104"/>
        <v>29.590700496036224</v>
      </c>
      <c r="X294">
        <f t="shared" si="105"/>
        <v>325</v>
      </c>
      <c r="Y294">
        <f t="shared" si="106"/>
        <v>309.5</v>
      </c>
      <c r="Z294">
        <v>0.1686</v>
      </c>
      <c r="AA294">
        <f t="shared" si="107"/>
        <v>305</v>
      </c>
      <c r="AB294">
        <v>0.28820000000000001</v>
      </c>
      <c r="AC294">
        <f t="shared" si="108"/>
        <v>0.22839999999999999</v>
      </c>
      <c r="AD294">
        <f t="shared" si="109"/>
        <v>287</v>
      </c>
      <c r="AE294">
        <v>0.14910000000000001</v>
      </c>
      <c r="AF294">
        <f t="shared" si="110"/>
        <v>308</v>
      </c>
      <c r="AG294">
        <v>0.1842</v>
      </c>
      <c r="AH294">
        <f t="shared" si="111"/>
        <v>302</v>
      </c>
      <c r="AI294">
        <f t="shared" si="112"/>
        <v>299.58333333333331</v>
      </c>
      <c r="AJ294">
        <f>IF(C294=1,(AI294/Z294),REF)</f>
        <v>1776.8880980624751</v>
      </c>
      <c r="AK294">
        <f t="shared" si="113"/>
        <v>308</v>
      </c>
      <c r="AL294">
        <f>IF(B294=1,(AI294/AC294),REF)</f>
        <v>1311.6608289550495</v>
      </c>
      <c r="AM294">
        <f t="shared" si="114"/>
        <v>288</v>
      </c>
      <c r="AN294">
        <f t="shared" si="115"/>
        <v>287</v>
      </c>
      <c r="AO294" t="str">
        <f t="shared" si="116"/>
        <v>Tulane</v>
      </c>
      <c r="AP294">
        <f t="shared" si="117"/>
        <v>9.3939561264211394E-2</v>
      </c>
      <c r="AQ294">
        <f t="shared" si="118"/>
        <v>0.10794855283576718</v>
      </c>
      <c r="AR294">
        <f t="shared" si="119"/>
        <v>0.39960627765825574</v>
      </c>
      <c r="AS294" t="str">
        <f t="shared" si="120"/>
        <v>Tulane</v>
      </c>
      <c r="AT294">
        <f t="shared" si="121"/>
        <v>293</v>
      </c>
      <c r="AU294">
        <f t="shared" si="122"/>
        <v>289</v>
      </c>
      <c r="AV294">
        <v>289</v>
      </c>
      <c r="AW294" t="str">
        <f t="shared" si="123"/>
        <v>Tulane</v>
      </c>
      <c r="AX294" t="str">
        <f t="shared" si="124"/>
        <v/>
      </c>
      <c r="AY294">
        <v>293</v>
      </c>
    </row>
    <row r="295" spans="1:51" x14ac:dyDescent="0.25">
      <c r="A295">
        <v>1</v>
      </c>
      <c r="B295">
        <v>1</v>
      </c>
      <c r="C295">
        <v>1</v>
      </c>
      <c r="D295" t="s">
        <v>327</v>
      </c>
      <c r="E295">
        <v>66.093900000000005</v>
      </c>
      <c r="F295">
        <v>196</v>
      </c>
      <c r="G295">
        <v>63.408999999999999</v>
      </c>
      <c r="H295">
        <v>252</v>
      </c>
      <c r="I295">
        <v>101.827</v>
      </c>
      <c r="J295">
        <v>233</v>
      </c>
      <c r="K295">
        <v>101.09099999999999</v>
      </c>
      <c r="L295">
        <v>235</v>
      </c>
      <c r="M295">
        <v>113.491</v>
      </c>
      <c r="N295">
        <v>335</v>
      </c>
      <c r="O295">
        <v>113.41</v>
      </c>
      <c r="P295">
        <v>325</v>
      </c>
      <c r="Q295">
        <v>-12.319100000000001</v>
      </c>
      <c r="R295">
        <v>291</v>
      </c>
      <c r="S295">
        <f t="shared" si="100"/>
        <v>-0.18638633822485889</v>
      </c>
      <c r="T295">
        <f t="shared" si="101"/>
        <v>295</v>
      </c>
      <c r="U295">
        <f t="shared" si="102"/>
        <v>675439.35929338587</v>
      </c>
      <c r="V295">
        <f t="shared" si="103"/>
        <v>245</v>
      </c>
      <c r="W295">
        <f t="shared" si="104"/>
        <v>29.327887499316127</v>
      </c>
      <c r="X295">
        <f t="shared" si="105"/>
        <v>318</v>
      </c>
      <c r="Y295">
        <f t="shared" si="106"/>
        <v>306.5</v>
      </c>
      <c r="Z295">
        <v>0.23419999999999999</v>
      </c>
      <c r="AA295">
        <f t="shared" si="107"/>
        <v>274</v>
      </c>
      <c r="AB295">
        <v>0.1197</v>
      </c>
      <c r="AC295">
        <f t="shared" si="108"/>
        <v>0.17695</v>
      </c>
      <c r="AD295">
        <f t="shared" si="109"/>
        <v>306</v>
      </c>
      <c r="AE295">
        <v>0.53120000000000001</v>
      </c>
      <c r="AF295">
        <f t="shared" si="110"/>
        <v>153</v>
      </c>
      <c r="AG295">
        <v>0.1895</v>
      </c>
      <c r="AH295">
        <f t="shared" si="111"/>
        <v>297</v>
      </c>
      <c r="AI295">
        <f t="shared" si="112"/>
        <v>267.08333333333331</v>
      </c>
      <c r="AJ295">
        <f>IF(C295=1,(AI295/Z295),REF)</f>
        <v>1140.4070594933105</v>
      </c>
      <c r="AK295">
        <f t="shared" si="113"/>
        <v>274</v>
      </c>
      <c r="AL295">
        <f>IF(B295=1,(AI295/AC295),REF)</f>
        <v>1509.3717622680606</v>
      </c>
      <c r="AM295">
        <f t="shared" si="114"/>
        <v>300</v>
      </c>
      <c r="AN295">
        <f t="shared" si="115"/>
        <v>274</v>
      </c>
      <c r="AO295" t="str">
        <f t="shared" si="116"/>
        <v>Tennessee St.</v>
      </c>
      <c r="AP295">
        <f t="shared" si="117"/>
        <v>0.11793383824083351</v>
      </c>
      <c r="AQ295">
        <f t="shared" si="118"/>
        <v>8.2176843960411236E-2</v>
      </c>
      <c r="AR295">
        <f t="shared" si="119"/>
        <v>0.39819528268265542</v>
      </c>
      <c r="AS295" t="str">
        <f t="shared" si="120"/>
        <v>Tennessee St.</v>
      </c>
      <c r="AT295">
        <f t="shared" si="121"/>
        <v>294</v>
      </c>
      <c r="AU295">
        <f t="shared" si="122"/>
        <v>291.33333333333331</v>
      </c>
      <c r="AV295">
        <v>293</v>
      </c>
      <c r="AW295" t="str">
        <f t="shared" si="123"/>
        <v>Tennessee St.</v>
      </c>
      <c r="AX295" t="str">
        <f t="shared" si="124"/>
        <v/>
      </c>
      <c r="AY295">
        <v>294</v>
      </c>
    </row>
    <row r="296" spans="1:51" x14ac:dyDescent="0.25">
      <c r="A296">
        <v>1</v>
      </c>
      <c r="B296">
        <v>1</v>
      </c>
      <c r="C296">
        <v>1</v>
      </c>
      <c r="D296" t="s">
        <v>193</v>
      </c>
      <c r="E296">
        <v>65.450900000000004</v>
      </c>
      <c r="F296">
        <v>228</v>
      </c>
      <c r="G296">
        <v>64.853700000000003</v>
      </c>
      <c r="H296">
        <v>175</v>
      </c>
      <c r="I296">
        <v>96.809100000000001</v>
      </c>
      <c r="J296">
        <v>309</v>
      </c>
      <c r="K296">
        <v>96.867500000000007</v>
      </c>
      <c r="L296">
        <v>301</v>
      </c>
      <c r="M296">
        <v>108.23699999999999</v>
      </c>
      <c r="N296">
        <v>258</v>
      </c>
      <c r="O296">
        <v>108.821</v>
      </c>
      <c r="P296">
        <v>252</v>
      </c>
      <c r="Q296">
        <v>-11.9537</v>
      </c>
      <c r="R296">
        <v>288</v>
      </c>
      <c r="S296">
        <f t="shared" si="100"/>
        <v>-0.1826330883150574</v>
      </c>
      <c r="T296">
        <f t="shared" si="101"/>
        <v>290</v>
      </c>
      <c r="U296">
        <f t="shared" si="102"/>
        <v>614146.25178786321</v>
      </c>
      <c r="V296">
        <f t="shared" si="103"/>
        <v>307</v>
      </c>
      <c r="W296">
        <f t="shared" si="104"/>
        <v>27.722010085182255</v>
      </c>
      <c r="X296">
        <f t="shared" si="105"/>
        <v>281</v>
      </c>
      <c r="Y296">
        <f t="shared" si="106"/>
        <v>285.5</v>
      </c>
      <c r="Z296">
        <v>0.15340000000000001</v>
      </c>
      <c r="AA296">
        <f t="shared" si="107"/>
        <v>314</v>
      </c>
      <c r="AB296">
        <v>0.29859999999999998</v>
      </c>
      <c r="AC296">
        <f t="shared" si="108"/>
        <v>0.22599999999999998</v>
      </c>
      <c r="AD296">
        <f t="shared" si="109"/>
        <v>288</v>
      </c>
      <c r="AE296">
        <v>7.7799999999999994E-2</v>
      </c>
      <c r="AF296">
        <f t="shared" si="110"/>
        <v>338</v>
      </c>
      <c r="AG296">
        <v>0.18679999999999999</v>
      </c>
      <c r="AH296">
        <f t="shared" si="111"/>
        <v>299</v>
      </c>
      <c r="AI296">
        <f t="shared" si="112"/>
        <v>301.25</v>
      </c>
      <c r="AJ296">
        <f>IF(C296=1,(AI296/Z296),REF)</f>
        <v>1963.8200782268577</v>
      </c>
      <c r="AK296">
        <f t="shared" si="113"/>
        <v>315</v>
      </c>
      <c r="AL296">
        <f>IF(B296=1,(AI296/AC296),REF)</f>
        <v>1332.9646017699117</v>
      </c>
      <c r="AM296">
        <f t="shared" si="114"/>
        <v>289</v>
      </c>
      <c r="AN296">
        <f t="shared" si="115"/>
        <v>288</v>
      </c>
      <c r="AO296" t="str">
        <f t="shared" si="116"/>
        <v>Loyola MD</v>
      </c>
      <c r="AP296">
        <f t="shared" si="117"/>
        <v>8.96829940313804E-2</v>
      </c>
      <c r="AQ296">
        <f t="shared" si="118"/>
        <v>0.10659934365366673</v>
      </c>
      <c r="AR296">
        <f t="shared" si="119"/>
        <v>0.3951304421217447</v>
      </c>
      <c r="AS296" t="str">
        <f t="shared" si="120"/>
        <v>Loyola MD</v>
      </c>
      <c r="AT296">
        <f t="shared" si="121"/>
        <v>295</v>
      </c>
      <c r="AU296">
        <f t="shared" si="122"/>
        <v>290.33333333333331</v>
      </c>
      <c r="AV296">
        <v>295</v>
      </c>
      <c r="AW296" t="str">
        <f t="shared" si="123"/>
        <v>Loyola MD</v>
      </c>
      <c r="AX296" t="str">
        <f t="shared" si="124"/>
        <v/>
      </c>
      <c r="AY296">
        <v>295</v>
      </c>
    </row>
    <row r="297" spans="1:51" x14ac:dyDescent="0.25">
      <c r="A297">
        <v>1</v>
      </c>
      <c r="B297">
        <v>1</v>
      </c>
      <c r="C297">
        <v>1</v>
      </c>
      <c r="D297" t="s">
        <v>184</v>
      </c>
      <c r="E297">
        <v>68.5291</v>
      </c>
      <c r="F297">
        <v>79</v>
      </c>
      <c r="G297">
        <v>66.643699999999995</v>
      </c>
      <c r="H297">
        <v>89</v>
      </c>
      <c r="I297">
        <v>104.075</v>
      </c>
      <c r="J297">
        <v>186</v>
      </c>
      <c r="K297">
        <v>102.53100000000001</v>
      </c>
      <c r="L297">
        <v>211</v>
      </c>
      <c r="M297">
        <v>116.078</v>
      </c>
      <c r="N297">
        <v>344</v>
      </c>
      <c r="O297">
        <v>118.196</v>
      </c>
      <c r="P297">
        <v>345</v>
      </c>
      <c r="Q297">
        <v>-15.665100000000001</v>
      </c>
      <c r="R297">
        <v>318</v>
      </c>
      <c r="S297">
        <f t="shared" si="100"/>
        <v>-0.22858902276551119</v>
      </c>
      <c r="T297">
        <f t="shared" si="101"/>
        <v>317</v>
      </c>
      <c r="U297">
        <f t="shared" si="102"/>
        <v>720419.42516196519</v>
      </c>
      <c r="V297">
        <f t="shared" si="103"/>
        <v>184</v>
      </c>
      <c r="W297">
        <f t="shared" si="104"/>
        <v>30.219649211338041</v>
      </c>
      <c r="X297">
        <f t="shared" si="105"/>
        <v>337</v>
      </c>
      <c r="Y297">
        <f t="shared" si="106"/>
        <v>327</v>
      </c>
      <c r="Z297">
        <v>0.22189999999999999</v>
      </c>
      <c r="AA297">
        <f t="shared" si="107"/>
        <v>277</v>
      </c>
      <c r="AB297">
        <v>9.9900000000000003E-2</v>
      </c>
      <c r="AC297">
        <f t="shared" si="108"/>
        <v>0.16089999999999999</v>
      </c>
      <c r="AD297">
        <f t="shared" si="109"/>
        <v>317</v>
      </c>
      <c r="AE297">
        <v>0.2492</v>
      </c>
      <c r="AF297">
        <f t="shared" si="110"/>
        <v>267</v>
      </c>
      <c r="AG297">
        <v>0.22370000000000001</v>
      </c>
      <c r="AH297">
        <f t="shared" si="111"/>
        <v>281</v>
      </c>
      <c r="AI297">
        <f t="shared" si="112"/>
        <v>282.16666666666669</v>
      </c>
      <c r="AJ297">
        <f>IF(C297=1,(AI297/Z297),REF)</f>
        <v>1271.5938110259879</v>
      </c>
      <c r="AK297">
        <f t="shared" si="113"/>
        <v>282</v>
      </c>
      <c r="AL297">
        <f>IF(B297=1,(AI297/AC297),REF)</f>
        <v>1753.6772322353431</v>
      </c>
      <c r="AM297">
        <f t="shared" si="114"/>
        <v>311</v>
      </c>
      <c r="AN297">
        <f t="shared" si="115"/>
        <v>282</v>
      </c>
      <c r="AO297" t="str">
        <f t="shared" si="116"/>
        <v>LIU Brooklyn</v>
      </c>
      <c r="AP297">
        <f t="shared" si="117"/>
        <v>0.12268636537062101</v>
      </c>
      <c r="AQ297">
        <f t="shared" si="118"/>
        <v>7.3334908549353456E-2</v>
      </c>
      <c r="AR297">
        <f t="shared" si="119"/>
        <v>0.39492014214020138</v>
      </c>
      <c r="AS297" t="str">
        <f t="shared" si="120"/>
        <v>LIU Brooklyn</v>
      </c>
      <c r="AT297">
        <f t="shared" si="121"/>
        <v>296</v>
      </c>
      <c r="AU297">
        <f t="shared" si="122"/>
        <v>298.33333333333331</v>
      </c>
      <c r="AV297">
        <v>303</v>
      </c>
      <c r="AW297" t="str">
        <f t="shared" si="123"/>
        <v>LIU Brooklyn</v>
      </c>
      <c r="AX297" t="str">
        <f t="shared" si="124"/>
        <v/>
      </c>
      <c r="AY297">
        <v>296</v>
      </c>
    </row>
    <row r="298" spans="1:51" x14ac:dyDescent="0.25">
      <c r="A298">
        <v>1</v>
      </c>
      <c r="B298">
        <v>1</v>
      </c>
      <c r="C298">
        <v>1</v>
      </c>
      <c r="D298" t="s">
        <v>284</v>
      </c>
      <c r="E298">
        <v>68.429000000000002</v>
      </c>
      <c r="F298">
        <v>90</v>
      </c>
      <c r="G298">
        <v>66.128399999999999</v>
      </c>
      <c r="H298">
        <v>106</v>
      </c>
      <c r="I298">
        <v>100.827</v>
      </c>
      <c r="J298">
        <v>252</v>
      </c>
      <c r="K298">
        <v>98.831000000000003</v>
      </c>
      <c r="L298">
        <v>272</v>
      </c>
      <c r="M298">
        <v>110.48099999999999</v>
      </c>
      <c r="N298">
        <v>304</v>
      </c>
      <c r="O298">
        <v>112.422</v>
      </c>
      <c r="P298">
        <v>316</v>
      </c>
      <c r="Q298">
        <v>-13.5907</v>
      </c>
      <c r="R298">
        <v>302</v>
      </c>
      <c r="S298">
        <f t="shared" si="100"/>
        <v>-0.19861462245539163</v>
      </c>
      <c r="T298">
        <f t="shared" si="101"/>
        <v>301</v>
      </c>
      <c r="U298">
        <f t="shared" si="102"/>
        <v>668384.8122026691</v>
      </c>
      <c r="V298">
        <f t="shared" si="103"/>
        <v>252</v>
      </c>
      <c r="W298">
        <f t="shared" si="104"/>
        <v>27.933277644019416</v>
      </c>
      <c r="X298">
        <f t="shared" si="105"/>
        <v>292</v>
      </c>
      <c r="Y298">
        <f t="shared" si="106"/>
        <v>296.5</v>
      </c>
      <c r="Z298">
        <v>0.2203</v>
      </c>
      <c r="AA298">
        <f t="shared" si="107"/>
        <v>281</v>
      </c>
      <c r="AB298">
        <v>0.1123</v>
      </c>
      <c r="AC298">
        <f t="shared" si="108"/>
        <v>0.1663</v>
      </c>
      <c r="AD298">
        <f t="shared" si="109"/>
        <v>314</v>
      </c>
      <c r="AE298">
        <v>0.2472</v>
      </c>
      <c r="AF298">
        <f t="shared" si="110"/>
        <v>268</v>
      </c>
      <c r="AG298">
        <v>0.21540000000000001</v>
      </c>
      <c r="AH298">
        <f t="shared" si="111"/>
        <v>283</v>
      </c>
      <c r="AI298">
        <f t="shared" si="112"/>
        <v>285.75</v>
      </c>
      <c r="AJ298">
        <f>IF(C298=1,(AI298/Z298),REF)</f>
        <v>1297.0948706309578</v>
      </c>
      <c r="AK298">
        <f t="shared" si="113"/>
        <v>283</v>
      </c>
      <c r="AL298">
        <f>IF(B298=1,(AI298/AC298),REF)</f>
        <v>1718.2802164762477</v>
      </c>
      <c r="AM298">
        <f t="shared" si="114"/>
        <v>310</v>
      </c>
      <c r="AN298">
        <f t="shared" si="115"/>
        <v>283</v>
      </c>
      <c r="AO298" t="str">
        <f t="shared" si="116"/>
        <v>Sacred Heart</v>
      </c>
      <c r="AP298">
        <f t="shared" si="117"/>
        <v>0.1197226564731322</v>
      </c>
      <c r="AQ298">
        <f t="shared" si="118"/>
        <v>7.5989558119032075E-2</v>
      </c>
      <c r="AR298">
        <f t="shared" si="119"/>
        <v>0.39467096197504314</v>
      </c>
      <c r="AS298" t="str">
        <f t="shared" si="120"/>
        <v>Sacred Heart</v>
      </c>
      <c r="AT298">
        <f t="shared" si="121"/>
        <v>297</v>
      </c>
      <c r="AU298">
        <f t="shared" si="122"/>
        <v>298</v>
      </c>
      <c r="AV298">
        <v>301</v>
      </c>
      <c r="AW298" t="str">
        <f t="shared" si="123"/>
        <v>Sacred Heart</v>
      </c>
      <c r="AX298" t="str">
        <f t="shared" si="124"/>
        <v/>
      </c>
      <c r="AY298">
        <v>297</v>
      </c>
    </row>
    <row r="299" spans="1:51" x14ac:dyDescent="0.25">
      <c r="A299">
        <v>1</v>
      </c>
      <c r="B299">
        <v>1</v>
      </c>
      <c r="C299">
        <v>1</v>
      </c>
      <c r="D299" t="s">
        <v>161</v>
      </c>
      <c r="E299">
        <v>70.555999999999997</v>
      </c>
      <c r="F299">
        <v>28</v>
      </c>
      <c r="G299">
        <v>68.878399999999999</v>
      </c>
      <c r="H299">
        <v>28</v>
      </c>
      <c r="I299">
        <v>108.166</v>
      </c>
      <c r="J299">
        <v>89</v>
      </c>
      <c r="K299">
        <v>102.253</v>
      </c>
      <c r="L299">
        <v>217</v>
      </c>
      <c r="M299">
        <v>104.767</v>
      </c>
      <c r="N299">
        <v>170</v>
      </c>
      <c r="O299">
        <v>109.907</v>
      </c>
      <c r="P299">
        <v>266</v>
      </c>
      <c r="Q299">
        <v>-7.6541399999999999</v>
      </c>
      <c r="R299">
        <v>260</v>
      </c>
      <c r="S299">
        <f t="shared" si="100"/>
        <v>-0.10848120641759733</v>
      </c>
      <c r="T299">
        <f t="shared" si="101"/>
        <v>257</v>
      </c>
      <c r="U299">
        <f t="shared" si="102"/>
        <v>737710.67649100407</v>
      </c>
      <c r="V299">
        <f t="shared" si="103"/>
        <v>166</v>
      </c>
      <c r="W299">
        <f t="shared" si="104"/>
        <v>26.128026882082995</v>
      </c>
      <c r="X299">
        <f t="shared" si="105"/>
        <v>195</v>
      </c>
      <c r="Y299">
        <f t="shared" si="106"/>
        <v>226</v>
      </c>
      <c r="Z299">
        <v>0.2162</v>
      </c>
      <c r="AA299">
        <f t="shared" si="107"/>
        <v>284</v>
      </c>
      <c r="AB299">
        <v>0.30149999999999999</v>
      </c>
      <c r="AC299">
        <f t="shared" si="108"/>
        <v>0.25885000000000002</v>
      </c>
      <c r="AD299">
        <f t="shared" si="109"/>
        <v>278</v>
      </c>
      <c r="AE299">
        <v>0.28489999999999999</v>
      </c>
      <c r="AF299">
        <f t="shared" si="110"/>
        <v>252</v>
      </c>
      <c r="AG299">
        <v>2.23E-2</v>
      </c>
      <c r="AH299">
        <f t="shared" si="111"/>
        <v>351</v>
      </c>
      <c r="AI299">
        <f t="shared" si="112"/>
        <v>255</v>
      </c>
      <c r="AJ299">
        <f>IF(C299=1,(AI299/Z299),REF)</f>
        <v>1179.463459759482</v>
      </c>
      <c r="AK299">
        <f t="shared" si="113"/>
        <v>276</v>
      </c>
      <c r="AL299">
        <f>IF(B299=1,(AI299/AC299),REF)</f>
        <v>985.12652115124581</v>
      </c>
      <c r="AM299">
        <f t="shared" si="114"/>
        <v>278</v>
      </c>
      <c r="AN299">
        <f t="shared" si="115"/>
        <v>276</v>
      </c>
      <c r="AO299" t="str">
        <f t="shared" si="116"/>
        <v>Incarnate Word</v>
      </c>
      <c r="AP299">
        <f t="shared" si="117"/>
        <v>6.6161583834429868E-2</v>
      </c>
      <c r="AQ299">
        <f t="shared" si="118"/>
        <v>0.12679732355356291</v>
      </c>
      <c r="AR299">
        <f t="shared" si="119"/>
        <v>0.39244060291740257</v>
      </c>
      <c r="AS299" t="str">
        <f t="shared" si="120"/>
        <v>Incarnate Word</v>
      </c>
      <c r="AT299">
        <f t="shared" si="121"/>
        <v>298</v>
      </c>
      <c r="AU299">
        <f t="shared" si="122"/>
        <v>284</v>
      </c>
      <c r="AV299">
        <v>279</v>
      </c>
      <c r="AW299" t="str">
        <f t="shared" si="123"/>
        <v>Incarnate Word</v>
      </c>
      <c r="AX299" t="str">
        <f t="shared" si="124"/>
        <v/>
      </c>
      <c r="AY299">
        <v>298</v>
      </c>
    </row>
    <row r="300" spans="1:51" x14ac:dyDescent="0.25">
      <c r="A300">
        <v>1</v>
      </c>
      <c r="B300">
        <v>1</v>
      </c>
      <c r="C300">
        <v>1</v>
      </c>
      <c r="D300" t="s">
        <v>220</v>
      </c>
      <c r="E300">
        <v>65.334900000000005</v>
      </c>
      <c r="F300">
        <v>235</v>
      </c>
      <c r="G300">
        <v>64.104600000000005</v>
      </c>
      <c r="H300">
        <v>220</v>
      </c>
      <c r="I300">
        <v>99.364099999999993</v>
      </c>
      <c r="J300">
        <v>277</v>
      </c>
      <c r="K300">
        <v>94.885499999999993</v>
      </c>
      <c r="L300">
        <v>319</v>
      </c>
      <c r="M300">
        <v>106.961</v>
      </c>
      <c r="N300">
        <v>228</v>
      </c>
      <c r="O300">
        <v>107.833</v>
      </c>
      <c r="P300">
        <v>234</v>
      </c>
      <c r="Q300">
        <v>-12.947900000000001</v>
      </c>
      <c r="R300">
        <v>298</v>
      </c>
      <c r="S300">
        <f t="shared" si="100"/>
        <v>-0.19817126834203472</v>
      </c>
      <c r="T300">
        <f t="shared" si="101"/>
        <v>300</v>
      </c>
      <c r="U300">
        <f t="shared" si="102"/>
        <v>588226.96830737265</v>
      </c>
      <c r="V300">
        <f t="shared" si="103"/>
        <v>320</v>
      </c>
      <c r="W300">
        <f t="shared" si="104"/>
        <v>27.368908002724677</v>
      </c>
      <c r="X300">
        <f t="shared" si="105"/>
        <v>269</v>
      </c>
      <c r="Y300">
        <f t="shared" si="106"/>
        <v>284.5</v>
      </c>
      <c r="Z300">
        <v>0.19850000000000001</v>
      </c>
      <c r="AA300">
        <f t="shared" si="107"/>
        <v>291</v>
      </c>
      <c r="AB300">
        <v>0.17430000000000001</v>
      </c>
      <c r="AC300">
        <f t="shared" si="108"/>
        <v>0.18640000000000001</v>
      </c>
      <c r="AD300">
        <f t="shared" si="109"/>
        <v>304</v>
      </c>
      <c r="AE300">
        <v>0.1739</v>
      </c>
      <c r="AF300">
        <f t="shared" si="110"/>
        <v>293</v>
      </c>
      <c r="AG300">
        <v>0.18959999999999999</v>
      </c>
      <c r="AH300">
        <f t="shared" si="111"/>
        <v>296</v>
      </c>
      <c r="AI300">
        <f t="shared" si="112"/>
        <v>299.58333333333331</v>
      </c>
      <c r="AJ300">
        <f>IF(C300=1,(AI300/Z300),REF)</f>
        <v>1509.2359361880772</v>
      </c>
      <c r="AK300">
        <f t="shared" si="113"/>
        <v>294</v>
      </c>
      <c r="AL300">
        <f>IF(B300=1,(AI300/AC300),REF)</f>
        <v>1607.206723891273</v>
      </c>
      <c r="AM300">
        <f t="shared" si="114"/>
        <v>305</v>
      </c>
      <c r="AN300">
        <f t="shared" si="115"/>
        <v>294</v>
      </c>
      <c r="AO300" t="str">
        <f t="shared" si="116"/>
        <v>Montana St.</v>
      </c>
      <c r="AP300">
        <f t="shared" si="117"/>
        <v>0.10503980041457565</v>
      </c>
      <c r="AQ300">
        <f t="shared" si="118"/>
        <v>8.5888567430813981E-2</v>
      </c>
      <c r="AR300">
        <f t="shared" si="119"/>
        <v>0.39078347071878322</v>
      </c>
      <c r="AS300" t="str">
        <f t="shared" si="120"/>
        <v>Montana St.</v>
      </c>
      <c r="AT300">
        <f t="shared" si="121"/>
        <v>299</v>
      </c>
      <c r="AU300">
        <f t="shared" si="122"/>
        <v>299</v>
      </c>
      <c r="AV300">
        <v>300</v>
      </c>
      <c r="AW300" t="str">
        <f t="shared" si="123"/>
        <v>Montana St.</v>
      </c>
      <c r="AX300" t="str">
        <f t="shared" si="124"/>
        <v/>
      </c>
      <c r="AY300">
        <v>299</v>
      </c>
    </row>
    <row r="301" spans="1:51" x14ac:dyDescent="0.25">
      <c r="A301">
        <v>1</v>
      </c>
      <c r="B301">
        <v>1</v>
      </c>
      <c r="C301">
        <v>1</v>
      </c>
      <c r="D301" t="s">
        <v>84</v>
      </c>
      <c r="E301">
        <v>70.527600000000007</v>
      </c>
      <c r="F301">
        <v>31</v>
      </c>
      <c r="G301">
        <v>68.655000000000001</v>
      </c>
      <c r="H301">
        <v>32</v>
      </c>
      <c r="I301">
        <v>98.504300000000001</v>
      </c>
      <c r="J301">
        <v>284</v>
      </c>
      <c r="K301">
        <v>96.887100000000004</v>
      </c>
      <c r="L301">
        <v>300</v>
      </c>
      <c r="M301">
        <v>108.12</v>
      </c>
      <c r="N301">
        <v>255</v>
      </c>
      <c r="O301">
        <v>110.78100000000001</v>
      </c>
      <c r="P301">
        <v>279</v>
      </c>
      <c r="Q301">
        <v>-13.894</v>
      </c>
      <c r="R301">
        <v>307</v>
      </c>
      <c r="S301">
        <f t="shared" si="100"/>
        <v>-0.19699947254691783</v>
      </c>
      <c r="T301">
        <f t="shared" si="101"/>
        <v>299</v>
      </c>
      <c r="U301">
        <f t="shared" si="102"/>
        <v>662050.349561946</v>
      </c>
      <c r="V301">
        <f t="shared" si="103"/>
        <v>257</v>
      </c>
      <c r="W301">
        <f t="shared" si="104"/>
        <v>26.471914070855671</v>
      </c>
      <c r="X301">
        <f t="shared" si="105"/>
        <v>216</v>
      </c>
      <c r="Y301">
        <f t="shared" si="106"/>
        <v>257.5</v>
      </c>
      <c r="Z301">
        <v>0.20150000000000001</v>
      </c>
      <c r="AA301">
        <f t="shared" si="107"/>
        <v>288</v>
      </c>
      <c r="AB301">
        <v>0.13789999999999999</v>
      </c>
      <c r="AC301">
        <f t="shared" si="108"/>
        <v>0.16970000000000002</v>
      </c>
      <c r="AD301">
        <f t="shared" si="109"/>
        <v>311</v>
      </c>
      <c r="AE301">
        <v>0.25779999999999997</v>
      </c>
      <c r="AF301">
        <f t="shared" si="110"/>
        <v>262</v>
      </c>
      <c r="AG301">
        <v>0.21060000000000001</v>
      </c>
      <c r="AH301">
        <f t="shared" si="111"/>
        <v>290</v>
      </c>
      <c r="AI301">
        <f t="shared" si="112"/>
        <v>279.41666666666669</v>
      </c>
      <c r="AJ301">
        <f>IF(C301=1,(AI301/Z301),REF)</f>
        <v>1386.6832092638545</v>
      </c>
      <c r="AK301">
        <f t="shared" si="113"/>
        <v>289</v>
      </c>
      <c r="AL301">
        <f>IF(B301=1,(AI301/AC301),REF)</f>
        <v>1646.5330976232567</v>
      </c>
      <c r="AM301">
        <f t="shared" si="114"/>
        <v>307</v>
      </c>
      <c r="AN301">
        <f t="shared" si="115"/>
        <v>289</v>
      </c>
      <c r="AO301" t="str">
        <f t="shared" si="116"/>
        <v>Central Connecticut</v>
      </c>
      <c r="AP301">
        <f t="shared" si="117"/>
        <v>0.11248402486572176</v>
      </c>
      <c r="AQ301">
        <f t="shared" si="118"/>
        <v>7.7957688370829337E-2</v>
      </c>
      <c r="AR301">
        <f t="shared" si="119"/>
        <v>0.39038474066361134</v>
      </c>
      <c r="AS301" t="str">
        <f t="shared" si="120"/>
        <v>Central Connecticut</v>
      </c>
      <c r="AT301">
        <f t="shared" si="121"/>
        <v>300</v>
      </c>
      <c r="AU301">
        <f t="shared" si="122"/>
        <v>300</v>
      </c>
      <c r="AV301">
        <v>304</v>
      </c>
      <c r="AW301" t="str">
        <f t="shared" si="123"/>
        <v>Central Connecticut</v>
      </c>
      <c r="AX301" t="str">
        <f t="shared" si="124"/>
        <v/>
      </c>
      <c r="AY301">
        <v>300</v>
      </c>
    </row>
    <row r="302" spans="1:51" x14ac:dyDescent="0.25">
      <c r="A302">
        <v>1</v>
      </c>
      <c r="B302">
        <v>1</v>
      </c>
      <c r="C302">
        <v>1</v>
      </c>
      <c r="D302" t="s">
        <v>117</v>
      </c>
      <c r="E302">
        <v>66.818299999999994</v>
      </c>
      <c r="F302">
        <v>157</v>
      </c>
      <c r="G302">
        <v>64.530600000000007</v>
      </c>
      <c r="H302">
        <v>197</v>
      </c>
      <c r="I302">
        <v>99.926199999999994</v>
      </c>
      <c r="J302">
        <v>263</v>
      </c>
      <c r="K302">
        <v>98.078100000000006</v>
      </c>
      <c r="L302">
        <v>283</v>
      </c>
      <c r="M302">
        <v>111.133</v>
      </c>
      <c r="N302">
        <v>314</v>
      </c>
      <c r="O302">
        <v>111.92400000000001</v>
      </c>
      <c r="P302">
        <v>302</v>
      </c>
      <c r="Q302">
        <v>-13.845499999999999</v>
      </c>
      <c r="R302">
        <v>305</v>
      </c>
      <c r="S302">
        <f t="shared" si="100"/>
        <v>-0.20721718451382334</v>
      </c>
      <c r="T302">
        <f t="shared" si="101"/>
        <v>307</v>
      </c>
      <c r="U302">
        <f t="shared" si="102"/>
        <v>642746.18857465091</v>
      </c>
      <c r="V302">
        <f t="shared" si="103"/>
        <v>285</v>
      </c>
      <c r="W302">
        <f t="shared" si="104"/>
        <v>28.404145877982383</v>
      </c>
      <c r="X302">
        <f t="shared" si="105"/>
        <v>302</v>
      </c>
      <c r="Y302">
        <f t="shared" si="106"/>
        <v>304.5</v>
      </c>
      <c r="Z302">
        <v>0.17580000000000001</v>
      </c>
      <c r="AA302">
        <f t="shared" si="107"/>
        <v>302</v>
      </c>
      <c r="AB302">
        <v>0.23669999999999999</v>
      </c>
      <c r="AC302">
        <f t="shared" si="108"/>
        <v>0.20624999999999999</v>
      </c>
      <c r="AD302">
        <f t="shared" si="109"/>
        <v>295</v>
      </c>
      <c r="AE302">
        <v>0.15920000000000001</v>
      </c>
      <c r="AF302">
        <f t="shared" si="110"/>
        <v>302</v>
      </c>
      <c r="AG302">
        <v>0.1691</v>
      </c>
      <c r="AH302">
        <f t="shared" si="111"/>
        <v>310</v>
      </c>
      <c r="AI302">
        <f t="shared" si="112"/>
        <v>300.58333333333331</v>
      </c>
      <c r="AJ302">
        <f>IF(C302=1,(AI302/Z302),REF)</f>
        <v>1709.8028062191881</v>
      </c>
      <c r="AK302">
        <f t="shared" si="113"/>
        <v>306</v>
      </c>
      <c r="AL302">
        <f>IF(B302=1,(AI302/AC302),REF)</f>
        <v>1457.3737373737374</v>
      </c>
      <c r="AM302">
        <f t="shared" si="114"/>
        <v>297</v>
      </c>
      <c r="AN302">
        <f t="shared" si="115"/>
        <v>295</v>
      </c>
      <c r="AO302" t="str">
        <f t="shared" si="116"/>
        <v>Eastern Illinois</v>
      </c>
      <c r="AP302">
        <f t="shared" si="117"/>
        <v>9.2190156179025956E-2</v>
      </c>
      <c r="AQ302">
        <f t="shared" si="118"/>
        <v>9.6204637706239604E-2</v>
      </c>
      <c r="AR302">
        <f t="shared" si="119"/>
        <v>0.38870091293654674</v>
      </c>
      <c r="AS302" t="str">
        <f t="shared" si="120"/>
        <v>Eastern Illinois</v>
      </c>
      <c r="AT302">
        <f t="shared" si="121"/>
        <v>301</v>
      </c>
      <c r="AU302">
        <f t="shared" si="122"/>
        <v>297</v>
      </c>
      <c r="AV302">
        <v>296</v>
      </c>
      <c r="AW302" t="str">
        <f t="shared" si="123"/>
        <v>Eastern Illinois</v>
      </c>
      <c r="AX302" t="str">
        <f t="shared" si="124"/>
        <v/>
      </c>
      <c r="AY302">
        <v>301</v>
      </c>
    </row>
    <row r="303" spans="1:51" x14ac:dyDescent="0.25">
      <c r="A303">
        <v>1</v>
      </c>
      <c r="B303">
        <v>1</v>
      </c>
      <c r="C303">
        <v>1</v>
      </c>
      <c r="D303" t="s">
        <v>225</v>
      </c>
      <c r="E303">
        <v>62.578400000000002</v>
      </c>
      <c r="F303">
        <v>336</v>
      </c>
      <c r="G303">
        <v>62.061199999999999</v>
      </c>
      <c r="H303">
        <v>309</v>
      </c>
      <c r="I303">
        <v>93.329599999999999</v>
      </c>
      <c r="J303">
        <v>340</v>
      </c>
      <c r="K303">
        <v>92.638900000000007</v>
      </c>
      <c r="L303">
        <v>338</v>
      </c>
      <c r="M303">
        <v>104.342</v>
      </c>
      <c r="N303">
        <v>159</v>
      </c>
      <c r="O303">
        <v>106.282</v>
      </c>
      <c r="P303">
        <v>206</v>
      </c>
      <c r="Q303">
        <v>-13.6433</v>
      </c>
      <c r="R303">
        <v>303</v>
      </c>
      <c r="S303">
        <f t="shared" si="100"/>
        <v>-0.21801612057834635</v>
      </c>
      <c r="T303">
        <f t="shared" si="101"/>
        <v>313</v>
      </c>
      <c r="U303">
        <f t="shared" si="102"/>
        <v>537045.68819381273</v>
      </c>
      <c r="V303">
        <f t="shared" si="103"/>
        <v>347</v>
      </c>
      <c r="W303">
        <f t="shared" si="104"/>
        <v>27.919722302214119</v>
      </c>
      <c r="X303">
        <f t="shared" si="105"/>
        <v>289</v>
      </c>
      <c r="Y303">
        <f t="shared" si="106"/>
        <v>301</v>
      </c>
      <c r="Z303">
        <v>0.12770000000000001</v>
      </c>
      <c r="AA303">
        <f t="shared" si="107"/>
        <v>323</v>
      </c>
      <c r="AB303">
        <v>0.30049999999999999</v>
      </c>
      <c r="AC303">
        <f t="shared" si="108"/>
        <v>0.21410000000000001</v>
      </c>
      <c r="AD303">
        <f t="shared" si="109"/>
        <v>290</v>
      </c>
      <c r="AE303">
        <v>0.21690000000000001</v>
      </c>
      <c r="AF303">
        <f t="shared" si="110"/>
        <v>280</v>
      </c>
      <c r="AG303">
        <v>0.21260000000000001</v>
      </c>
      <c r="AH303">
        <f t="shared" si="111"/>
        <v>288</v>
      </c>
      <c r="AI303">
        <f t="shared" si="112"/>
        <v>303.16666666666669</v>
      </c>
      <c r="AJ303">
        <f>IF(C303=1,(AI303/Z303),REF)</f>
        <v>2374.0537718611326</v>
      </c>
      <c r="AK303">
        <f t="shared" si="113"/>
        <v>322</v>
      </c>
      <c r="AL303">
        <f>IF(B303=1,(AI303/AC303),REF)</f>
        <v>1416.004982095594</v>
      </c>
      <c r="AM303">
        <f t="shared" si="114"/>
        <v>295</v>
      </c>
      <c r="AN303">
        <f t="shared" si="115"/>
        <v>290</v>
      </c>
      <c r="AO303" t="str">
        <f t="shared" si="116"/>
        <v>Navy</v>
      </c>
      <c r="AP303">
        <f t="shared" si="117"/>
        <v>8.8023544553227723E-2</v>
      </c>
      <c r="AQ303">
        <f t="shared" si="118"/>
        <v>0.10022636696730068</v>
      </c>
      <c r="AR303">
        <f t="shared" si="119"/>
        <v>0.38858131535256141</v>
      </c>
      <c r="AS303" t="str">
        <f t="shared" si="120"/>
        <v>Navy</v>
      </c>
      <c r="AT303">
        <f t="shared" si="121"/>
        <v>302</v>
      </c>
      <c r="AU303">
        <f t="shared" si="122"/>
        <v>294</v>
      </c>
      <c r="AV303">
        <v>299</v>
      </c>
      <c r="AW303" t="str">
        <f t="shared" si="123"/>
        <v>Navy</v>
      </c>
      <c r="AX303" t="str">
        <f t="shared" si="124"/>
        <v/>
      </c>
      <c r="AY303">
        <v>302</v>
      </c>
    </row>
    <row r="304" spans="1:51" x14ac:dyDescent="0.25">
      <c r="A304">
        <v>1</v>
      </c>
      <c r="B304">
        <v>1</v>
      </c>
      <c r="C304">
        <v>1</v>
      </c>
      <c r="D304" t="s">
        <v>127</v>
      </c>
      <c r="E304">
        <v>71.415499999999994</v>
      </c>
      <c r="F304">
        <v>16</v>
      </c>
      <c r="G304">
        <v>70.178100000000001</v>
      </c>
      <c r="H304">
        <v>14</v>
      </c>
      <c r="I304">
        <v>96.353899999999996</v>
      </c>
      <c r="J304">
        <v>314</v>
      </c>
      <c r="K304">
        <v>94.385000000000005</v>
      </c>
      <c r="L304">
        <v>322</v>
      </c>
      <c r="M304">
        <v>102.81699999999999</v>
      </c>
      <c r="N304">
        <v>117</v>
      </c>
      <c r="O304">
        <v>107.74</v>
      </c>
      <c r="P304">
        <v>233</v>
      </c>
      <c r="Q304">
        <v>-13.354699999999999</v>
      </c>
      <c r="R304">
        <v>300</v>
      </c>
      <c r="S304">
        <f t="shared" si="100"/>
        <v>-0.18700422177258424</v>
      </c>
      <c r="T304">
        <f t="shared" si="101"/>
        <v>296</v>
      </c>
      <c r="U304">
        <f t="shared" si="102"/>
        <v>636206.99745248759</v>
      </c>
      <c r="V304">
        <f t="shared" si="103"/>
        <v>292</v>
      </c>
      <c r="W304">
        <f t="shared" si="104"/>
        <v>25.004068083832337</v>
      </c>
      <c r="X304">
        <f t="shared" si="105"/>
        <v>136</v>
      </c>
      <c r="Y304">
        <f t="shared" si="106"/>
        <v>216</v>
      </c>
      <c r="Z304">
        <v>0.17430000000000001</v>
      </c>
      <c r="AA304">
        <f t="shared" si="107"/>
        <v>303</v>
      </c>
      <c r="AB304">
        <v>0.17369999999999999</v>
      </c>
      <c r="AC304">
        <f t="shared" si="108"/>
        <v>0.17399999999999999</v>
      </c>
      <c r="AD304">
        <f t="shared" si="109"/>
        <v>308</v>
      </c>
      <c r="AE304">
        <v>0.12820000000000001</v>
      </c>
      <c r="AF304">
        <f t="shared" si="110"/>
        <v>317</v>
      </c>
      <c r="AG304">
        <v>0.21510000000000001</v>
      </c>
      <c r="AH304">
        <f t="shared" si="111"/>
        <v>284</v>
      </c>
      <c r="AI304">
        <f t="shared" si="112"/>
        <v>285.5</v>
      </c>
      <c r="AJ304">
        <f>IF(C304=1,(AI304/Z304),REF)</f>
        <v>1637.9804934021799</v>
      </c>
      <c r="AK304">
        <f t="shared" si="113"/>
        <v>300</v>
      </c>
      <c r="AL304">
        <f>IF(B304=1,(AI304/AC304),REF)</f>
        <v>1640.8045977011495</v>
      </c>
      <c r="AM304">
        <f t="shared" si="114"/>
        <v>306</v>
      </c>
      <c r="AN304">
        <f t="shared" si="115"/>
        <v>300</v>
      </c>
      <c r="AO304" t="str">
        <f t="shared" si="116"/>
        <v>Florida A&amp;M</v>
      </c>
      <c r="AP304">
        <f t="shared" si="117"/>
        <v>0.10453242693135258</v>
      </c>
      <c r="AQ304">
        <f t="shared" si="118"/>
        <v>7.996787559898208E-2</v>
      </c>
      <c r="AR304">
        <f t="shared" si="119"/>
        <v>0.38546667243912341</v>
      </c>
      <c r="AS304" t="str">
        <f t="shared" si="120"/>
        <v>Florida A&amp;M</v>
      </c>
      <c r="AT304">
        <f t="shared" si="121"/>
        <v>303</v>
      </c>
      <c r="AU304">
        <f t="shared" si="122"/>
        <v>303.66666666666669</v>
      </c>
      <c r="AV304">
        <v>306</v>
      </c>
      <c r="AW304" t="str">
        <f t="shared" si="123"/>
        <v>Florida A&amp;M</v>
      </c>
      <c r="AX304" t="str">
        <f t="shared" si="124"/>
        <v/>
      </c>
      <c r="AY304">
        <v>303</v>
      </c>
    </row>
    <row r="305" spans="1:51" x14ac:dyDescent="0.25">
      <c r="A305">
        <v>1</v>
      </c>
      <c r="B305">
        <v>1</v>
      </c>
      <c r="C305">
        <v>1</v>
      </c>
      <c r="D305" t="s">
        <v>250</v>
      </c>
      <c r="E305">
        <v>64.355699999999999</v>
      </c>
      <c r="F305">
        <v>279</v>
      </c>
      <c r="G305">
        <v>61.360500000000002</v>
      </c>
      <c r="H305">
        <v>325</v>
      </c>
      <c r="I305">
        <v>104.626</v>
      </c>
      <c r="J305">
        <v>173</v>
      </c>
      <c r="K305">
        <v>102.075</v>
      </c>
      <c r="L305">
        <v>221</v>
      </c>
      <c r="M305">
        <v>113.41500000000001</v>
      </c>
      <c r="N305">
        <v>334</v>
      </c>
      <c r="O305">
        <v>116.61499999999999</v>
      </c>
      <c r="P305">
        <v>341</v>
      </c>
      <c r="Q305">
        <v>-14.540699999999999</v>
      </c>
      <c r="R305">
        <v>312</v>
      </c>
      <c r="S305">
        <f t="shared" si="100"/>
        <v>-0.22593181334365087</v>
      </c>
      <c r="T305">
        <f t="shared" si="101"/>
        <v>315</v>
      </c>
      <c r="U305">
        <f t="shared" si="102"/>
        <v>670541.70701081259</v>
      </c>
      <c r="V305">
        <f t="shared" si="103"/>
        <v>249</v>
      </c>
      <c r="W305">
        <f t="shared" si="104"/>
        <v>31.493436175069068</v>
      </c>
      <c r="X305">
        <f t="shared" si="105"/>
        <v>346</v>
      </c>
      <c r="Y305">
        <f t="shared" si="106"/>
        <v>330.5</v>
      </c>
      <c r="Z305">
        <v>0.1799</v>
      </c>
      <c r="AA305">
        <f t="shared" si="107"/>
        <v>300</v>
      </c>
      <c r="AB305">
        <v>0.18720000000000001</v>
      </c>
      <c r="AC305">
        <f t="shared" si="108"/>
        <v>0.18354999999999999</v>
      </c>
      <c r="AD305">
        <f t="shared" si="109"/>
        <v>305</v>
      </c>
      <c r="AE305">
        <v>9.5899999999999999E-2</v>
      </c>
      <c r="AF305">
        <f t="shared" si="110"/>
        <v>330</v>
      </c>
      <c r="AG305">
        <v>0.1888</v>
      </c>
      <c r="AH305">
        <f t="shared" si="111"/>
        <v>298</v>
      </c>
      <c r="AI305">
        <f t="shared" si="112"/>
        <v>304.58333333333331</v>
      </c>
      <c r="AJ305">
        <f>IF(C305=1,(AI305/Z305),REF)</f>
        <v>1693.0702241986287</v>
      </c>
      <c r="AK305">
        <f t="shared" si="113"/>
        <v>304</v>
      </c>
      <c r="AL305">
        <f>IF(B305=1,(AI305/AC305),REF)</f>
        <v>1659.4025242894761</v>
      </c>
      <c r="AM305">
        <f t="shared" si="114"/>
        <v>308</v>
      </c>
      <c r="AN305">
        <f t="shared" si="115"/>
        <v>304</v>
      </c>
      <c r="AO305" t="str">
        <f t="shared" si="116"/>
        <v>Northern Kentucky</v>
      </c>
      <c r="AP305">
        <f t="shared" si="117"/>
        <v>9.864875289230822E-2</v>
      </c>
      <c r="AQ305">
        <f t="shared" si="118"/>
        <v>8.4238153614009298E-2</v>
      </c>
      <c r="AR305">
        <f t="shared" si="119"/>
        <v>0.38411480566609835</v>
      </c>
      <c r="AS305" t="str">
        <f t="shared" si="120"/>
        <v>Northern Kentucky</v>
      </c>
      <c r="AT305">
        <f t="shared" si="121"/>
        <v>304</v>
      </c>
      <c r="AU305">
        <f t="shared" si="122"/>
        <v>304.33333333333331</v>
      </c>
      <c r="AV305">
        <v>308</v>
      </c>
      <c r="AW305" t="str">
        <f t="shared" si="123"/>
        <v>Northern Kentucky</v>
      </c>
      <c r="AX305" t="str">
        <f t="shared" si="124"/>
        <v/>
      </c>
      <c r="AY305">
        <v>304</v>
      </c>
    </row>
    <row r="306" spans="1:51" x14ac:dyDescent="0.25">
      <c r="A306">
        <v>1</v>
      </c>
      <c r="B306">
        <v>1</v>
      </c>
      <c r="C306">
        <v>1</v>
      </c>
      <c r="D306" t="s">
        <v>300</v>
      </c>
      <c r="E306">
        <v>68.822100000000006</v>
      </c>
      <c r="F306">
        <v>71</v>
      </c>
      <c r="G306">
        <v>65.642700000000005</v>
      </c>
      <c r="H306">
        <v>133</v>
      </c>
      <c r="I306">
        <v>104.021</v>
      </c>
      <c r="J306">
        <v>188</v>
      </c>
      <c r="K306">
        <v>99.867000000000004</v>
      </c>
      <c r="L306">
        <v>259</v>
      </c>
      <c r="M306">
        <v>111.489</v>
      </c>
      <c r="N306">
        <v>321</v>
      </c>
      <c r="O306">
        <v>112.346</v>
      </c>
      <c r="P306">
        <v>311</v>
      </c>
      <c r="Q306">
        <v>-12.478899999999999</v>
      </c>
      <c r="R306">
        <v>295</v>
      </c>
      <c r="S306">
        <f t="shared" si="100"/>
        <v>-0.18132256934908988</v>
      </c>
      <c r="T306">
        <f t="shared" si="101"/>
        <v>287</v>
      </c>
      <c r="U306">
        <f t="shared" si="102"/>
        <v>686391.54953412712</v>
      </c>
      <c r="V306">
        <f t="shared" si="103"/>
        <v>222</v>
      </c>
      <c r="W306">
        <f t="shared" si="104"/>
        <v>27.743692516804675</v>
      </c>
      <c r="X306">
        <f t="shared" si="105"/>
        <v>282</v>
      </c>
      <c r="Y306">
        <f t="shared" si="106"/>
        <v>284.5</v>
      </c>
      <c r="Z306">
        <v>0.16639999999999999</v>
      </c>
      <c r="AA306">
        <f t="shared" si="107"/>
        <v>308</v>
      </c>
      <c r="AB306">
        <v>0.24490000000000001</v>
      </c>
      <c r="AC306">
        <f t="shared" si="108"/>
        <v>0.20565</v>
      </c>
      <c r="AD306">
        <f t="shared" si="109"/>
        <v>296</v>
      </c>
      <c r="AE306">
        <v>0.2447</v>
      </c>
      <c r="AF306">
        <f t="shared" si="110"/>
        <v>269</v>
      </c>
      <c r="AG306">
        <v>0.14180000000000001</v>
      </c>
      <c r="AH306">
        <f t="shared" si="111"/>
        <v>321</v>
      </c>
      <c r="AI306">
        <f t="shared" si="112"/>
        <v>279.91666666666669</v>
      </c>
      <c r="AJ306">
        <f>IF(C306=1,(AI306/Z306),REF)</f>
        <v>1682.1915064102566</v>
      </c>
      <c r="AK306">
        <f t="shared" si="113"/>
        <v>303</v>
      </c>
      <c r="AL306">
        <f>IF(B306=1,(AI306/AC306),REF)</f>
        <v>1361.1313720722912</v>
      </c>
      <c r="AM306">
        <f t="shared" si="114"/>
        <v>292</v>
      </c>
      <c r="AN306">
        <f t="shared" si="115"/>
        <v>292</v>
      </c>
      <c r="AO306" t="str">
        <f t="shared" si="116"/>
        <v>SIU Edwardsville</v>
      </c>
      <c r="AP306">
        <f t="shared" si="117"/>
        <v>8.2514647686366668E-2</v>
      </c>
      <c r="AQ306">
        <f t="shared" si="118"/>
        <v>9.6747472261258446E-2</v>
      </c>
      <c r="AR306">
        <f t="shared" si="119"/>
        <v>0.38105126959936153</v>
      </c>
      <c r="AS306" t="str">
        <f t="shared" si="120"/>
        <v>SIU Edwardsville</v>
      </c>
      <c r="AT306">
        <f t="shared" si="121"/>
        <v>305</v>
      </c>
      <c r="AU306">
        <f t="shared" si="122"/>
        <v>297.66666666666669</v>
      </c>
      <c r="AV306">
        <v>298</v>
      </c>
      <c r="AW306" t="str">
        <f t="shared" si="123"/>
        <v>SIU Edwardsville</v>
      </c>
      <c r="AX306" t="str">
        <f t="shared" si="124"/>
        <v/>
      </c>
      <c r="AY306">
        <v>305</v>
      </c>
    </row>
    <row r="307" spans="1:51" x14ac:dyDescent="0.25">
      <c r="A307">
        <v>1</v>
      </c>
      <c r="B307">
        <v>1</v>
      </c>
      <c r="C307">
        <v>1</v>
      </c>
      <c r="D307" t="s">
        <v>234</v>
      </c>
      <c r="E307">
        <v>66.807599999999994</v>
      </c>
      <c r="F307">
        <v>158</v>
      </c>
      <c r="G307">
        <v>63.768300000000004</v>
      </c>
      <c r="H307">
        <v>237</v>
      </c>
      <c r="I307">
        <v>100.834</v>
      </c>
      <c r="J307">
        <v>251</v>
      </c>
      <c r="K307">
        <v>97.592200000000005</v>
      </c>
      <c r="L307">
        <v>293</v>
      </c>
      <c r="M307">
        <v>108.828</v>
      </c>
      <c r="N307">
        <v>270</v>
      </c>
      <c r="O307">
        <v>111.282</v>
      </c>
      <c r="P307">
        <v>294</v>
      </c>
      <c r="Q307">
        <v>-13.689500000000001</v>
      </c>
      <c r="R307">
        <v>304</v>
      </c>
      <c r="S307">
        <f t="shared" si="100"/>
        <v>-0.20491381220100696</v>
      </c>
      <c r="T307">
        <f t="shared" si="101"/>
        <v>305</v>
      </c>
      <c r="U307">
        <f t="shared" si="102"/>
        <v>636291.44926111843</v>
      </c>
      <c r="V307">
        <f t="shared" si="103"/>
        <v>291</v>
      </c>
      <c r="W307">
        <f t="shared" si="104"/>
        <v>28.148418889997629</v>
      </c>
      <c r="X307">
        <f t="shared" si="105"/>
        <v>296</v>
      </c>
      <c r="Y307">
        <f t="shared" si="106"/>
        <v>300.5</v>
      </c>
      <c r="Z307">
        <v>0.1328</v>
      </c>
      <c r="AA307">
        <f t="shared" si="107"/>
        <v>321</v>
      </c>
      <c r="AB307">
        <v>0.28310000000000002</v>
      </c>
      <c r="AC307">
        <f t="shared" si="108"/>
        <v>0.20795000000000002</v>
      </c>
      <c r="AD307">
        <f t="shared" si="109"/>
        <v>293</v>
      </c>
      <c r="AE307">
        <v>0.1119</v>
      </c>
      <c r="AF307">
        <f t="shared" si="110"/>
        <v>324</v>
      </c>
      <c r="AG307">
        <v>0.17810000000000001</v>
      </c>
      <c r="AH307">
        <f t="shared" si="111"/>
        <v>304</v>
      </c>
      <c r="AI307">
        <f t="shared" si="112"/>
        <v>302.91666666666669</v>
      </c>
      <c r="AJ307">
        <f>IF(C307=1,(AI307/Z307),REF)</f>
        <v>2280.9989959839359</v>
      </c>
      <c r="AK307">
        <f t="shared" si="113"/>
        <v>321</v>
      </c>
      <c r="AL307">
        <f>IF(B307=1,(AI307/AC307),REF)</f>
        <v>1456.6802917367957</v>
      </c>
      <c r="AM307">
        <f t="shared" si="114"/>
        <v>296</v>
      </c>
      <c r="AN307">
        <f t="shared" si="115"/>
        <v>293</v>
      </c>
      <c r="AO307" t="str">
        <f t="shared" si="116"/>
        <v>Nicholls St.</v>
      </c>
      <c r="AP307">
        <f t="shared" si="117"/>
        <v>8.0741008842778919E-2</v>
      </c>
      <c r="AQ307">
        <f t="shared" si="118"/>
        <v>9.7003367847415214E-2</v>
      </c>
      <c r="AR307">
        <f t="shared" si="119"/>
        <v>0.37975749122679681</v>
      </c>
      <c r="AS307" t="str">
        <f t="shared" si="120"/>
        <v>Nicholls St.</v>
      </c>
      <c r="AT307">
        <f t="shared" si="121"/>
        <v>306</v>
      </c>
      <c r="AU307">
        <f t="shared" si="122"/>
        <v>297.33333333333331</v>
      </c>
      <c r="AV307">
        <v>302</v>
      </c>
      <c r="AW307" t="str">
        <f t="shared" si="123"/>
        <v>Nicholls St.</v>
      </c>
      <c r="AX307" t="str">
        <f t="shared" si="124"/>
        <v/>
      </c>
      <c r="AY307">
        <v>306</v>
      </c>
    </row>
    <row r="308" spans="1:51" x14ac:dyDescent="0.25">
      <c r="A308">
        <v>1</v>
      </c>
      <c r="B308">
        <v>1</v>
      </c>
      <c r="C308">
        <v>1</v>
      </c>
      <c r="D308" t="s">
        <v>343</v>
      </c>
      <c r="E308">
        <v>66.470600000000005</v>
      </c>
      <c r="F308">
        <v>174</v>
      </c>
      <c r="G308">
        <v>65.042100000000005</v>
      </c>
      <c r="H308">
        <v>165</v>
      </c>
      <c r="I308">
        <v>101.229</v>
      </c>
      <c r="J308">
        <v>245</v>
      </c>
      <c r="K308">
        <v>100.926</v>
      </c>
      <c r="L308">
        <v>240</v>
      </c>
      <c r="M308">
        <v>115.61799999999999</v>
      </c>
      <c r="N308">
        <v>343</v>
      </c>
      <c r="O308">
        <v>115.843</v>
      </c>
      <c r="P308">
        <v>336</v>
      </c>
      <c r="Q308">
        <v>-14.9175</v>
      </c>
      <c r="R308">
        <v>315</v>
      </c>
      <c r="S308">
        <f t="shared" si="100"/>
        <v>-0.22441500452831778</v>
      </c>
      <c r="T308">
        <f t="shared" si="101"/>
        <v>314</v>
      </c>
      <c r="U308">
        <f t="shared" si="102"/>
        <v>677073.35206420568</v>
      </c>
      <c r="V308">
        <f t="shared" si="103"/>
        <v>241</v>
      </c>
      <c r="W308">
        <f t="shared" si="104"/>
        <v>30.169080551133145</v>
      </c>
      <c r="X308">
        <f t="shared" si="105"/>
        <v>334</v>
      </c>
      <c r="Y308">
        <f t="shared" si="106"/>
        <v>324</v>
      </c>
      <c r="Z308">
        <v>0.14299999999999999</v>
      </c>
      <c r="AA308">
        <f t="shared" si="107"/>
        <v>319</v>
      </c>
      <c r="AB308">
        <v>0.24660000000000001</v>
      </c>
      <c r="AC308">
        <f t="shared" si="108"/>
        <v>0.1948</v>
      </c>
      <c r="AD308">
        <f t="shared" si="109"/>
        <v>299</v>
      </c>
      <c r="AE308">
        <v>9.7799999999999998E-2</v>
      </c>
      <c r="AF308">
        <f t="shared" si="110"/>
        <v>329</v>
      </c>
      <c r="AG308">
        <v>0.16370000000000001</v>
      </c>
      <c r="AH308">
        <f t="shared" si="111"/>
        <v>314</v>
      </c>
      <c r="AI308">
        <f t="shared" si="112"/>
        <v>303.5</v>
      </c>
      <c r="AJ308">
        <f>IF(C308=1,(AI308/Z308),REF)</f>
        <v>2122.3776223776226</v>
      </c>
      <c r="AK308">
        <f t="shared" si="113"/>
        <v>319</v>
      </c>
      <c r="AL308">
        <f>IF(B308=1,(AI308/AC308),REF)</f>
        <v>1558.0082135523614</v>
      </c>
      <c r="AM308">
        <f t="shared" si="114"/>
        <v>303</v>
      </c>
      <c r="AN308">
        <f t="shared" si="115"/>
        <v>299</v>
      </c>
      <c r="AO308" t="str">
        <f t="shared" si="116"/>
        <v>UC Davis</v>
      </c>
      <c r="AP308">
        <f t="shared" si="117"/>
        <v>8.0226430396620654E-2</v>
      </c>
      <c r="AQ308">
        <f t="shared" si="118"/>
        <v>9.0108581552449232E-2</v>
      </c>
      <c r="AR308">
        <f t="shared" si="119"/>
        <v>0.3733443401439554</v>
      </c>
      <c r="AS308" t="str">
        <f t="shared" si="120"/>
        <v>UC Davis</v>
      </c>
      <c r="AT308">
        <f t="shared" si="121"/>
        <v>307</v>
      </c>
      <c r="AU308">
        <f t="shared" si="122"/>
        <v>301.66666666666669</v>
      </c>
      <c r="AV308">
        <v>307</v>
      </c>
      <c r="AW308" t="str">
        <f t="shared" si="123"/>
        <v>UC Davis</v>
      </c>
      <c r="AX308" t="str">
        <f t="shared" si="124"/>
        <v/>
      </c>
      <c r="AY308">
        <v>307</v>
      </c>
    </row>
    <row r="309" spans="1:51" x14ac:dyDescent="0.25">
      <c r="A309">
        <v>1</v>
      </c>
      <c r="B309">
        <v>1</v>
      </c>
      <c r="C309">
        <v>1</v>
      </c>
      <c r="D309" t="s">
        <v>353</v>
      </c>
      <c r="E309">
        <v>70.331900000000005</v>
      </c>
      <c r="F309">
        <v>35</v>
      </c>
      <c r="G309">
        <v>69.079300000000003</v>
      </c>
      <c r="H309">
        <v>25</v>
      </c>
      <c r="I309">
        <v>96.577200000000005</v>
      </c>
      <c r="J309">
        <v>311</v>
      </c>
      <c r="K309">
        <v>93.434100000000001</v>
      </c>
      <c r="L309">
        <v>331</v>
      </c>
      <c r="M309">
        <v>105.758</v>
      </c>
      <c r="N309">
        <v>198</v>
      </c>
      <c r="O309">
        <v>108.60899999999999</v>
      </c>
      <c r="P309">
        <v>248</v>
      </c>
      <c r="Q309">
        <v>-15.174899999999999</v>
      </c>
      <c r="R309">
        <v>316</v>
      </c>
      <c r="S309">
        <f t="shared" si="100"/>
        <v>-0.21576126906851645</v>
      </c>
      <c r="T309">
        <f t="shared" si="101"/>
        <v>312</v>
      </c>
      <c r="U309">
        <f t="shared" si="102"/>
        <v>613992.63710980862</v>
      </c>
      <c r="V309">
        <f t="shared" si="103"/>
        <v>308</v>
      </c>
      <c r="W309">
        <f t="shared" si="104"/>
        <v>25.717749042129796</v>
      </c>
      <c r="X309">
        <f t="shared" si="105"/>
        <v>174</v>
      </c>
      <c r="Y309">
        <f t="shared" si="106"/>
        <v>243</v>
      </c>
      <c r="Z309">
        <v>0.15079999999999999</v>
      </c>
      <c r="AA309">
        <f t="shared" si="107"/>
        <v>318</v>
      </c>
      <c r="AB309">
        <v>0.17119999999999999</v>
      </c>
      <c r="AC309">
        <f t="shared" si="108"/>
        <v>0.16099999999999998</v>
      </c>
      <c r="AD309">
        <f t="shared" si="109"/>
        <v>316</v>
      </c>
      <c r="AE309">
        <v>0.16039999999999999</v>
      </c>
      <c r="AF309">
        <f t="shared" si="110"/>
        <v>301</v>
      </c>
      <c r="AG309">
        <v>0.21249999999999999</v>
      </c>
      <c r="AH309">
        <f t="shared" si="111"/>
        <v>289</v>
      </c>
      <c r="AI309">
        <f t="shared" si="112"/>
        <v>294.83333333333331</v>
      </c>
      <c r="AJ309">
        <f>IF(C309=1,(AI309/Z309),REF)</f>
        <v>1955.1282051282051</v>
      </c>
      <c r="AK309">
        <f t="shared" si="113"/>
        <v>314</v>
      </c>
      <c r="AL309">
        <f>IF(B309=1,(AI309/AC309),REF)</f>
        <v>1831.2629399585924</v>
      </c>
      <c r="AM309">
        <f t="shared" si="114"/>
        <v>314</v>
      </c>
      <c r="AN309">
        <f t="shared" si="115"/>
        <v>314</v>
      </c>
      <c r="AO309" t="str">
        <f t="shared" si="116"/>
        <v>UNC Greensboro</v>
      </c>
      <c r="AP309">
        <f t="shared" si="117"/>
        <v>9.5815072524609843E-2</v>
      </c>
      <c r="AQ309">
        <f t="shared" si="118"/>
        <v>7.2984469615956671E-2</v>
      </c>
      <c r="AR309">
        <f t="shared" si="119"/>
        <v>0.3719944902671371</v>
      </c>
      <c r="AS309" t="str">
        <f t="shared" si="120"/>
        <v>UNC Greensboro</v>
      </c>
      <c r="AT309">
        <f t="shared" si="121"/>
        <v>308</v>
      </c>
      <c r="AU309">
        <f t="shared" si="122"/>
        <v>312.66666666666669</v>
      </c>
      <c r="AV309">
        <v>319</v>
      </c>
      <c r="AW309" t="str">
        <f t="shared" si="123"/>
        <v>UNC Greensboro</v>
      </c>
      <c r="AX309" t="str">
        <f t="shared" si="124"/>
        <v/>
      </c>
      <c r="AY309">
        <v>308</v>
      </c>
    </row>
    <row r="310" spans="1:51" x14ac:dyDescent="0.25">
      <c r="A310">
        <v>1</v>
      </c>
      <c r="B310">
        <v>1</v>
      </c>
      <c r="C310">
        <v>1</v>
      </c>
      <c r="D310" t="s">
        <v>309</v>
      </c>
      <c r="E310">
        <v>66.358099999999993</v>
      </c>
      <c r="F310">
        <v>182</v>
      </c>
      <c r="G310">
        <v>63.392800000000001</v>
      </c>
      <c r="H310">
        <v>255</v>
      </c>
      <c r="I310">
        <v>101.617</v>
      </c>
      <c r="J310">
        <v>238</v>
      </c>
      <c r="K310">
        <v>98.207300000000004</v>
      </c>
      <c r="L310">
        <v>281</v>
      </c>
      <c r="M310">
        <v>109.447</v>
      </c>
      <c r="N310">
        <v>279</v>
      </c>
      <c r="O310">
        <v>112.473</v>
      </c>
      <c r="P310">
        <v>318</v>
      </c>
      <c r="Q310">
        <v>-14.2661</v>
      </c>
      <c r="R310">
        <v>310</v>
      </c>
      <c r="S310">
        <f t="shared" si="100"/>
        <v>-0.21498053741743656</v>
      </c>
      <c r="T310">
        <f t="shared" si="101"/>
        <v>310</v>
      </c>
      <c r="U310">
        <f t="shared" si="102"/>
        <v>640002.22671535506</v>
      </c>
      <c r="V310">
        <f t="shared" si="103"/>
        <v>288</v>
      </c>
      <c r="W310">
        <f t="shared" si="104"/>
        <v>28.825928444627927</v>
      </c>
      <c r="X310">
        <f t="shared" si="105"/>
        <v>312</v>
      </c>
      <c r="Y310">
        <f t="shared" si="106"/>
        <v>311</v>
      </c>
      <c r="Z310">
        <v>0.12770000000000001</v>
      </c>
      <c r="AA310">
        <f t="shared" si="107"/>
        <v>323</v>
      </c>
      <c r="AB310">
        <v>0.25829999999999997</v>
      </c>
      <c r="AC310">
        <f t="shared" si="108"/>
        <v>0.193</v>
      </c>
      <c r="AD310">
        <f t="shared" si="109"/>
        <v>301</v>
      </c>
      <c r="AE310">
        <v>0.1008</v>
      </c>
      <c r="AF310">
        <f t="shared" si="110"/>
        <v>328</v>
      </c>
      <c r="AG310">
        <v>0.17979999999999999</v>
      </c>
      <c r="AH310">
        <f t="shared" si="111"/>
        <v>303</v>
      </c>
      <c r="AI310">
        <f t="shared" si="112"/>
        <v>306.83333333333331</v>
      </c>
      <c r="AJ310">
        <f>IF(C310=1,(AI310/Z310),REF)</f>
        <v>2402.7669015922734</v>
      </c>
      <c r="AK310">
        <f t="shared" si="113"/>
        <v>323</v>
      </c>
      <c r="AL310">
        <f>IF(B310=1,(AI310/AC310),REF)</f>
        <v>1589.810017271157</v>
      </c>
      <c r="AM310">
        <f t="shared" si="114"/>
        <v>304</v>
      </c>
      <c r="AN310">
        <f t="shared" si="115"/>
        <v>301</v>
      </c>
      <c r="AO310" t="str">
        <f t="shared" si="116"/>
        <v>Southeastern Louisiana</v>
      </c>
      <c r="AP310">
        <f t="shared" si="117"/>
        <v>7.9443782718217767E-2</v>
      </c>
      <c r="AQ310">
        <f t="shared" si="118"/>
        <v>8.9050748452251846E-2</v>
      </c>
      <c r="AR310">
        <f t="shared" si="119"/>
        <v>0.37172547540076678</v>
      </c>
      <c r="AS310" t="str">
        <f t="shared" si="120"/>
        <v>Southeastern Louisiana</v>
      </c>
      <c r="AT310">
        <f t="shared" si="121"/>
        <v>309</v>
      </c>
      <c r="AU310">
        <f t="shared" si="122"/>
        <v>303.66666666666669</v>
      </c>
      <c r="AV310">
        <v>311</v>
      </c>
      <c r="AW310" t="str">
        <f t="shared" si="123"/>
        <v>Southeastern Louisiana</v>
      </c>
      <c r="AX310" t="str">
        <f t="shared" si="124"/>
        <v/>
      </c>
      <c r="AY310">
        <v>309</v>
      </c>
    </row>
    <row r="311" spans="1:51" x14ac:dyDescent="0.25">
      <c r="A311">
        <v>1</v>
      </c>
      <c r="B311">
        <v>1</v>
      </c>
      <c r="C311">
        <v>1</v>
      </c>
      <c r="D311" t="s">
        <v>171</v>
      </c>
      <c r="E311">
        <v>63.445700000000002</v>
      </c>
      <c r="F311">
        <v>315</v>
      </c>
      <c r="G311">
        <v>60.878300000000003</v>
      </c>
      <c r="H311">
        <v>334</v>
      </c>
      <c r="I311">
        <v>100.779</v>
      </c>
      <c r="J311">
        <v>254</v>
      </c>
      <c r="K311">
        <v>97.505399999999995</v>
      </c>
      <c r="L311">
        <v>295</v>
      </c>
      <c r="M311">
        <v>111.31399999999999</v>
      </c>
      <c r="N311">
        <v>319</v>
      </c>
      <c r="O311">
        <v>112.045</v>
      </c>
      <c r="P311">
        <v>305</v>
      </c>
      <c r="Q311">
        <v>-14.539400000000001</v>
      </c>
      <c r="R311">
        <v>311</v>
      </c>
      <c r="S311">
        <f t="shared" si="100"/>
        <v>-0.22916604277358443</v>
      </c>
      <c r="T311">
        <f t="shared" si="101"/>
        <v>318</v>
      </c>
      <c r="U311">
        <f t="shared" si="102"/>
        <v>603197.49579717661</v>
      </c>
      <c r="V311">
        <f t="shared" si="103"/>
        <v>314</v>
      </c>
      <c r="W311">
        <f t="shared" si="104"/>
        <v>29.965793071007148</v>
      </c>
      <c r="X311">
        <f t="shared" si="105"/>
        <v>330</v>
      </c>
      <c r="Y311">
        <f t="shared" si="106"/>
        <v>324</v>
      </c>
      <c r="Z311">
        <v>0.1915</v>
      </c>
      <c r="AA311">
        <f t="shared" si="107"/>
        <v>294</v>
      </c>
      <c r="AB311">
        <v>0.1537</v>
      </c>
      <c r="AC311">
        <f t="shared" si="108"/>
        <v>0.1726</v>
      </c>
      <c r="AD311">
        <f t="shared" si="109"/>
        <v>309</v>
      </c>
      <c r="AE311">
        <v>0.10780000000000001</v>
      </c>
      <c r="AF311">
        <f t="shared" si="110"/>
        <v>326</v>
      </c>
      <c r="AG311">
        <v>0.14319999999999999</v>
      </c>
      <c r="AH311">
        <f t="shared" si="111"/>
        <v>320</v>
      </c>
      <c r="AI311">
        <f t="shared" si="112"/>
        <v>318.5</v>
      </c>
      <c r="AJ311">
        <f>IF(C311=1,(AI311/Z311),REF)</f>
        <v>1663.1853785900782</v>
      </c>
      <c r="AK311">
        <f t="shared" si="113"/>
        <v>302</v>
      </c>
      <c r="AL311">
        <f>IF(B311=1,(AI311/AC311),REF)</f>
        <v>1845.3070683661645</v>
      </c>
      <c r="AM311">
        <f t="shared" si="114"/>
        <v>315</v>
      </c>
      <c r="AN311">
        <f t="shared" si="115"/>
        <v>302</v>
      </c>
      <c r="AO311" t="str">
        <f t="shared" si="116"/>
        <v>Jacksonville St.</v>
      </c>
      <c r="AP311">
        <f t="shared" si="117"/>
        <v>8.9711394064676681E-2</v>
      </c>
      <c r="AQ311">
        <f t="shared" si="118"/>
        <v>7.8168293208635137E-2</v>
      </c>
      <c r="AR311">
        <f t="shared" si="119"/>
        <v>0.37118230328335766</v>
      </c>
      <c r="AS311" t="str">
        <f t="shared" si="120"/>
        <v>Jacksonville St.</v>
      </c>
      <c r="AT311">
        <f t="shared" si="121"/>
        <v>310</v>
      </c>
      <c r="AU311">
        <f t="shared" si="122"/>
        <v>307</v>
      </c>
      <c r="AV311">
        <v>310</v>
      </c>
      <c r="AW311" t="str">
        <f t="shared" si="123"/>
        <v>Jacksonville St.</v>
      </c>
      <c r="AX311" t="str">
        <f t="shared" si="124"/>
        <v/>
      </c>
      <c r="AY311">
        <v>310</v>
      </c>
    </row>
    <row r="312" spans="1:51" x14ac:dyDescent="0.25">
      <c r="A312">
        <v>1</v>
      </c>
      <c r="B312">
        <v>1</v>
      </c>
      <c r="C312">
        <v>1</v>
      </c>
      <c r="D312" t="s">
        <v>326</v>
      </c>
      <c r="E312">
        <v>70.538799999999995</v>
      </c>
      <c r="F312">
        <v>30</v>
      </c>
      <c r="G312">
        <v>67.689700000000002</v>
      </c>
      <c r="H312">
        <v>53</v>
      </c>
      <c r="I312">
        <v>104.50700000000001</v>
      </c>
      <c r="J312">
        <v>175</v>
      </c>
      <c r="K312">
        <v>102.381</v>
      </c>
      <c r="L312">
        <v>214</v>
      </c>
      <c r="M312">
        <v>116.426</v>
      </c>
      <c r="N312">
        <v>346</v>
      </c>
      <c r="O312">
        <v>118.40900000000001</v>
      </c>
      <c r="P312">
        <v>346</v>
      </c>
      <c r="Q312">
        <v>-16.028300000000002</v>
      </c>
      <c r="R312">
        <v>321</v>
      </c>
      <c r="S312">
        <f t="shared" si="100"/>
        <v>-0.22722246479951469</v>
      </c>
      <c r="T312">
        <f t="shared" si="101"/>
        <v>316</v>
      </c>
      <c r="U312">
        <f t="shared" si="102"/>
        <v>739378.4723739468</v>
      </c>
      <c r="V312">
        <f t="shared" si="103"/>
        <v>163</v>
      </c>
      <c r="W312">
        <f t="shared" si="104"/>
        <v>29.443367128167377</v>
      </c>
      <c r="X312">
        <f t="shared" si="105"/>
        <v>321</v>
      </c>
      <c r="Y312">
        <f t="shared" si="106"/>
        <v>318.5</v>
      </c>
      <c r="Z312">
        <v>0.18290000000000001</v>
      </c>
      <c r="AA312">
        <f t="shared" si="107"/>
        <v>299</v>
      </c>
      <c r="AB312">
        <v>0.154</v>
      </c>
      <c r="AC312">
        <f t="shared" si="108"/>
        <v>0.16844999999999999</v>
      </c>
      <c r="AD312">
        <f t="shared" si="109"/>
        <v>313</v>
      </c>
      <c r="AE312">
        <v>0.2404</v>
      </c>
      <c r="AF312">
        <f t="shared" si="110"/>
        <v>271</v>
      </c>
      <c r="AG312">
        <v>0.14099999999999999</v>
      </c>
      <c r="AH312">
        <f t="shared" si="111"/>
        <v>322</v>
      </c>
      <c r="AI312">
        <f t="shared" si="112"/>
        <v>283.91666666666669</v>
      </c>
      <c r="AJ312">
        <f>IF(C312=1,(AI312/Z312),REF)</f>
        <v>1552.305449243667</v>
      </c>
      <c r="AK312">
        <f t="shared" si="113"/>
        <v>297</v>
      </c>
      <c r="AL312">
        <f>IF(B312=1,(AI312/AC312),REF)</f>
        <v>1685.4655189472644</v>
      </c>
      <c r="AM312">
        <f t="shared" si="114"/>
        <v>309</v>
      </c>
      <c r="AN312">
        <f t="shared" si="115"/>
        <v>297</v>
      </c>
      <c r="AO312" t="str">
        <f t="shared" si="116"/>
        <v>Tennessee Martin</v>
      </c>
      <c r="AP312">
        <f t="shared" si="117"/>
        <v>8.7417662337113441E-2</v>
      </c>
      <c r="AQ312">
        <f t="shared" si="118"/>
        <v>7.71577313827084E-2</v>
      </c>
      <c r="AR312">
        <f t="shared" si="119"/>
        <v>0.36824254452284433</v>
      </c>
      <c r="AS312" t="str">
        <f t="shared" si="120"/>
        <v>Tennessee Martin</v>
      </c>
      <c r="AT312">
        <f t="shared" si="121"/>
        <v>311</v>
      </c>
      <c r="AU312">
        <f t="shared" si="122"/>
        <v>307</v>
      </c>
      <c r="AV312">
        <v>312</v>
      </c>
      <c r="AW312" t="str">
        <f t="shared" si="123"/>
        <v>Tennessee Martin</v>
      </c>
      <c r="AX312" t="str">
        <f t="shared" si="124"/>
        <v/>
      </c>
      <c r="AY312">
        <v>311</v>
      </c>
    </row>
    <row r="313" spans="1:51" x14ac:dyDescent="0.25">
      <c r="A313">
        <v>1</v>
      </c>
      <c r="B313">
        <v>1</v>
      </c>
      <c r="C313">
        <v>1</v>
      </c>
      <c r="D313" t="s">
        <v>235</v>
      </c>
      <c r="E313">
        <v>68.466099999999997</v>
      </c>
      <c r="F313">
        <v>84</v>
      </c>
      <c r="G313">
        <v>66.747299999999996</v>
      </c>
      <c r="H313">
        <v>86</v>
      </c>
      <c r="I313">
        <v>99.176699999999997</v>
      </c>
      <c r="J313">
        <v>279</v>
      </c>
      <c r="K313">
        <v>96.260499999999993</v>
      </c>
      <c r="L313">
        <v>304</v>
      </c>
      <c r="M313">
        <v>106.6</v>
      </c>
      <c r="N313">
        <v>222</v>
      </c>
      <c r="O313">
        <v>110.133</v>
      </c>
      <c r="P313">
        <v>270</v>
      </c>
      <c r="Q313">
        <v>-13.8725</v>
      </c>
      <c r="R313">
        <v>306</v>
      </c>
      <c r="S313">
        <f t="shared" si="100"/>
        <v>-0.20261852215914158</v>
      </c>
      <c r="T313">
        <f t="shared" si="101"/>
        <v>303</v>
      </c>
      <c r="U313">
        <f t="shared" si="102"/>
        <v>634412.62418426247</v>
      </c>
      <c r="V313">
        <f t="shared" si="103"/>
        <v>294</v>
      </c>
      <c r="W313">
        <f t="shared" si="104"/>
        <v>27.014215565732655</v>
      </c>
      <c r="X313">
        <f t="shared" si="105"/>
        <v>247</v>
      </c>
      <c r="Y313">
        <f t="shared" si="106"/>
        <v>275</v>
      </c>
      <c r="Z313">
        <v>0.17710000000000001</v>
      </c>
      <c r="AA313">
        <f t="shared" si="107"/>
        <v>301</v>
      </c>
      <c r="AB313">
        <v>0.14219999999999999</v>
      </c>
      <c r="AC313">
        <f t="shared" si="108"/>
        <v>0.15965000000000001</v>
      </c>
      <c r="AD313">
        <f t="shared" si="109"/>
        <v>318</v>
      </c>
      <c r="AE313">
        <v>8.77E-2</v>
      </c>
      <c r="AF313">
        <f t="shared" si="110"/>
        <v>335</v>
      </c>
      <c r="AG313">
        <v>0.16400000000000001</v>
      </c>
      <c r="AH313">
        <f t="shared" si="111"/>
        <v>313</v>
      </c>
      <c r="AI313">
        <f t="shared" si="112"/>
        <v>306.33333333333331</v>
      </c>
      <c r="AJ313">
        <f>IF(C313=1,(AI313/Z313),REF)</f>
        <v>1729.7195558065121</v>
      </c>
      <c r="AK313">
        <f t="shared" si="113"/>
        <v>307</v>
      </c>
      <c r="AL313">
        <f>IF(B313=1,(AI313/AC313),REF)</f>
        <v>1918.7806660402962</v>
      </c>
      <c r="AM313">
        <f t="shared" si="114"/>
        <v>318</v>
      </c>
      <c r="AN313">
        <f t="shared" si="115"/>
        <v>307</v>
      </c>
      <c r="AO313" t="str">
        <f t="shared" si="116"/>
        <v>NJIT</v>
      </c>
      <c r="AP313">
        <f t="shared" si="117"/>
        <v>9.1068903752123079E-2</v>
      </c>
      <c r="AQ313">
        <f t="shared" si="118"/>
        <v>7.1951387752503676E-2</v>
      </c>
      <c r="AR313">
        <f t="shared" si="119"/>
        <v>0.36684674324202421</v>
      </c>
      <c r="AS313" t="str">
        <f t="shared" si="120"/>
        <v>NJIT</v>
      </c>
      <c r="AT313">
        <f t="shared" si="121"/>
        <v>312</v>
      </c>
      <c r="AU313">
        <f t="shared" si="122"/>
        <v>312.33333333333331</v>
      </c>
      <c r="AV313">
        <v>313</v>
      </c>
      <c r="AW313" t="str">
        <f t="shared" si="123"/>
        <v>NJIT</v>
      </c>
      <c r="AX313" t="str">
        <f t="shared" si="124"/>
        <v/>
      </c>
      <c r="AY313">
        <v>312</v>
      </c>
    </row>
    <row r="314" spans="1:51" x14ac:dyDescent="0.25">
      <c r="A314">
        <v>1</v>
      </c>
      <c r="B314">
        <v>1</v>
      </c>
      <c r="C314">
        <v>1</v>
      </c>
      <c r="D314" t="s">
        <v>363</v>
      </c>
      <c r="E314">
        <v>68.110900000000001</v>
      </c>
      <c r="F314">
        <v>104</v>
      </c>
      <c r="G314">
        <v>66.776799999999994</v>
      </c>
      <c r="H314">
        <v>85</v>
      </c>
      <c r="I314">
        <v>99.611199999999997</v>
      </c>
      <c r="J314">
        <v>269</v>
      </c>
      <c r="K314">
        <v>100.47499999999999</v>
      </c>
      <c r="L314">
        <v>249</v>
      </c>
      <c r="M314">
        <v>114.69499999999999</v>
      </c>
      <c r="N314">
        <v>340</v>
      </c>
      <c r="O314">
        <v>115.143</v>
      </c>
      <c r="P314">
        <v>332</v>
      </c>
      <c r="Q314">
        <v>-14.6678</v>
      </c>
      <c r="R314">
        <v>313</v>
      </c>
      <c r="S314">
        <f t="shared" si="100"/>
        <v>-0.21535466423142266</v>
      </c>
      <c r="T314">
        <f t="shared" si="101"/>
        <v>311</v>
      </c>
      <c r="U314">
        <f t="shared" si="102"/>
        <v>687594.90302181244</v>
      </c>
      <c r="V314">
        <f t="shared" si="103"/>
        <v>220</v>
      </c>
      <c r="W314">
        <f t="shared" si="104"/>
        <v>29.15838365956105</v>
      </c>
      <c r="X314">
        <f t="shared" si="105"/>
        <v>316</v>
      </c>
      <c r="Y314">
        <f t="shared" si="106"/>
        <v>313.5</v>
      </c>
      <c r="Z314">
        <v>0.1714</v>
      </c>
      <c r="AA314">
        <f t="shared" si="107"/>
        <v>304</v>
      </c>
      <c r="AB314">
        <v>0.2094</v>
      </c>
      <c r="AC314">
        <f t="shared" si="108"/>
        <v>0.19040000000000001</v>
      </c>
      <c r="AD314">
        <f t="shared" si="109"/>
        <v>303</v>
      </c>
      <c r="AE314">
        <v>0.21990000000000001</v>
      </c>
      <c r="AF314">
        <f t="shared" si="110"/>
        <v>277</v>
      </c>
      <c r="AG314">
        <v>0.1075</v>
      </c>
      <c r="AH314">
        <f t="shared" si="111"/>
        <v>332</v>
      </c>
      <c r="AI314">
        <f t="shared" si="112"/>
        <v>292.75</v>
      </c>
      <c r="AJ314">
        <f>IF(C314=1,(AI314/Z314),REF)</f>
        <v>1707.9929988331389</v>
      </c>
      <c r="AK314">
        <f t="shared" si="113"/>
        <v>305</v>
      </c>
      <c r="AL314">
        <f>IF(B314=1,(AI314/AC314),REF)</f>
        <v>1537.5525210084033</v>
      </c>
      <c r="AM314">
        <f t="shared" si="114"/>
        <v>301</v>
      </c>
      <c r="AN314">
        <f t="shared" si="115"/>
        <v>301</v>
      </c>
      <c r="AO314" t="str">
        <f t="shared" si="116"/>
        <v>UTSA</v>
      </c>
      <c r="AP314">
        <f t="shared" si="117"/>
        <v>7.4556560490600957E-2</v>
      </c>
      <c r="AQ314">
        <f t="shared" si="118"/>
        <v>8.8218895819137472E-2</v>
      </c>
      <c r="AR314">
        <f t="shared" si="119"/>
        <v>0.36662626150073285</v>
      </c>
      <c r="AS314" t="str">
        <f t="shared" si="120"/>
        <v>UTSA</v>
      </c>
      <c r="AT314">
        <f t="shared" si="121"/>
        <v>313</v>
      </c>
      <c r="AU314">
        <f t="shared" si="122"/>
        <v>305.66666666666669</v>
      </c>
      <c r="AV314">
        <v>309</v>
      </c>
      <c r="AW314" t="str">
        <f t="shared" si="123"/>
        <v>UTSA</v>
      </c>
      <c r="AX314" t="str">
        <f t="shared" si="124"/>
        <v/>
      </c>
      <c r="AY314">
        <v>313</v>
      </c>
    </row>
    <row r="315" spans="1:51" x14ac:dyDescent="0.25">
      <c r="A315">
        <v>1</v>
      </c>
      <c r="B315">
        <v>1</v>
      </c>
      <c r="C315">
        <v>1</v>
      </c>
      <c r="D315" t="s">
        <v>168</v>
      </c>
      <c r="E315">
        <v>65.921700000000001</v>
      </c>
      <c r="F315">
        <v>208</v>
      </c>
      <c r="G315">
        <v>64.378699999999995</v>
      </c>
      <c r="H315">
        <v>207</v>
      </c>
      <c r="I315">
        <v>95.435400000000001</v>
      </c>
      <c r="J315">
        <v>321</v>
      </c>
      <c r="K315">
        <v>96.052999999999997</v>
      </c>
      <c r="L315">
        <v>307</v>
      </c>
      <c r="M315">
        <v>114.876</v>
      </c>
      <c r="N315">
        <v>341</v>
      </c>
      <c r="O315">
        <v>113.86799999999999</v>
      </c>
      <c r="P315">
        <v>328</v>
      </c>
      <c r="Q315">
        <v>-17.814699999999998</v>
      </c>
      <c r="R315">
        <v>328</v>
      </c>
      <c r="S315">
        <f t="shared" si="100"/>
        <v>-0.27024485108848828</v>
      </c>
      <c r="T315">
        <f t="shared" si="101"/>
        <v>328</v>
      </c>
      <c r="U315">
        <f t="shared" si="102"/>
        <v>608205.39159325522</v>
      </c>
      <c r="V315">
        <f t="shared" si="103"/>
        <v>311</v>
      </c>
      <c r="W315">
        <f t="shared" si="104"/>
        <v>29.59472506967753</v>
      </c>
      <c r="X315">
        <f t="shared" si="105"/>
        <v>326</v>
      </c>
      <c r="Y315">
        <f t="shared" si="106"/>
        <v>327</v>
      </c>
      <c r="Z315">
        <v>0.1532</v>
      </c>
      <c r="AA315">
        <f t="shared" si="107"/>
        <v>315</v>
      </c>
      <c r="AB315">
        <v>0.1303</v>
      </c>
      <c r="AC315">
        <f t="shared" si="108"/>
        <v>0.14174999999999999</v>
      </c>
      <c r="AD315">
        <f t="shared" si="109"/>
        <v>326</v>
      </c>
      <c r="AE315">
        <v>9.5699999999999993E-2</v>
      </c>
      <c r="AF315">
        <f t="shared" si="110"/>
        <v>331</v>
      </c>
      <c r="AG315">
        <v>0.21299999999999999</v>
      </c>
      <c r="AH315">
        <f t="shared" si="111"/>
        <v>287</v>
      </c>
      <c r="AI315">
        <f t="shared" si="112"/>
        <v>318.33333333333331</v>
      </c>
      <c r="AJ315">
        <f>IF(C315=1,(AI315/Z315),REF)</f>
        <v>2077.8938207136639</v>
      </c>
      <c r="AK315">
        <f t="shared" si="113"/>
        <v>318</v>
      </c>
      <c r="AL315">
        <f>IF(B315=1,(AI315/AC315),REF)</f>
        <v>2245.7378012933568</v>
      </c>
      <c r="AM315">
        <f t="shared" si="114"/>
        <v>326</v>
      </c>
      <c r="AN315">
        <f t="shared" si="115"/>
        <v>318</v>
      </c>
      <c r="AO315" t="str">
        <f t="shared" si="116"/>
        <v>IUPUI</v>
      </c>
      <c r="AP315">
        <f t="shared" si="117"/>
        <v>9.5993530285930093E-2</v>
      </c>
      <c r="AQ315">
        <f t="shared" si="118"/>
        <v>6.2639979223050563E-2</v>
      </c>
      <c r="AR315">
        <f t="shared" si="119"/>
        <v>0.36286574710936392</v>
      </c>
      <c r="AS315" t="str">
        <f t="shared" si="120"/>
        <v>IUPUI</v>
      </c>
      <c r="AT315">
        <f t="shared" si="121"/>
        <v>314</v>
      </c>
      <c r="AU315">
        <f t="shared" si="122"/>
        <v>319.33333333333331</v>
      </c>
      <c r="AV315">
        <v>325</v>
      </c>
      <c r="AW315" t="str">
        <f t="shared" si="123"/>
        <v>IUPUI</v>
      </c>
      <c r="AX315" t="str">
        <f t="shared" si="124"/>
        <v/>
      </c>
      <c r="AY315">
        <v>314</v>
      </c>
    </row>
    <row r="316" spans="1:51" x14ac:dyDescent="0.25">
      <c r="A316">
        <v>1</v>
      </c>
      <c r="B316">
        <v>1</v>
      </c>
      <c r="C316">
        <v>1</v>
      </c>
      <c r="D316" t="s">
        <v>232</v>
      </c>
      <c r="E316">
        <v>72.226600000000005</v>
      </c>
      <c r="F316">
        <v>10</v>
      </c>
      <c r="G316">
        <v>70.334100000000007</v>
      </c>
      <c r="H316">
        <v>12</v>
      </c>
      <c r="I316">
        <v>97.239400000000003</v>
      </c>
      <c r="J316">
        <v>301</v>
      </c>
      <c r="K316">
        <v>95.668400000000005</v>
      </c>
      <c r="L316">
        <v>311</v>
      </c>
      <c r="M316">
        <v>109.977</v>
      </c>
      <c r="N316">
        <v>293</v>
      </c>
      <c r="O316">
        <v>110.97199999999999</v>
      </c>
      <c r="P316">
        <v>284</v>
      </c>
      <c r="Q316">
        <v>-15.303699999999999</v>
      </c>
      <c r="R316">
        <v>317</v>
      </c>
      <c r="S316">
        <f t="shared" si="100"/>
        <v>-0.21188315662096774</v>
      </c>
      <c r="T316">
        <f t="shared" si="101"/>
        <v>309</v>
      </c>
      <c r="U316">
        <f t="shared" si="102"/>
        <v>661049.82214540977</v>
      </c>
      <c r="V316">
        <f t="shared" si="103"/>
        <v>260</v>
      </c>
      <c r="W316">
        <f t="shared" si="104"/>
        <v>25.920554616108621</v>
      </c>
      <c r="X316">
        <f t="shared" si="105"/>
        <v>182</v>
      </c>
      <c r="Y316">
        <f t="shared" si="106"/>
        <v>245.5</v>
      </c>
      <c r="Z316">
        <v>0.1515</v>
      </c>
      <c r="AA316">
        <f t="shared" si="107"/>
        <v>316</v>
      </c>
      <c r="AB316">
        <v>0.1075</v>
      </c>
      <c r="AC316">
        <f t="shared" si="108"/>
        <v>0.1295</v>
      </c>
      <c r="AD316">
        <f t="shared" si="109"/>
        <v>330</v>
      </c>
      <c r="AE316">
        <v>4.82E-2</v>
      </c>
      <c r="AF316">
        <f t="shared" si="110"/>
        <v>343</v>
      </c>
      <c r="AG316">
        <v>0.21329999999999999</v>
      </c>
      <c r="AH316">
        <f t="shared" si="111"/>
        <v>285</v>
      </c>
      <c r="AI316">
        <f t="shared" si="112"/>
        <v>295.41666666666669</v>
      </c>
      <c r="AJ316">
        <f>IF(C316=1,(AI316/Z316),REF)</f>
        <v>1949.9449944994501</v>
      </c>
      <c r="AK316">
        <f t="shared" si="113"/>
        <v>313</v>
      </c>
      <c r="AL316">
        <f>IF(B316=1,(AI316/AC316),REF)</f>
        <v>2281.2097812097813</v>
      </c>
      <c r="AM316">
        <f t="shared" si="114"/>
        <v>327</v>
      </c>
      <c r="AN316">
        <f t="shared" si="115"/>
        <v>313</v>
      </c>
      <c r="AO316" t="str">
        <f t="shared" si="116"/>
        <v>New Orleans</v>
      </c>
      <c r="AP316">
        <f t="shared" si="117"/>
        <v>9.6236219157196906E-2</v>
      </c>
      <c r="AQ316">
        <f t="shared" si="118"/>
        <v>5.7114651855771498E-2</v>
      </c>
      <c r="AR316">
        <f t="shared" si="119"/>
        <v>0.35798308022545411</v>
      </c>
      <c r="AS316" t="str">
        <f t="shared" si="120"/>
        <v>New Orleans</v>
      </c>
      <c r="AT316">
        <f t="shared" si="121"/>
        <v>315</v>
      </c>
      <c r="AU316">
        <f t="shared" si="122"/>
        <v>319.33333333333331</v>
      </c>
      <c r="AV316">
        <v>328</v>
      </c>
      <c r="AW316" t="str">
        <f t="shared" si="123"/>
        <v>New Orleans</v>
      </c>
      <c r="AX316" t="str">
        <f t="shared" si="124"/>
        <v/>
      </c>
      <c r="AY316">
        <v>315</v>
      </c>
    </row>
    <row r="317" spans="1:51" x14ac:dyDescent="0.25">
      <c r="A317">
        <v>1</v>
      </c>
      <c r="B317">
        <v>1</v>
      </c>
      <c r="C317">
        <v>1</v>
      </c>
      <c r="D317" t="s">
        <v>81</v>
      </c>
      <c r="E317">
        <v>63.820999999999998</v>
      </c>
      <c r="F317">
        <v>296</v>
      </c>
      <c r="G317">
        <v>62.227200000000003</v>
      </c>
      <c r="H317">
        <v>302</v>
      </c>
      <c r="I317">
        <v>102.714</v>
      </c>
      <c r="J317">
        <v>216</v>
      </c>
      <c r="K317">
        <v>97.946600000000004</v>
      </c>
      <c r="L317">
        <v>286</v>
      </c>
      <c r="M317">
        <v>113.218</v>
      </c>
      <c r="N317">
        <v>331</v>
      </c>
      <c r="O317">
        <v>115.994</v>
      </c>
      <c r="P317">
        <v>337</v>
      </c>
      <c r="Q317">
        <v>-18.047699999999999</v>
      </c>
      <c r="R317">
        <v>330</v>
      </c>
      <c r="S317">
        <f t="shared" si="100"/>
        <v>-0.28278152959057357</v>
      </c>
      <c r="T317">
        <f t="shared" si="101"/>
        <v>331</v>
      </c>
      <c r="U317">
        <f t="shared" si="102"/>
        <v>612269.08987501077</v>
      </c>
      <c r="V317">
        <f t="shared" si="103"/>
        <v>309</v>
      </c>
      <c r="W317">
        <f t="shared" si="104"/>
        <v>31.487141470686272</v>
      </c>
      <c r="X317">
        <f t="shared" si="105"/>
        <v>345</v>
      </c>
      <c r="Y317">
        <f t="shared" si="106"/>
        <v>338</v>
      </c>
      <c r="Z317">
        <v>0.1618</v>
      </c>
      <c r="AA317">
        <f t="shared" si="107"/>
        <v>310</v>
      </c>
      <c r="AB317">
        <v>0.12809999999999999</v>
      </c>
      <c r="AC317">
        <f t="shared" si="108"/>
        <v>0.14495</v>
      </c>
      <c r="AD317">
        <f t="shared" si="109"/>
        <v>325</v>
      </c>
      <c r="AE317">
        <v>0.1633</v>
      </c>
      <c r="AF317">
        <f t="shared" si="110"/>
        <v>300</v>
      </c>
      <c r="AG317">
        <v>0.17100000000000001</v>
      </c>
      <c r="AH317">
        <f t="shared" si="111"/>
        <v>309</v>
      </c>
      <c r="AI317">
        <f t="shared" si="112"/>
        <v>318.66666666666669</v>
      </c>
      <c r="AJ317">
        <f>IF(C317=1,(AI317/Z317),REF)</f>
        <v>1969.509682735888</v>
      </c>
      <c r="AK317">
        <f t="shared" si="113"/>
        <v>316</v>
      </c>
      <c r="AL317">
        <f>IF(B317=1,(AI317/AC317),REF)</f>
        <v>2198.4592388179835</v>
      </c>
      <c r="AM317">
        <f t="shared" si="114"/>
        <v>324</v>
      </c>
      <c r="AN317">
        <f t="shared" si="115"/>
        <v>316</v>
      </c>
      <c r="AO317" t="str">
        <f t="shared" si="116"/>
        <v>Campbell</v>
      </c>
      <c r="AP317">
        <f t="shared" si="117"/>
        <v>8.7706840090161151E-2</v>
      </c>
      <c r="AQ317">
        <f t="shared" si="118"/>
        <v>6.4224663287305014E-2</v>
      </c>
      <c r="AR317">
        <f t="shared" si="119"/>
        <v>0.35665403012612518</v>
      </c>
      <c r="AS317" t="str">
        <f t="shared" si="120"/>
        <v>Campbell</v>
      </c>
      <c r="AT317">
        <f t="shared" si="121"/>
        <v>316</v>
      </c>
      <c r="AU317">
        <f t="shared" si="122"/>
        <v>319</v>
      </c>
      <c r="AV317">
        <v>322</v>
      </c>
      <c r="AW317" t="str">
        <f t="shared" si="123"/>
        <v>Campbell</v>
      </c>
      <c r="AX317" t="str">
        <f t="shared" si="124"/>
        <v/>
      </c>
      <c r="AY317">
        <v>316</v>
      </c>
    </row>
    <row r="318" spans="1:51" x14ac:dyDescent="0.25">
      <c r="A318">
        <v>1</v>
      </c>
      <c r="B318">
        <v>1</v>
      </c>
      <c r="C318">
        <v>1</v>
      </c>
      <c r="D318" t="s">
        <v>170</v>
      </c>
      <c r="E318">
        <v>70.025000000000006</v>
      </c>
      <c r="F318">
        <v>42</v>
      </c>
      <c r="G318">
        <v>68.018199999999993</v>
      </c>
      <c r="H318">
        <v>46</v>
      </c>
      <c r="I318">
        <v>104.143</v>
      </c>
      <c r="J318">
        <v>181</v>
      </c>
      <c r="K318">
        <v>102.547</v>
      </c>
      <c r="L318">
        <v>210</v>
      </c>
      <c r="M318">
        <v>114.203</v>
      </c>
      <c r="N318">
        <v>337</v>
      </c>
      <c r="O318">
        <v>116.592</v>
      </c>
      <c r="P318">
        <v>340</v>
      </c>
      <c r="Q318">
        <v>-14.045400000000001</v>
      </c>
      <c r="R318">
        <v>308</v>
      </c>
      <c r="S318">
        <f t="shared" si="100"/>
        <v>-0.20057122456265619</v>
      </c>
      <c r="T318">
        <f t="shared" si="101"/>
        <v>302</v>
      </c>
      <c r="U318">
        <f t="shared" si="102"/>
        <v>736375.00181022496</v>
      </c>
      <c r="V318">
        <f t="shared" si="103"/>
        <v>167</v>
      </c>
      <c r="W318">
        <f t="shared" si="104"/>
        <v>28.934560229325204</v>
      </c>
      <c r="X318">
        <f t="shared" si="105"/>
        <v>313</v>
      </c>
      <c r="Y318">
        <f t="shared" si="106"/>
        <v>307.5</v>
      </c>
      <c r="Z318">
        <v>0.1363</v>
      </c>
      <c r="AA318">
        <f t="shared" si="107"/>
        <v>320</v>
      </c>
      <c r="AB318">
        <v>0.26029999999999998</v>
      </c>
      <c r="AC318">
        <f t="shared" si="108"/>
        <v>0.19829999999999998</v>
      </c>
      <c r="AD318">
        <f t="shared" si="109"/>
        <v>297</v>
      </c>
      <c r="AE318">
        <v>0.11459999999999999</v>
      </c>
      <c r="AF318">
        <f t="shared" si="110"/>
        <v>322</v>
      </c>
      <c r="AG318">
        <v>8.9399999999999993E-2</v>
      </c>
      <c r="AH318">
        <f t="shared" si="111"/>
        <v>344</v>
      </c>
      <c r="AI318">
        <f t="shared" si="112"/>
        <v>289.91666666666669</v>
      </c>
      <c r="AJ318">
        <f>IF(C318=1,(AI318/Z318),REF)</f>
        <v>2127.0481780386403</v>
      </c>
      <c r="AK318">
        <f t="shared" si="113"/>
        <v>320</v>
      </c>
      <c r="AL318">
        <f>IF(B318=1,(AI318/AC318),REF)</f>
        <v>1462.0104219196505</v>
      </c>
      <c r="AM318">
        <f t="shared" si="114"/>
        <v>298</v>
      </c>
      <c r="AN318">
        <f t="shared" si="115"/>
        <v>297</v>
      </c>
      <c r="AO318" t="str">
        <f t="shared" si="116"/>
        <v>Jacksonville</v>
      </c>
      <c r="AP318">
        <f t="shared" si="117"/>
        <v>5.9025515038927279E-2</v>
      </c>
      <c r="AQ318">
        <f t="shared" si="118"/>
        <v>9.2459666846223823E-2</v>
      </c>
      <c r="AR318">
        <f t="shared" si="119"/>
        <v>0.35623457040321699</v>
      </c>
      <c r="AS318" t="str">
        <f t="shared" si="120"/>
        <v>Jacksonville</v>
      </c>
      <c r="AT318">
        <f t="shared" si="121"/>
        <v>317</v>
      </c>
      <c r="AU318">
        <f t="shared" si="122"/>
        <v>303.66666666666669</v>
      </c>
      <c r="AV318">
        <v>305</v>
      </c>
      <c r="AW318" t="str">
        <f t="shared" si="123"/>
        <v>Jacksonville</v>
      </c>
      <c r="AX318" t="str">
        <f t="shared" si="124"/>
        <v/>
      </c>
      <c r="AY318">
        <v>317</v>
      </c>
    </row>
    <row r="319" spans="1:51" x14ac:dyDescent="0.25">
      <c r="A319">
        <v>1</v>
      </c>
      <c r="B319">
        <v>1</v>
      </c>
      <c r="C319">
        <v>1</v>
      </c>
      <c r="D319" t="s">
        <v>45</v>
      </c>
      <c r="E319">
        <v>66.302700000000002</v>
      </c>
      <c r="F319">
        <v>184</v>
      </c>
      <c r="G319">
        <v>64.520399999999995</v>
      </c>
      <c r="H319">
        <v>198</v>
      </c>
      <c r="I319">
        <v>95.131500000000003</v>
      </c>
      <c r="J319">
        <v>328</v>
      </c>
      <c r="K319">
        <v>91.693600000000004</v>
      </c>
      <c r="L319">
        <v>341</v>
      </c>
      <c r="M319">
        <v>99.986699999999999</v>
      </c>
      <c r="N319">
        <v>75</v>
      </c>
      <c r="O319">
        <v>105.203</v>
      </c>
      <c r="P319">
        <v>175</v>
      </c>
      <c r="Q319">
        <v>-13.508900000000001</v>
      </c>
      <c r="R319">
        <v>301</v>
      </c>
      <c r="S319">
        <f t="shared" si="100"/>
        <v>-0.20375339164166767</v>
      </c>
      <c r="T319">
        <f t="shared" si="101"/>
        <v>304</v>
      </c>
      <c r="U319">
        <f t="shared" si="102"/>
        <v>557454.29026160669</v>
      </c>
      <c r="V319">
        <f t="shared" si="103"/>
        <v>341</v>
      </c>
      <c r="W319">
        <f t="shared" si="104"/>
        <v>25.924702713287775</v>
      </c>
      <c r="X319">
        <f t="shared" si="105"/>
        <v>183</v>
      </c>
      <c r="Y319">
        <f t="shared" si="106"/>
        <v>243.5</v>
      </c>
      <c r="Z319">
        <v>0.1583</v>
      </c>
      <c r="AA319">
        <f t="shared" si="107"/>
        <v>313</v>
      </c>
      <c r="AB319">
        <v>0.18079999999999999</v>
      </c>
      <c r="AC319">
        <f t="shared" si="108"/>
        <v>0.16954999999999998</v>
      </c>
      <c r="AD319">
        <f t="shared" si="109"/>
        <v>312</v>
      </c>
      <c r="AE319">
        <v>0.22689999999999999</v>
      </c>
      <c r="AF319">
        <f t="shared" si="110"/>
        <v>274</v>
      </c>
      <c r="AG319">
        <v>0.10970000000000001</v>
      </c>
      <c r="AH319">
        <f t="shared" si="111"/>
        <v>331</v>
      </c>
      <c r="AI319">
        <f t="shared" si="112"/>
        <v>300.91666666666669</v>
      </c>
      <c r="AJ319">
        <f>IF(C319=1,(AI319/Z319),REF)</f>
        <v>1900.9265108443885</v>
      </c>
      <c r="AK319">
        <f t="shared" si="113"/>
        <v>309</v>
      </c>
      <c r="AL319">
        <f>IF(B319=1,(AI319/AC319),REF)</f>
        <v>1774.7960287034309</v>
      </c>
      <c r="AM319">
        <f t="shared" si="114"/>
        <v>312</v>
      </c>
      <c r="AN319">
        <f t="shared" si="115"/>
        <v>309</v>
      </c>
      <c r="AO319" t="str">
        <f t="shared" si="116"/>
        <v>Alabama A&amp;M</v>
      </c>
      <c r="AP319">
        <f t="shared" si="117"/>
        <v>7.088008344749315E-2</v>
      </c>
      <c r="AQ319">
        <f t="shared" si="118"/>
        <v>7.7161854463071305E-2</v>
      </c>
      <c r="AR319">
        <f t="shared" si="119"/>
        <v>0.35297334152387794</v>
      </c>
      <c r="AS319" t="str">
        <f t="shared" si="120"/>
        <v>Alabama A&amp;M</v>
      </c>
      <c r="AT319">
        <f t="shared" si="121"/>
        <v>318</v>
      </c>
      <c r="AU319">
        <f t="shared" si="122"/>
        <v>313</v>
      </c>
      <c r="AV319">
        <v>315</v>
      </c>
      <c r="AW319" t="str">
        <f t="shared" si="123"/>
        <v>Alabama A&amp;M</v>
      </c>
      <c r="AX319" t="str">
        <f t="shared" si="124"/>
        <v/>
      </c>
      <c r="AY319">
        <v>318</v>
      </c>
    </row>
    <row r="320" spans="1:51" x14ac:dyDescent="0.25">
      <c r="A320">
        <v>1</v>
      </c>
      <c r="B320">
        <v>1</v>
      </c>
      <c r="C320">
        <v>1</v>
      </c>
      <c r="D320" t="s">
        <v>316</v>
      </c>
      <c r="E320">
        <v>63.174999999999997</v>
      </c>
      <c r="F320">
        <v>320</v>
      </c>
      <c r="G320">
        <v>61.408700000000003</v>
      </c>
      <c r="H320">
        <v>323</v>
      </c>
      <c r="I320">
        <v>97.499399999999994</v>
      </c>
      <c r="J320">
        <v>294</v>
      </c>
      <c r="K320">
        <v>95.8553</v>
      </c>
      <c r="L320">
        <v>309</v>
      </c>
      <c r="M320">
        <v>109.898</v>
      </c>
      <c r="N320">
        <v>291</v>
      </c>
      <c r="O320">
        <v>110.73099999999999</v>
      </c>
      <c r="P320">
        <v>278</v>
      </c>
      <c r="Q320">
        <v>-14.8756</v>
      </c>
      <c r="R320">
        <v>314</v>
      </c>
      <c r="S320">
        <f t="shared" si="100"/>
        <v>-0.23546814404432126</v>
      </c>
      <c r="T320">
        <f t="shared" si="101"/>
        <v>320</v>
      </c>
      <c r="U320">
        <f t="shared" si="102"/>
        <v>580466.96964383568</v>
      </c>
      <c r="V320">
        <f t="shared" si="103"/>
        <v>324</v>
      </c>
      <c r="W320">
        <f t="shared" si="104"/>
        <v>29.53149985505561</v>
      </c>
      <c r="X320">
        <f t="shared" si="105"/>
        <v>324</v>
      </c>
      <c r="Y320">
        <f t="shared" si="106"/>
        <v>322</v>
      </c>
      <c r="Z320">
        <v>0.16650000000000001</v>
      </c>
      <c r="AA320">
        <f t="shared" si="107"/>
        <v>307</v>
      </c>
      <c r="AB320">
        <v>0.14879999999999999</v>
      </c>
      <c r="AC320">
        <f t="shared" si="108"/>
        <v>0.15765000000000001</v>
      </c>
      <c r="AD320">
        <f t="shared" si="109"/>
        <v>319</v>
      </c>
      <c r="AE320">
        <v>0.16930000000000001</v>
      </c>
      <c r="AF320">
        <f t="shared" si="110"/>
        <v>296</v>
      </c>
      <c r="AG320">
        <v>0.11609999999999999</v>
      </c>
      <c r="AH320">
        <f t="shared" si="111"/>
        <v>328</v>
      </c>
      <c r="AI320">
        <f t="shared" si="112"/>
        <v>318.16666666666669</v>
      </c>
      <c r="AJ320">
        <f>IF(C320=1,(AI320/Z320),REF)</f>
        <v>1910.9109109109108</v>
      </c>
      <c r="AK320">
        <f t="shared" si="113"/>
        <v>310</v>
      </c>
      <c r="AL320">
        <f>IF(B320=1,(AI320/AC320),REF)</f>
        <v>2018.1837403531028</v>
      </c>
      <c r="AM320">
        <f t="shared" si="114"/>
        <v>320</v>
      </c>
      <c r="AN320">
        <f t="shared" si="115"/>
        <v>310</v>
      </c>
      <c r="AO320" t="str">
        <f t="shared" si="116"/>
        <v>St. Francis PA</v>
      </c>
      <c r="AP320">
        <f t="shared" si="117"/>
        <v>7.4702317017492623E-2</v>
      </c>
      <c r="AQ320">
        <f t="shared" si="118"/>
        <v>7.0602861932474642E-2</v>
      </c>
      <c r="AR320">
        <f t="shared" si="119"/>
        <v>0.35034864260165832</v>
      </c>
      <c r="AS320" t="str">
        <f t="shared" si="120"/>
        <v>St. Francis PA</v>
      </c>
      <c r="AT320">
        <f t="shared" si="121"/>
        <v>319</v>
      </c>
      <c r="AU320">
        <f t="shared" si="122"/>
        <v>316</v>
      </c>
      <c r="AV320">
        <v>318</v>
      </c>
      <c r="AW320" t="str">
        <f t="shared" si="123"/>
        <v>St. Francis PA</v>
      </c>
      <c r="AX320" t="str">
        <f t="shared" si="124"/>
        <v/>
      </c>
      <c r="AY320">
        <v>319</v>
      </c>
    </row>
    <row r="321" spans="1:51" x14ac:dyDescent="0.25">
      <c r="A321">
        <v>1</v>
      </c>
      <c r="B321">
        <v>1</v>
      </c>
      <c r="C321">
        <v>1</v>
      </c>
      <c r="D321" t="s">
        <v>46</v>
      </c>
      <c r="E321">
        <v>67.494799999999998</v>
      </c>
      <c r="F321">
        <v>126</v>
      </c>
      <c r="G321">
        <v>66.091700000000003</v>
      </c>
      <c r="H321">
        <v>109</v>
      </c>
      <c r="I321">
        <v>101.64100000000001</v>
      </c>
      <c r="J321">
        <v>237</v>
      </c>
      <c r="K321">
        <v>97.868300000000005</v>
      </c>
      <c r="L321">
        <v>287</v>
      </c>
      <c r="M321">
        <v>102.782</v>
      </c>
      <c r="N321">
        <v>115</v>
      </c>
      <c r="O321">
        <v>110.29</v>
      </c>
      <c r="P321">
        <v>272</v>
      </c>
      <c r="Q321">
        <v>-12.4215</v>
      </c>
      <c r="R321">
        <v>293</v>
      </c>
      <c r="S321">
        <f t="shared" si="100"/>
        <v>-0.18403936303241142</v>
      </c>
      <c r="T321">
        <f t="shared" si="101"/>
        <v>292</v>
      </c>
      <c r="U321">
        <f t="shared" si="102"/>
        <v>646478.97311852162</v>
      </c>
      <c r="V321">
        <f t="shared" si="103"/>
        <v>282</v>
      </c>
      <c r="W321">
        <f t="shared" si="104"/>
        <v>27.465499643440261</v>
      </c>
      <c r="X321">
        <f t="shared" si="105"/>
        <v>274</v>
      </c>
      <c r="Y321">
        <f t="shared" si="106"/>
        <v>283</v>
      </c>
      <c r="Z321">
        <v>0.1245</v>
      </c>
      <c r="AA321">
        <f t="shared" si="107"/>
        <v>327</v>
      </c>
      <c r="AB321">
        <v>0.20810000000000001</v>
      </c>
      <c r="AC321">
        <f t="shared" si="108"/>
        <v>0.1663</v>
      </c>
      <c r="AD321">
        <f t="shared" si="109"/>
        <v>314</v>
      </c>
      <c r="AE321">
        <v>0.1103</v>
      </c>
      <c r="AF321">
        <f t="shared" si="110"/>
        <v>325</v>
      </c>
      <c r="AG321">
        <v>0.14369999999999999</v>
      </c>
      <c r="AH321">
        <f t="shared" si="111"/>
        <v>319</v>
      </c>
      <c r="AI321">
        <f t="shared" si="112"/>
        <v>302.5</v>
      </c>
      <c r="AJ321">
        <f>IF(C321=1,(AI321/Z321),REF)</f>
        <v>2429.7188755020079</v>
      </c>
      <c r="AK321">
        <f t="shared" si="113"/>
        <v>324</v>
      </c>
      <c r="AL321">
        <f>IF(B321=1,(AI321/AC321),REF)</f>
        <v>1819.0018039687311</v>
      </c>
      <c r="AM321">
        <f t="shared" si="114"/>
        <v>313</v>
      </c>
      <c r="AN321">
        <f t="shared" si="115"/>
        <v>313</v>
      </c>
      <c r="AO321" t="str">
        <f t="shared" si="116"/>
        <v>Alabama St.</v>
      </c>
      <c r="AP321">
        <f t="shared" si="117"/>
        <v>6.921323200177841E-2</v>
      </c>
      <c r="AQ321">
        <f t="shared" si="118"/>
        <v>7.5450396537045841E-2</v>
      </c>
      <c r="AR321">
        <f t="shared" si="119"/>
        <v>0.34972907835377126</v>
      </c>
      <c r="AS321" t="str">
        <f t="shared" si="120"/>
        <v>Alabama St.</v>
      </c>
      <c r="AT321">
        <f t="shared" si="121"/>
        <v>320</v>
      </c>
      <c r="AU321">
        <f t="shared" si="122"/>
        <v>315.66666666666669</v>
      </c>
      <c r="AV321">
        <v>316</v>
      </c>
      <c r="AW321" t="str">
        <f t="shared" si="123"/>
        <v>Alabama St.</v>
      </c>
      <c r="AX321" t="str">
        <f t="shared" si="124"/>
        <v/>
      </c>
      <c r="AY321">
        <v>320</v>
      </c>
    </row>
    <row r="322" spans="1:51" x14ac:dyDescent="0.25">
      <c r="A322">
        <v>1</v>
      </c>
      <c r="B322">
        <v>1</v>
      </c>
      <c r="C322">
        <v>1</v>
      </c>
      <c r="D322" t="s">
        <v>107</v>
      </c>
      <c r="E322">
        <v>60.590200000000003</v>
      </c>
      <c r="F322">
        <v>345</v>
      </c>
      <c r="G322">
        <v>58.522599999999997</v>
      </c>
      <c r="H322">
        <v>348</v>
      </c>
      <c r="I322">
        <v>97.250100000000003</v>
      </c>
      <c r="J322">
        <v>300</v>
      </c>
      <c r="K322">
        <v>96.592500000000001</v>
      </c>
      <c r="L322">
        <v>302</v>
      </c>
      <c r="M322">
        <v>107.929</v>
      </c>
      <c r="N322">
        <v>250</v>
      </c>
      <c r="O322">
        <v>112.38200000000001</v>
      </c>
      <c r="P322">
        <v>314</v>
      </c>
      <c r="Q322">
        <v>-15.79</v>
      </c>
      <c r="R322">
        <v>319</v>
      </c>
      <c r="S322">
        <f t="shared" ref="S322:S352" si="125">(K322-O322)/E322</f>
        <v>-0.26059494769781255</v>
      </c>
      <c r="T322">
        <f t="shared" ref="T322:T352" si="126">RANK(S322,S:S,0)</f>
        <v>327</v>
      </c>
      <c r="U322">
        <f t="shared" ref="U322:U352" si="127">(K322^2)*E322</f>
        <v>565313.29492039874</v>
      </c>
      <c r="V322">
        <f t="shared" ref="V322:V352" si="128">RANK(U322,U:U,0)</f>
        <v>337</v>
      </c>
      <c r="W322">
        <f t="shared" ref="W322:W352" si="129">O322^1.6/E322</f>
        <v>31.529161763250347</v>
      </c>
      <c r="X322">
        <f t="shared" ref="X322:X352" si="130">RANK(W322,W:W,1)</f>
        <v>347</v>
      </c>
      <c r="Y322">
        <f t="shared" ref="Y322:Y352" si="131">AVERAGE(X322,T322)</f>
        <v>337</v>
      </c>
      <c r="Z322">
        <v>0.12770000000000001</v>
      </c>
      <c r="AA322">
        <f t="shared" ref="AA322:AA352" si="132">RANK(Z322,Z:Z,0)</f>
        <v>323</v>
      </c>
      <c r="AB322">
        <v>0.17349999999999999</v>
      </c>
      <c r="AC322">
        <f t="shared" ref="AC322:AC352" si="133">(Z322+AB322)/2</f>
        <v>0.15060000000000001</v>
      </c>
      <c r="AD322">
        <f t="shared" ref="AD322:AD352" si="134">RANK(AC322,AC:AC,0)</f>
        <v>321</v>
      </c>
      <c r="AE322">
        <v>0.1454</v>
      </c>
      <c r="AF322">
        <f t="shared" ref="AF322:AF352" si="135">RANK(AE322,AE:AE,0)</f>
        <v>309</v>
      </c>
      <c r="AG322">
        <v>0.17399999999999999</v>
      </c>
      <c r="AH322">
        <f t="shared" ref="AH322:AH352" si="136">RANK(AG322,AG:AG,0)</f>
        <v>307</v>
      </c>
      <c r="AI322">
        <f t="shared" ref="AI322:AI352" si="137">(T322+V322+(AD322)+AF322+AH322+Y322)/6</f>
        <v>323</v>
      </c>
      <c r="AJ322">
        <f>IF(C322=1,(AI322/Z322),REF)</f>
        <v>2529.3657008613936</v>
      </c>
      <c r="AK322">
        <f t="shared" ref="AK322:AK352" si="138">RANK(AJ322,AJ:AJ,1)</f>
        <v>326</v>
      </c>
      <c r="AL322">
        <f>IF(B322=1,(AI322/AC322),REF)</f>
        <v>2144.754316069057</v>
      </c>
      <c r="AM322">
        <f t="shared" ref="AM322:AM352" si="139">RANK(AL322,AL:AL,1)</f>
        <v>322</v>
      </c>
      <c r="AN322">
        <f t="shared" ref="AN322:AN352" si="140">MIN(AK322,AM322,AD322)</f>
        <v>321</v>
      </c>
      <c r="AO322" t="str">
        <f t="shared" ref="AO322:AO352" si="141">D322</f>
        <v>Delaware St.</v>
      </c>
      <c r="AP322">
        <f t="shared" ref="AP322:AP352" si="142">(((Z322+AG322)/2))*(($BD$2)/((AJ322)))^(1/10)</f>
        <v>7.754612601487397E-2</v>
      </c>
      <c r="AQ322">
        <f t="shared" ref="AQ322:AQ352" si="143">(AC322*(($BC$2)/((AL322)))^(1/8))</f>
        <v>6.6934680799984589E-2</v>
      </c>
      <c r="AR322">
        <f t="shared" ref="AR322:AR352" si="144">((AP322+AQ322)/2)^(1/2.5)</f>
        <v>0.34955222027008614</v>
      </c>
      <c r="AS322" t="str">
        <f t="shared" ref="AS322:AS352" si="145">AO322</f>
        <v>Delaware St.</v>
      </c>
      <c r="AT322">
        <f t="shared" ref="AT322:AT352" si="146">RANK(AR322,AR:AR,0)</f>
        <v>321</v>
      </c>
      <c r="AU322">
        <f t="shared" ref="AU322:AU352" si="147">(AT322+AN322+AD322)/3</f>
        <v>321</v>
      </c>
      <c r="AV322">
        <v>326</v>
      </c>
      <c r="AW322" t="str">
        <f t="shared" ref="AW322:AW352" si="148">AS322</f>
        <v>Delaware St.</v>
      </c>
      <c r="AX322" t="str">
        <f t="shared" si="124"/>
        <v/>
      </c>
      <c r="AY322">
        <v>321</v>
      </c>
    </row>
    <row r="323" spans="1:51" x14ac:dyDescent="0.25">
      <c r="A323">
        <v>1</v>
      </c>
      <c r="B323">
        <v>1</v>
      </c>
      <c r="C323">
        <v>1</v>
      </c>
      <c r="D323" t="s">
        <v>229</v>
      </c>
      <c r="E323">
        <v>62.856499999999997</v>
      </c>
      <c r="F323">
        <v>332</v>
      </c>
      <c r="G323">
        <v>61.430100000000003</v>
      </c>
      <c r="H323">
        <v>321</v>
      </c>
      <c r="I323">
        <v>89.543800000000005</v>
      </c>
      <c r="J323">
        <v>349</v>
      </c>
      <c r="K323">
        <v>88.199299999999994</v>
      </c>
      <c r="L323">
        <v>349</v>
      </c>
      <c r="M323">
        <v>102.73099999999999</v>
      </c>
      <c r="N323">
        <v>114</v>
      </c>
      <c r="O323">
        <v>105.923</v>
      </c>
      <c r="P323">
        <v>198</v>
      </c>
      <c r="Q323">
        <v>-17.723299999999998</v>
      </c>
      <c r="R323">
        <v>327</v>
      </c>
      <c r="S323">
        <f t="shared" si="125"/>
        <v>-0.28197083833811953</v>
      </c>
      <c r="T323">
        <f t="shared" si="126"/>
        <v>330</v>
      </c>
      <c r="U323">
        <f t="shared" si="127"/>
        <v>488968.03757017961</v>
      </c>
      <c r="V323">
        <f t="shared" si="128"/>
        <v>351</v>
      </c>
      <c r="W323">
        <f t="shared" si="129"/>
        <v>27.646123343085918</v>
      </c>
      <c r="X323">
        <f t="shared" si="130"/>
        <v>278</v>
      </c>
      <c r="Y323">
        <f t="shared" si="131"/>
        <v>304</v>
      </c>
      <c r="Z323">
        <v>0.20580000000000001</v>
      </c>
      <c r="AA323">
        <f t="shared" si="132"/>
        <v>286</v>
      </c>
      <c r="AB323">
        <v>5.21E-2</v>
      </c>
      <c r="AC323">
        <f t="shared" si="133"/>
        <v>0.12895000000000001</v>
      </c>
      <c r="AD323">
        <f t="shared" si="134"/>
        <v>331</v>
      </c>
      <c r="AE323">
        <v>0.215</v>
      </c>
      <c r="AF323">
        <f t="shared" si="135"/>
        <v>282</v>
      </c>
      <c r="AG323">
        <v>0.1157</v>
      </c>
      <c r="AH323">
        <f t="shared" si="136"/>
        <v>329</v>
      </c>
      <c r="AI323">
        <f t="shared" si="137"/>
        <v>321.16666666666669</v>
      </c>
      <c r="AJ323">
        <f>IF(C323=1,(AI323/Z323),REF)</f>
        <v>1560.5766115970198</v>
      </c>
      <c r="AK323">
        <f t="shared" si="138"/>
        <v>298</v>
      </c>
      <c r="AL323">
        <f>IF(B323=1,(AI323/AC323),REF)</f>
        <v>2490.6294429365389</v>
      </c>
      <c r="AM323">
        <f t="shared" si="139"/>
        <v>331</v>
      </c>
      <c r="AN323">
        <f t="shared" si="140"/>
        <v>298</v>
      </c>
      <c r="AO323" t="str">
        <f t="shared" si="141"/>
        <v>New Hampshire</v>
      </c>
      <c r="AP323">
        <f t="shared" si="142"/>
        <v>8.6723825473531746E-2</v>
      </c>
      <c r="AQ323">
        <f t="shared" si="143"/>
        <v>5.6251113700414024E-2</v>
      </c>
      <c r="AR323">
        <f t="shared" si="144"/>
        <v>0.34809033900003722</v>
      </c>
      <c r="AS323" t="str">
        <f t="shared" si="145"/>
        <v>New Hampshire</v>
      </c>
      <c r="AT323">
        <f t="shared" si="146"/>
        <v>322</v>
      </c>
      <c r="AU323">
        <f t="shared" si="147"/>
        <v>317</v>
      </c>
      <c r="AV323">
        <v>314</v>
      </c>
      <c r="AW323" t="str">
        <f t="shared" si="148"/>
        <v>New Hampshire</v>
      </c>
      <c r="AX323" t="str">
        <f t="shared" ref="AX323:AX352" si="149">IF(OR(((RANK(Z323,Z:Z,0))&lt;17),(RANK(AB323,AB:AB,0)&lt;17)),"y","")</f>
        <v/>
      </c>
      <c r="AY323">
        <v>322</v>
      </c>
    </row>
    <row r="324" spans="1:51" x14ac:dyDescent="0.25">
      <c r="A324">
        <v>1</v>
      </c>
      <c r="B324">
        <v>1</v>
      </c>
      <c r="C324">
        <v>1</v>
      </c>
      <c r="D324" t="s">
        <v>55</v>
      </c>
      <c r="E324">
        <v>67.579700000000003</v>
      </c>
      <c r="F324">
        <v>124</v>
      </c>
      <c r="G324">
        <v>65.203900000000004</v>
      </c>
      <c r="H324">
        <v>158</v>
      </c>
      <c r="I324">
        <v>93.0364</v>
      </c>
      <c r="J324">
        <v>342</v>
      </c>
      <c r="K324">
        <v>91.446299999999994</v>
      </c>
      <c r="L324">
        <v>343</v>
      </c>
      <c r="M324">
        <v>105.759</v>
      </c>
      <c r="N324">
        <v>199</v>
      </c>
      <c r="O324">
        <v>108.13200000000001</v>
      </c>
      <c r="P324">
        <v>236</v>
      </c>
      <c r="Q324">
        <v>-16.685300000000002</v>
      </c>
      <c r="R324">
        <v>326</v>
      </c>
      <c r="S324">
        <f t="shared" si="125"/>
        <v>-0.2469040259131072</v>
      </c>
      <c r="T324">
        <f t="shared" si="126"/>
        <v>324</v>
      </c>
      <c r="U324">
        <f t="shared" si="127"/>
        <v>565130.22573403514</v>
      </c>
      <c r="V324">
        <f t="shared" si="128"/>
        <v>338</v>
      </c>
      <c r="W324">
        <f t="shared" si="129"/>
        <v>26.577279131041625</v>
      </c>
      <c r="X324">
        <f t="shared" si="130"/>
        <v>228</v>
      </c>
      <c r="Y324">
        <f t="shared" si="131"/>
        <v>276</v>
      </c>
      <c r="Z324">
        <v>0.16120000000000001</v>
      </c>
      <c r="AA324">
        <f t="shared" si="132"/>
        <v>311</v>
      </c>
      <c r="AB324">
        <v>0.1313</v>
      </c>
      <c r="AC324">
        <f t="shared" si="133"/>
        <v>0.14624999999999999</v>
      </c>
      <c r="AD324">
        <f t="shared" si="134"/>
        <v>324</v>
      </c>
      <c r="AE324">
        <v>0.16750000000000001</v>
      </c>
      <c r="AF324">
        <f t="shared" si="135"/>
        <v>297</v>
      </c>
      <c r="AG324">
        <v>0.1303</v>
      </c>
      <c r="AH324">
        <f t="shared" si="136"/>
        <v>325</v>
      </c>
      <c r="AI324">
        <f t="shared" si="137"/>
        <v>314</v>
      </c>
      <c r="AJ324">
        <f>IF(C324=1,(AI324/Z324),REF)</f>
        <v>1947.8908188585606</v>
      </c>
      <c r="AK324">
        <f t="shared" si="138"/>
        <v>312</v>
      </c>
      <c r="AL324">
        <f>IF(B324=1,(AI324/AC324),REF)</f>
        <v>2147.0085470085473</v>
      </c>
      <c r="AM324">
        <f t="shared" si="139"/>
        <v>323</v>
      </c>
      <c r="AN324">
        <f t="shared" si="140"/>
        <v>312</v>
      </c>
      <c r="AO324" t="str">
        <f t="shared" si="141"/>
        <v>Arkansas Pine Bluff</v>
      </c>
      <c r="AP324">
        <f t="shared" si="142"/>
        <v>7.6907387157123586E-2</v>
      </c>
      <c r="AQ324">
        <f t="shared" si="143"/>
        <v>6.499277368734159E-2</v>
      </c>
      <c r="AR324">
        <f t="shared" si="144"/>
        <v>0.34704129625067431</v>
      </c>
      <c r="AS324" t="str">
        <f t="shared" si="145"/>
        <v>Arkansas Pine Bluff</v>
      </c>
      <c r="AT324">
        <f t="shared" si="146"/>
        <v>323</v>
      </c>
      <c r="AU324">
        <f t="shared" si="147"/>
        <v>319.66666666666669</v>
      </c>
      <c r="AV324">
        <v>321</v>
      </c>
      <c r="AW324" t="str">
        <f t="shared" si="148"/>
        <v>Arkansas Pine Bluff</v>
      </c>
      <c r="AX324" t="str">
        <f t="shared" si="149"/>
        <v/>
      </c>
      <c r="AY324">
        <v>323</v>
      </c>
    </row>
    <row r="325" spans="1:51" x14ac:dyDescent="0.25">
      <c r="A325">
        <v>1</v>
      </c>
      <c r="B325">
        <v>1</v>
      </c>
      <c r="C325">
        <v>1</v>
      </c>
      <c r="D325" t="s">
        <v>203</v>
      </c>
      <c r="E325">
        <v>68.456400000000002</v>
      </c>
      <c r="F325">
        <v>85</v>
      </c>
      <c r="G325">
        <v>66.023600000000002</v>
      </c>
      <c r="H325">
        <v>113</v>
      </c>
      <c r="I325">
        <v>97.016099999999994</v>
      </c>
      <c r="J325">
        <v>304</v>
      </c>
      <c r="K325">
        <v>97.513800000000003</v>
      </c>
      <c r="L325">
        <v>294</v>
      </c>
      <c r="M325">
        <v>110.181</v>
      </c>
      <c r="N325">
        <v>299</v>
      </c>
      <c r="O325">
        <v>111.658</v>
      </c>
      <c r="P325">
        <v>300</v>
      </c>
      <c r="Q325">
        <v>-14.144299999999999</v>
      </c>
      <c r="R325">
        <v>309</v>
      </c>
      <c r="S325">
        <f t="shared" si="125"/>
        <v>-0.2066161819786024</v>
      </c>
      <c r="T325">
        <f t="shared" si="126"/>
        <v>306</v>
      </c>
      <c r="U325">
        <f t="shared" si="127"/>
        <v>650947.88170923688</v>
      </c>
      <c r="V325">
        <f t="shared" si="128"/>
        <v>274</v>
      </c>
      <c r="W325">
        <f t="shared" si="129"/>
        <v>27.619110950768945</v>
      </c>
      <c r="X325">
        <f t="shared" si="130"/>
        <v>277</v>
      </c>
      <c r="Y325">
        <f t="shared" si="131"/>
        <v>291.5</v>
      </c>
      <c r="Z325">
        <v>0.15129999999999999</v>
      </c>
      <c r="AA325">
        <f t="shared" si="132"/>
        <v>317</v>
      </c>
      <c r="AB325">
        <v>0.14849999999999999</v>
      </c>
      <c r="AC325">
        <f t="shared" si="133"/>
        <v>0.14989999999999998</v>
      </c>
      <c r="AD325">
        <f t="shared" si="134"/>
        <v>322</v>
      </c>
      <c r="AE325">
        <v>0.1285</v>
      </c>
      <c r="AF325">
        <f t="shared" si="135"/>
        <v>316</v>
      </c>
      <c r="AG325">
        <v>0.12609999999999999</v>
      </c>
      <c r="AH325">
        <f t="shared" si="136"/>
        <v>326</v>
      </c>
      <c r="AI325">
        <f t="shared" si="137"/>
        <v>305.91666666666669</v>
      </c>
      <c r="AJ325">
        <f>IF(C325=1,(AI325/Z325),REF)</f>
        <v>2021.9211280017628</v>
      </c>
      <c r="AK325">
        <f t="shared" si="138"/>
        <v>317</v>
      </c>
      <c r="AL325">
        <f>IF(B325=1,(AI325/AC325),REF)</f>
        <v>2040.8049810985106</v>
      </c>
      <c r="AM325">
        <f t="shared" si="139"/>
        <v>321</v>
      </c>
      <c r="AN325">
        <f t="shared" si="140"/>
        <v>317</v>
      </c>
      <c r="AO325" t="str">
        <f t="shared" si="141"/>
        <v>McNeese St.</v>
      </c>
      <c r="AP325">
        <f t="shared" si="142"/>
        <v>7.2914851324708888E-2</v>
      </c>
      <c r="AQ325">
        <f t="shared" si="143"/>
        <v>6.7038588748889419E-2</v>
      </c>
      <c r="AR325">
        <f t="shared" si="144"/>
        <v>0.34512898396375896</v>
      </c>
      <c r="AS325" t="str">
        <f t="shared" si="145"/>
        <v>McNeese St.</v>
      </c>
      <c r="AT325">
        <f t="shared" si="146"/>
        <v>324</v>
      </c>
      <c r="AU325">
        <f t="shared" si="147"/>
        <v>321</v>
      </c>
      <c r="AV325">
        <v>324</v>
      </c>
      <c r="AW325" t="str">
        <f t="shared" si="148"/>
        <v>McNeese St.</v>
      </c>
      <c r="AX325" t="str">
        <f t="shared" si="149"/>
        <v/>
      </c>
      <c r="AY325">
        <v>324</v>
      </c>
    </row>
    <row r="326" spans="1:51" x14ac:dyDescent="0.25">
      <c r="A326">
        <v>1</v>
      </c>
      <c r="B326">
        <v>1</v>
      </c>
      <c r="C326">
        <v>1</v>
      </c>
      <c r="D326" t="s">
        <v>101</v>
      </c>
      <c r="E326">
        <v>65.1892</v>
      </c>
      <c r="F326">
        <v>241</v>
      </c>
      <c r="G326">
        <v>63.8142</v>
      </c>
      <c r="H326">
        <v>235</v>
      </c>
      <c r="I326">
        <v>96.539699999999996</v>
      </c>
      <c r="J326">
        <v>312</v>
      </c>
      <c r="K326">
        <v>99.827100000000002</v>
      </c>
      <c r="L326">
        <v>262</v>
      </c>
      <c r="M326">
        <v>120.401</v>
      </c>
      <c r="N326">
        <v>351</v>
      </c>
      <c r="O326">
        <v>120.554</v>
      </c>
      <c r="P326">
        <v>350</v>
      </c>
      <c r="Q326">
        <v>-20.726600000000001</v>
      </c>
      <c r="R326">
        <v>340</v>
      </c>
      <c r="S326">
        <f t="shared" si="125"/>
        <v>-0.31794990581261928</v>
      </c>
      <c r="T326">
        <f t="shared" si="126"/>
        <v>341</v>
      </c>
      <c r="U326">
        <f t="shared" si="127"/>
        <v>649639.70625667239</v>
      </c>
      <c r="V326">
        <f t="shared" si="128"/>
        <v>276</v>
      </c>
      <c r="W326">
        <f t="shared" si="129"/>
        <v>32.788001662212572</v>
      </c>
      <c r="X326">
        <f t="shared" si="130"/>
        <v>351</v>
      </c>
      <c r="Y326">
        <f t="shared" si="131"/>
        <v>346</v>
      </c>
      <c r="Z326">
        <v>0.16619999999999999</v>
      </c>
      <c r="AA326">
        <f t="shared" si="132"/>
        <v>309</v>
      </c>
      <c r="AB326">
        <v>0.1043</v>
      </c>
      <c r="AC326">
        <f t="shared" si="133"/>
        <v>0.13524999999999998</v>
      </c>
      <c r="AD326">
        <f t="shared" si="134"/>
        <v>327</v>
      </c>
      <c r="AE326">
        <v>0.1704</v>
      </c>
      <c r="AF326">
        <f t="shared" si="135"/>
        <v>294</v>
      </c>
      <c r="AG326">
        <v>0.12559999999999999</v>
      </c>
      <c r="AH326">
        <f t="shared" si="136"/>
        <v>327</v>
      </c>
      <c r="AI326">
        <f t="shared" si="137"/>
        <v>318.5</v>
      </c>
      <c r="AJ326">
        <f>IF(C326=1,(AI326/Z326),REF)</f>
        <v>1916.3658243080627</v>
      </c>
      <c r="AK326">
        <f t="shared" si="138"/>
        <v>311</v>
      </c>
      <c r="AL326">
        <f>IF(B326=1,(AI326/AC326),REF)</f>
        <v>2354.8983364140486</v>
      </c>
      <c r="AM326">
        <f t="shared" si="139"/>
        <v>329</v>
      </c>
      <c r="AN326">
        <f t="shared" si="140"/>
        <v>311</v>
      </c>
      <c r="AO326" t="str">
        <f t="shared" si="141"/>
        <v>Cornell</v>
      </c>
      <c r="AP326">
        <f t="shared" si="142"/>
        <v>7.7112255233436955E-2</v>
      </c>
      <c r="AQ326">
        <f t="shared" si="143"/>
        <v>5.9414052003266708E-2</v>
      </c>
      <c r="AR326">
        <f t="shared" si="144"/>
        <v>0.34172325869423814</v>
      </c>
      <c r="AS326" t="str">
        <f t="shared" si="145"/>
        <v>Cornell</v>
      </c>
      <c r="AT326">
        <f t="shared" si="146"/>
        <v>325</v>
      </c>
      <c r="AU326">
        <f t="shared" si="147"/>
        <v>321</v>
      </c>
      <c r="AV326">
        <v>323</v>
      </c>
      <c r="AW326" t="str">
        <f t="shared" si="148"/>
        <v>Cornell</v>
      </c>
      <c r="AX326" t="str">
        <f t="shared" si="149"/>
        <v/>
      </c>
      <c r="AY326">
        <v>325</v>
      </c>
    </row>
    <row r="327" spans="1:51" x14ac:dyDescent="0.25">
      <c r="A327">
        <v>1</v>
      </c>
      <c r="B327">
        <v>1</v>
      </c>
      <c r="C327">
        <v>1</v>
      </c>
      <c r="D327" t="s">
        <v>290</v>
      </c>
      <c r="E327">
        <v>67.711299999999994</v>
      </c>
      <c r="F327">
        <v>116</v>
      </c>
      <c r="G327">
        <v>65.480199999999996</v>
      </c>
      <c r="H327">
        <v>142</v>
      </c>
      <c r="I327">
        <v>102.824</v>
      </c>
      <c r="J327">
        <v>213</v>
      </c>
      <c r="K327">
        <v>100.337</v>
      </c>
      <c r="L327">
        <v>251</v>
      </c>
      <c r="M327">
        <v>113.35299999999999</v>
      </c>
      <c r="N327">
        <v>333</v>
      </c>
      <c r="O327">
        <v>116.173</v>
      </c>
      <c r="P327">
        <v>338</v>
      </c>
      <c r="Q327">
        <v>-15.8362</v>
      </c>
      <c r="R327">
        <v>320</v>
      </c>
      <c r="S327">
        <f t="shared" si="125"/>
        <v>-0.23387529112570576</v>
      </c>
      <c r="T327">
        <f t="shared" si="126"/>
        <v>319</v>
      </c>
      <c r="U327">
        <f t="shared" si="127"/>
        <v>681684.4315246297</v>
      </c>
      <c r="V327">
        <f t="shared" si="128"/>
        <v>230</v>
      </c>
      <c r="W327">
        <f t="shared" si="129"/>
        <v>29.751384128094291</v>
      </c>
      <c r="X327">
        <f t="shared" si="130"/>
        <v>327</v>
      </c>
      <c r="Y327">
        <f t="shared" si="131"/>
        <v>323</v>
      </c>
      <c r="Z327">
        <v>0.1067</v>
      </c>
      <c r="AA327">
        <f t="shared" si="132"/>
        <v>334</v>
      </c>
      <c r="AB327">
        <v>0.2056</v>
      </c>
      <c r="AC327">
        <f t="shared" si="133"/>
        <v>0.15615000000000001</v>
      </c>
      <c r="AD327">
        <f t="shared" si="134"/>
        <v>320</v>
      </c>
      <c r="AE327">
        <v>7.9500000000000001E-2</v>
      </c>
      <c r="AF327">
        <f t="shared" si="135"/>
        <v>337</v>
      </c>
      <c r="AG327">
        <v>0.13150000000000001</v>
      </c>
      <c r="AH327">
        <f t="shared" si="136"/>
        <v>324</v>
      </c>
      <c r="AI327">
        <f t="shared" si="137"/>
        <v>308.83333333333331</v>
      </c>
      <c r="AJ327">
        <f>IF(C327=1,(AI327/Z327),REF)</f>
        <v>2894.4079975007808</v>
      </c>
      <c r="AK327">
        <f t="shared" si="138"/>
        <v>333</v>
      </c>
      <c r="AL327">
        <f>IF(B327=1,(AI327/AC327),REF)</f>
        <v>1977.7991247731879</v>
      </c>
      <c r="AM327">
        <f t="shared" si="139"/>
        <v>319</v>
      </c>
      <c r="AN327">
        <f t="shared" si="140"/>
        <v>319</v>
      </c>
      <c r="AO327" t="str">
        <f t="shared" si="141"/>
        <v>Samford</v>
      </c>
      <c r="AP327">
        <f t="shared" si="142"/>
        <v>6.0404840387661148E-2</v>
      </c>
      <c r="AQ327">
        <f t="shared" si="143"/>
        <v>7.010800914132298E-2</v>
      </c>
      <c r="AR327">
        <f t="shared" si="144"/>
        <v>0.3356211417435736</v>
      </c>
      <c r="AS327" t="str">
        <f t="shared" si="145"/>
        <v>Samford</v>
      </c>
      <c r="AT327">
        <f t="shared" si="146"/>
        <v>326</v>
      </c>
      <c r="AU327">
        <f t="shared" si="147"/>
        <v>321.66666666666669</v>
      </c>
      <c r="AV327">
        <v>327</v>
      </c>
      <c r="AW327" t="str">
        <f t="shared" si="148"/>
        <v>Samford</v>
      </c>
      <c r="AX327" t="str">
        <f t="shared" si="149"/>
        <v/>
      </c>
      <c r="AY327">
        <v>326</v>
      </c>
    </row>
    <row r="328" spans="1:51" x14ac:dyDescent="0.25">
      <c r="A328">
        <v>1</v>
      </c>
      <c r="B328">
        <v>1</v>
      </c>
      <c r="C328">
        <v>1</v>
      </c>
      <c r="D328" t="s">
        <v>154</v>
      </c>
      <c r="E328">
        <v>69.707700000000003</v>
      </c>
      <c r="F328">
        <v>47</v>
      </c>
      <c r="G328">
        <v>67.864500000000007</v>
      </c>
      <c r="H328">
        <v>47</v>
      </c>
      <c r="I328">
        <v>93.453599999999994</v>
      </c>
      <c r="J328">
        <v>337</v>
      </c>
      <c r="K328">
        <v>91.116299999999995</v>
      </c>
      <c r="L328">
        <v>347</v>
      </c>
      <c r="M328">
        <v>111</v>
      </c>
      <c r="N328">
        <v>311</v>
      </c>
      <c r="O328">
        <v>111.81699999999999</v>
      </c>
      <c r="P328">
        <v>301</v>
      </c>
      <c r="Q328">
        <v>-20.700500000000002</v>
      </c>
      <c r="R328">
        <v>339</v>
      </c>
      <c r="S328">
        <f t="shared" si="125"/>
        <v>-0.29696432388387506</v>
      </c>
      <c r="T328">
        <f t="shared" si="126"/>
        <v>336</v>
      </c>
      <c r="U328">
        <f t="shared" si="127"/>
        <v>578725.8815475608</v>
      </c>
      <c r="V328">
        <f t="shared" si="128"/>
        <v>326</v>
      </c>
      <c r="W328">
        <f t="shared" si="129"/>
        <v>27.185153175134541</v>
      </c>
      <c r="X328">
        <f t="shared" si="130"/>
        <v>261</v>
      </c>
      <c r="Y328">
        <f t="shared" si="131"/>
        <v>298.5</v>
      </c>
      <c r="Z328">
        <v>0.11169999999999999</v>
      </c>
      <c r="AA328">
        <f t="shared" si="132"/>
        <v>331</v>
      </c>
      <c r="AB328">
        <v>9.7000000000000003E-2</v>
      </c>
      <c r="AC328">
        <f t="shared" si="133"/>
        <v>0.10435</v>
      </c>
      <c r="AD328">
        <f t="shared" si="134"/>
        <v>341</v>
      </c>
      <c r="AE328">
        <v>7.2700000000000001E-2</v>
      </c>
      <c r="AF328">
        <f t="shared" si="135"/>
        <v>339</v>
      </c>
      <c r="AG328">
        <v>0.2132</v>
      </c>
      <c r="AH328">
        <f t="shared" si="136"/>
        <v>286</v>
      </c>
      <c r="AI328">
        <f t="shared" si="137"/>
        <v>321.08333333333331</v>
      </c>
      <c r="AJ328">
        <f>IF(C328=1,(AI328/Z328),REF)</f>
        <v>2874.5150701283201</v>
      </c>
      <c r="AK328">
        <f t="shared" si="138"/>
        <v>332</v>
      </c>
      <c r="AL328">
        <f>IF(B328=1,(AI328/AC328),REF)</f>
        <v>3076.9845072672097</v>
      </c>
      <c r="AM328">
        <f t="shared" si="139"/>
        <v>340</v>
      </c>
      <c r="AN328">
        <f t="shared" si="140"/>
        <v>332</v>
      </c>
      <c r="AO328" t="str">
        <f t="shared" si="141"/>
        <v>Houston Baptist</v>
      </c>
      <c r="AP328">
        <f t="shared" si="142"/>
        <v>8.2447826510217675E-2</v>
      </c>
      <c r="AQ328">
        <f t="shared" si="143"/>
        <v>4.4332804765322469E-2</v>
      </c>
      <c r="AR328">
        <f t="shared" si="144"/>
        <v>0.33174865111058544</v>
      </c>
      <c r="AS328" t="str">
        <f t="shared" si="145"/>
        <v>Houston Baptist</v>
      </c>
      <c r="AT328">
        <f t="shared" si="146"/>
        <v>327</v>
      </c>
      <c r="AU328">
        <f t="shared" si="147"/>
        <v>333.33333333333331</v>
      </c>
      <c r="AV328">
        <v>337</v>
      </c>
      <c r="AW328" t="str">
        <f t="shared" si="148"/>
        <v>Houston Baptist</v>
      </c>
      <c r="AX328" t="str">
        <f t="shared" si="149"/>
        <v/>
      </c>
      <c r="AY328">
        <v>327</v>
      </c>
    </row>
    <row r="329" spans="1:51" x14ac:dyDescent="0.25">
      <c r="A329">
        <v>1</v>
      </c>
      <c r="B329">
        <v>1</v>
      </c>
      <c r="C329">
        <v>1</v>
      </c>
      <c r="D329" t="s">
        <v>350</v>
      </c>
      <c r="E329">
        <v>68.022499999999994</v>
      </c>
      <c r="F329">
        <v>106</v>
      </c>
      <c r="G329">
        <v>66.793499999999995</v>
      </c>
      <c r="H329">
        <v>83</v>
      </c>
      <c r="I329">
        <v>93.388300000000001</v>
      </c>
      <c r="J329">
        <v>338</v>
      </c>
      <c r="K329">
        <v>92.177199999999999</v>
      </c>
      <c r="L329">
        <v>340</v>
      </c>
      <c r="M329">
        <v>104.398</v>
      </c>
      <c r="N329">
        <v>161</v>
      </c>
      <c r="O329">
        <v>108.233</v>
      </c>
      <c r="P329">
        <v>239</v>
      </c>
      <c r="Q329">
        <v>-16.056100000000001</v>
      </c>
      <c r="R329">
        <v>322</v>
      </c>
      <c r="S329">
        <f t="shared" si="125"/>
        <v>-0.23603660553493339</v>
      </c>
      <c r="T329">
        <f t="shared" si="126"/>
        <v>321</v>
      </c>
      <c r="U329">
        <f t="shared" si="127"/>
        <v>577962.43590361637</v>
      </c>
      <c r="V329">
        <f t="shared" si="128"/>
        <v>328</v>
      </c>
      <c r="W329">
        <f t="shared" si="129"/>
        <v>26.443742828091654</v>
      </c>
      <c r="X329">
        <f t="shared" si="130"/>
        <v>215</v>
      </c>
      <c r="Y329">
        <f t="shared" si="131"/>
        <v>268</v>
      </c>
      <c r="Z329">
        <v>0.1022</v>
      </c>
      <c r="AA329">
        <f t="shared" si="132"/>
        <v>336</v>
      </c>
      <c r="AB329">
        <v>0.13450000000000001</v>
      </c>
      <c r="AC329">
        <f t="shared" si="133"/>
        <v>0.11835000000000001</v>
      </c>
      <c r="AD329">
        <f t="shared" si="134"/>
        <v>334</v>
      </c>
      <c r="AE329">
        <v>3.2199999999999999E-2</v>
      </c>
      <c r="AF329">
        <f t="shared" si="135"/>
        <v>350</v>
      </c>
      <c r="AG329">
        <v>0.19089999999999999</v>
      </c>
      <c r="AH329">
        <f t="shared" si="136"/>
        <v>295</v>
      </c>
      <c r="AI329">
        <f t="shared" si="137"/>
        <v>316</v>
      </c>
      <c r="AJ329">
        <f>IF(C329=1,(AI329/Z329),REF)</f>
        <v>3091.9765166340508</v>
      </c>
      <c r="AK329">
        <f t="shared" si="138"/>
        <v>336</v>
      </c>
      <c r="AL329">
        <f>IF(B329=1,(AI329/AC329),REF)</f>
        <v>2670.046472327841</v>
      </c>
      <c r="AM329">
        <f t="shared" si="139"/>
        <v>334</v>
      </c>
      <c r="AN329">
        <f t="shared" si="140"/>
        <v>334</v>
      </c>
      <c r="AO329" t="str">
        <f t="shared" si="141"/>
        <v>UMBC</v>
      </c>
      <c r="AP329">
        <f t="shared" si="142"/>
        <v>7.3837699734687914E-2</v>
      </c>
      <c r="AQ329">
        <f t="shared" si="143"/>
        <v>5.1180182281067882E-2</v>
      </c>
      <c r="AR329">
        <f t="shared" si="144"/>
        <v>0.32989585325217152</v>
      </c>
      <c r="AS329" t="str">
        <f t="shared" si="145"/>
        <v>UMBC</v>
      </c>
      <c r="AT329">
        <f t="shared" si="146"/>
        <v>328</v>
      </c>
      <c r="AU329">
        <f t="shared" si="147"/>
        <v>332</v>
      </c>
      <c r="AV329">
        <v>335</v>
      </c>
      <c r="AW329" t="str">
        <f t="shared" si="148"/>
        <v>UMBC</v>
      </c>
      <c r="AX329" t="str">
        <f t="shared" si="149"/>
        <v/>
      </c>
      <c r="AY329">
        <v>328</v>
      </c>
    </row>
    <row r="330" spans="1:51" x14ac:dyDescent="0.25">
      <c r="A330">
        <v>1</v>
      </c>
      <c r="B330">
        <v>1</v>
      </c>
      <c r="C330">
        <v>1</v>
      </c>
      <c r="D330" t="s">
        <v>48</v>
      </c>
      <c r="E330">
        <v>63.830599999999997</v>
      </c>
      <c r="F330">
        <v>295</v>
      </c>
      <c r="G330">
        <v>62.227400000000003</v>
      </c>
      <c r="H330">
        <v>301</v>
      </c>
      <c r="I330">
        <v>95.296700000000001</v>
      </c>
      <c r="J330">
        <v>323</v>
      </c>
      <c r="K330">
        <v>93.026499999999999</v>
      </c>
      <c r="L330">
        <v>335</v>
      </c>
      <c r="M330">
        <v>104.866</v>
      </c>
      <c r="N330">
        <v>173</v>
      </c>
      <c r="O330">
        <v>109.18300000000001</v>
      </c>
      <c r="P330">
        <v>258</v>
      </c>
      <c r="Q330">
        <v>-16.156400000000001</v>
      </c>
      <c r="R330">
        <v>324</v>
      </c>
      <c r="S330">
        <f t="shared" si="125"/>
        <v>-0.25311527699880637</v>
      </c>
      <c r="T330">
        <f t="shared" si="126"/>
        <v>326</v>
      </c>
      <c r="U330">
        <f t="shared" si="127"/>
        <v>552385.52525243885</v>
      </c>
      <c r="V330">
        <f t="shared" si="128"/>
        <v>344</v>
      </c>
      <c r="W330">
        <f t="shared" si="129"/>
        <v>28.577162888867488</v>
      </c>
      <c r="X330">
        <f t="shared" si="130"/>
        <v>306</v>
      </c>
      <c r="Y330">
        <f t="shared" si="131"/>
        <v>316</v>
      </c>
      <c r="Z330">
        <v>9.7699999999999995E-2</v>
      </c>
      <c r="AA330">
        <f t="shared" si="132"/>
        <v>338</v>
      </c>
      <c r="AB330">
        <v>0.25240000000000001</v>
      </c>
      <c r="AC330">
        <f t="shared" si="133"/>
        <v>0.17505000000000001</v>
      </c>
      <c r="AD330">
        <f t="shared" si="134"/>
        <v>307</v>
      </c>
      <c r="AE330">
        <v>6.7699999999999996E-2</v>
      </c>
      <c r="AF330">
        <f t="shared" si="135"/>
        <v>340</v>
      </c>
      <c r="AG330">
        <v>7.5200000000000003E-2</v>
      </c>
      <c r="AH330">
        <f t="shared" si="136"/>
        <v>346</v>
      </c>
      <c r="AI330">
        <f t="shared" si="137"/>
        <v>329.83333333333331</v>
      </c>
      <c r="AJ330">
        <f>IF(C330=1,(AI330/Z330),REF)</f>
        <v>3375.9808938928695</v>
      </c>
      <c r="AK330">
        <f t="shared" si="138"/>
        <v>338</v>
      </c>
      <c r="AL330">
        <f>IF(B330=1,(AI330/AC330),REF)</f>
        <v>1884.2235551747117</v>
      </c>
      <c r="AM330">
        <f t="shared" si="139"/>
        <v>316</v>
      </c>
      <c r="AN330">
        <f t="shared" si="140"/>
        <v>307</v>
      </c>
      <c r="AO330" t="str">
        <f t="shared" si="141"/>
        <v>Alcorn St.</v>
      </c>
      <c r="AP330">
        <f t="shared" si="142"/>
        <v>4.3175855757535006E-2</v>
      </c>
      <c r="AQ330">
        <f t="shared" si="143"/>
        <v>7.9071318403069635E-2</v>
      </c>
      <c r="AR330">
        <f t="shared" si="144"/>
        <v>0.32695164988961872</v>
      </c>
      <c r="AS330" t="str">
        <f t="shared" si="145"/>
        <v>Alcorn St.</v>
      </c>
      <c r="AT330">
        <f t="shared" si="146"/>
        <v>329</v>
      </c>
      <c r="AU330">
        <f t="shared" si="147"/>
        <v>314.33333333333331</v>
      </c>
      <c r="AV330">
        <v>317</v>
      </c>
      <c r="AW330" t="str">
        <f t="shared" si="148"/>
        <v>Alcorn St.</v>
      </c>
      <c r="AX330" t="str">
        <f t="shared" si="149"/>
        <v/>
      </c>
      <c r="AY330">
        <v>329</v>
      </c>
    </row>
    <row r="331" spans="1:51" x14ac:dyDescent="0.25">
      <c r="A331">
        <v>1</v>
      </c>
      <c r="B331">
        <v>1</v>
      </c>
      <c r="C331">
        <v>1</v>
      </c>
      <c r="D331" t="s">
        <v>238</v>
      </c>
      <c r="E331">
        <v>67.328800000000001</v>
      </c>
      <c r="F331">
        <v>134</v>
      </c>
      <c r="G331">
        <v>65.542100000000005</v>
      </c>
      <c r="H331">
        <v>139</v>
      </c>
      <c r="I331">
        <v>94.646900000000002</v>
      </c>
      <c r="J331">
        <v>330</v>
      </c>
      <c r="K331">
        <v>93.265500000000003</v>
      </c>
      <c r="L331">
        <v>334</v>
      </c>
      <c r="M331">
        <v>107.857</v>
      </c>
      <c r="N331">
        <v>249</v>
      </c>
      <c r="O331">
        <v>112.994</v>
      </c>
      <c r="P331">
        <v>323</v>
      </c>
      <c r="Q331">
        <v>-19.7287</v>
      </c>
      <c r="R331">
        <v>334</v>
      </c>
      <c r="S331">
        <f t="shared" si="125"/>
        <v>-0.2930172526467128</v>
      </c>
      <c r="T331">
        <f t="shared" si="126"/>
        <v>334</v>
      </c>
      <c r="U331">
        <f t="shared" si="127"/>
        <v>585656.4353543442</v>
      </c>
      <c r="V331">
        <f t="shared" si="128"/>
        <v>322</v>
      </c>
      <c r="W331">
        <f t="shared" si="129"/>
        <v>28.621193423639514</v>
      </c>
      <c r="X331">
        <f t="shared" si="130"/>
        <v>309</v>
      </c>
      <c r="Y331">
        <f t="shared" si="131"/>
        <v>321.5</v>
      </c>
      <c r="Z331">
        <v>8.7099999999999997E-2</v>
      </c>
      <c r="AA331">
        <f t="shared" si="132"/>
        <v>342</v>
      </c>
      <c r="AB331">
        <v>0.16400000000000001</v>
      </c>
      <c r="AC331">
        <f t="shared" si="133"/>
        <v>0.12554999999999999</v>
      </c>
      <c r="AD331">
        <f t="shared" si="134"/>
        <v>333</v>
      </c>
      <c r="AE331">
        <v>2.93E-2</v>
      </c>
      <c r="AF331">
        <f t="shared" si="135"/>
        <v>351</v>
      </c>
      <c r="AG331">
        <v>0.18459999999999999</v>
      </c>
      <c r="AH331">
        <f t="shared" si="136"/>
        <v>300</v>
      </c>
      <c r="AI331">
        <f t="shared" si="137"/>
        <v>326.91666666666669</v>
      </c>
      <c r="AJ331">
        <f>IF(C331=1,(AI331/Z331),REF)</f>
        <v>3753.3486414083432</v>
      </c>
      <c r="AK331">
        <f t="shared" si="138"/>
        <v>341</v>
      </c>
      <c r="AL331">
        <f>IF(B331=1,(AI331/AC331),REF)</f>
        <v>2603.8762777114034</v>
      </c>
      <c r="AM331">
        <f t="shared" si="139"/>
        <v>332</v>
      </c>
      <c r="AN331">
        <f t="shared" si="140"/>
        <v>332</v>
      </c>
      <c r="AO331" t="str">
        <f t="shared" si="141"/>
        <v>North Carolina A&amp;T</v>
      </c>
      <c r="AP331">
        <f t="shared" si="142"/>
        <v>6.7132636970382742E-2</v>
      </c>
      <c r="AQ331">
        <f t="shared" si="143"/>
        <v>5.4464383555217828E-2</v>
      </c>
      <c r="AR331">
        <f t="shared" si="144"/>
        <v>0.32625499927097101</v>
      </c>
      <c r="AS331" t="str">
        <f t="shared" si="145"/>
        <v>North Carolina A&amp;T</v>
      </c>
      <c r="AT331">
        <f t="shared" si="146"/>
        <v>330</v>
      </c>
      <c r="AU331">
        <f t="shared" si="147"/>
        <v>331.66666666666669</v>
      </c>
      <c r="AV331">
        <v>336</v>
      </c>
      <c r="AW331" t="str">
        <f t="shared" si="148"/>
        <v>North Carolina A&amp;T</v>
      </c>
      <c r="AX331" t="str">
        <f t="shared" si="149"/>
        <v/>
      </c>
      <c r="AY331">
        <v>330</v>
      </c>
    </row>
    <row r="332" spans="1:51" x14ac:dyDescent="0.25">
      <c r="A332">
        <v>1</v>
      </c>
      <c r="B332">
        <v>1</v>
      </c>
      <c r="C332">
        <v>1</v>
      </c>
      <c r="D332" t="s">
        <v>320</v>
      </c>
      <c r="E332">
        <v>64.016400000000004</v>
      </c>
      <c r="F332">
        <v>290</v>
      </c>
      <c r="G332">
        <v>61.509</v>
      </c>
      <c r="H332">
        <v>319</v>
      </c>
      <c r="I332">
        <v>95.858199999999997</v>
      </c>
      <c r="J332">
        <v>319</v>
      </c>
      <c r="K332">
        <v>93.764200000000002</v>
      </c>
      <c r="L332">
        <v>328</v>
      </c>
      <c r="M332">
        <v>112.514</v>
      </c>
      <c r="N332">
        <v>326</v>
      </c>
      <c r="O332">
        <v>114.22199999999999</v>
      </c>
      <c r="P332">
        <v>330</v>
      </c>
      <c r="Q332">
        <v>-20.458100000000002</v>
      </c>
      <c r="R332">
        <v>337</v>
      </c>
      <c r="S332">
        <f t="shared" si="125"/>
        <v>-0.31957123487106415</v>
      </c>
      <c r="T332">
        <f t="shared" si="126"/>
        <v>343</v>
      </c>
      <c r="U332">
        <f t="shared" si="127"/>
        <v>562814.59719826689</v>
      </c>
      <c r="V332">
        <f t="shared" si="128"/>
        <v>340</v>
      </c>
      <c r="W332">
        <f t="shared" si="129"/>
        <v>30.627275756167585</v>
      </c>
      <c r="X332">
        <f t="shared" si="130"/>
        <v>339</v>
      </c>
      <c r="Y332">
        <f t="shared" si="131"/>
        <v>341</v>
      </c>
      <c r="Z332">
        <v>6.1899999999999997E-2</v>
      </c>
      <c r="AA332">
        <f t="shared" si="132"/>
        <v>348</v>
      </c>
      <c r="AB332">
        <v>0.23710000000000001</v>
      </c>
      <c r="AC332">
        <f t="shared" si="133"/>
        <v>0.14949999999999999</v>
      </c>
      <c r="AD332">
        <f t="shared" si="134"/>
        <v>323</v>
      </c>
      <c r="AE332">
        <v>4.1599999999999998E-2</v>
      </c>
      <c r="AF332">
        <f t="shared" si="135"/>
        <v>346</v>
      </c>
      <c r="AG332">
        <v>0.1583</v>
      </c>
      <c r="AH332">
        <f t="shared" si="136"/>
        <v>315</v>
      </c>
      <c r="AI332">
        <f t="shared" si="137"/>
        <v>334.66666666666669</v>
      </c>
      <c r="AJ332">
        <f>IF(C332=1,(AI332/Z332),REF)</f>
        <v>5406.5697361335497</v>
      </c>
      <c r="AK332">
        <f t="shared" si="138"/>
        <v>347</v>
      </c>
      <c r="AL332">
        <f>IF(B332=1,(AI332/AC332),REF)</f>
        <v>2238.5730211817172</v>
      </c>
      <c r="AM332">
        <f t="shared" si="139"/>
        <v>325</v>
      </c>
      <c r="AN332">
        <f t="shared" si="140"/>
        <v>323</v>
      </c>
      <c r="AO332" t="str">
        <f t="shared" si="141"/>
        <v>Stetson</v>
      </c>
      <c r="AP332">
        <f t="shared" si="142"/>
        <v>5.2457923160869023E-2</v>
      </c>
      <c r="AQ332">
        <f t="shared" si="143"/>
        <v>6.6091133918586412E-2</v>
      </c>
      <c r="AR332">
        <f t="shared" si="144"/>
        <v>0.32295888969797742</v>
      </c>
      <c r="AS332" t="str">
        <f t="shared" si="145"/>
        <v>Stetson</v>
      </c>
      <c r="AT332">
        <f t="shared" si="146"/>
        <v>331</v>
      </c>
      <c r="AU332">
        <f t="shared" si="147"/>
        <v>325.66666666666669</v>
      </c>
      <c r="AV332">
        <v>331</v>
      </c>
      <c r="AW332" t="str">
        <f t="shared" si="148"/>
        <v>Stetson</v>
      </c>
      <c r="AX332" t="str">
        <f t="shared" si="149"/>
        <v/>
      </c>
      <c r="AY332">
        <v>331</v>
      </c>
    </row>
    <row r="333" spans="1:51" x14ac:dyDescent="0.25">
      <c r="A333">
        <v>1</v>
      </c>
      <c r="B333">
        <v>1</v>
      </c>
      <c r="C333">
        <v>1</v>
      </c>
      <c r="D333" t="s">
        <v>270</v>
      </c>
      <c r="E333">
        <v>68.256200000000007</v>
      </c>
      <c r="F333">
        <v>94</v>
      </c>
      <c r="G333">
        <v>66.087999999999994</v>
      </c>
      <c r="H333">
        <v>110</v>
      </c>
      <c r="I333">
        <v>97.282700000000006</v>
      </c>
      <c r="J333">
        <v>297</v>
      </c>
      <c r="K333">
        <v>95.855599999999995</v>
      </c>
      <c r="L333">
        <v>308</v>
      </c>
      <c r="M333">
        <v>109.52</v>
      </c>
      <c r="N333">
        <v>281</v>
      </c>
      <c r="O333">
        <v>112.384</v>
      </c>
      <c r="P333">
        <v>315</v>
      </c>
      <c r="Q333">
        <v>-16.528099999999998</v>
      </c>
      <c r="R333">
        <v>325</v>
      </c>
      <c r="S333">
        <f t="shared" si="125"/>
        <v>-0.24215236125069961</v>
      </c>
      <c r="T333">
        <f t="shared" si="126"/>
        <v>322</v>
      </c>
      <c r="U333">
        <f t="shared" si="127"/>
        <v>627158.17294083838</v>
      </c>
      <c r="V333">
        <f t="shared" si="128"/>
        <v>302</v>
      </c>
      <c r="W333">
        <f t="shared" si="129"/>
        <v>27.988851027332075</v>
      </c>
      <c r="X333">
        <f t="shared" si="130"/>
        <v>294</v>
      </c>
      <c r="Y333">
        <f t="shared" si="131"/>
        <v>308</v>
      </c>
      <c r="Z333">
        <v>0.1283</v>
      </c>
      <c r="AA333">
        <f t="shared" si="132"/>
        <v>322</v>
      </c>
      <c r="AB333">
        <v>0.1333</v>
      </c>
      <c r="AC333">
        <f t="shared" si="133"/>
        <v>0.1308</v>
      </c>
      <c r="AD333">
        <f t="shared" si="134"/>
        <v>329</v>
      </c>
      <c r="AE333">
        <v>0.15759999999999999</v>
      </c>
      <c r="AF333">
        <f t="shared" si="135"/>
        <v>304</v>
      </c>
      <c r="AG333">
        <v>0.1051</v>
      </c>
      <c r="AH333">
        <f t="shared" si="136"/>
        <v>334</v>
      </c>
      <c r="AI333">
        <f t="shared" si="137"/>
        <v>316.5</v>
      </c>
      <c r="AJ333">
        <f>IF(C333=1,(AI333/Z333),REF)</f>
        <v>2466.8745128604833</v>
      </c>
      <c r="AK333">
        <f t="shared" si="138"/>
        <v>325</v>
      </c>
      <c r="AL333">
        <f>IF(B333=1,(AI333/AC333),REF)</f>
        <v>2419.7247706422017</v>
      </c>
      <c r="AM333">
        <f t="shared" si="139"/>
        <v>330</v>
      </c>
      <c r="AN333">
        <f t="shared" si="140"/>
        <v>325</v>
      </c>
      <c r="AO333" t="str">
        <f t="shared" si="141"/>
        <v>Prairie View A&amp;M</v>
      </c>
      <c r="AP333">
        <f t="shared" si="142"/>
        <v>6.0141202141330521E-2</v>
      </c>
      <c r="AQ333">
        <f t="shared" si="143"/>
        <v>5.7264492513536394E-2</v>
      </c>
      <c r="AR333">
        <f t="shared" si="144"/>
        <v>0.32170933779306299</v>
      </c>
      <c r="AS333" t="str">
        <f t="shared" si="145"/>
        <v>Prairie View A&amp;M</v>
      </c>
      <c r="AT333">
        <f t="shared" si="146"/>
        <v>332</v>
      </c>
      <c r="AU333">
        <f t="shared" si="147"/>
        <v>328.66666666666669</v>
      </c>
      <c r="AV333">
        <v>329</v>
      </c>
      <c r="AW333" t="str">
        <f t="shared" si="148"/>
        <v>Prairie View A&amp;M</v>
      </c>
      <c r="AX333" t="str">
        <f t="shared" si="149"/>
        <v/>
      </c>
      <c r="AY333">
        <v>332</v>
      </c>
    </row>
    <row r="334" spans="1:51" x14ac:dyDescent="0.25">
      <c r="A334">
        <v>1</v>
      </c>
      <c r="B334">
        <v>1</v>
      </c>
      <c r="C334">
        <v>1</v>
      </c>
      <c r="D334" t="s">
        <v>155</v>
      </c>
      <c r="E334">
        <v>67.213899999999995</v>
      </c>
      <c r="F334">
        <v>138</v>
      </c>
      <c r="G334">
        <v>66.099599999999995</v>
      </c>
      <c r="H334">
        <v>108</v>
      </c>
      <c r="I334">
        <v>88.649199999999993</v>
      </c>
      <c r="J334">
        <v>351</v>
      </c>
      <c r="K334">
        <v>87.256799999999998</v>
      </c>
      <c r="L334">
        <v>351</v>
      </c>
      <c r="M334">
        <v>105.774</v>
      </c>
      <c r="N334">
        <v>201</v>
      </c>
      <c r="O334">
        <v>106.271</v>
      </c>
      <c r="P334">
        <v>205</v>
      </c>
      <c r="Q334">
        <v>-19.0139</v>
      </c>
      <c r="R334">
        <v>332</v>
      </c>
      <c r="S334">
        <f t="shared" si="125"/>
        <v>-0.28289089012838126</v>
      </c>
      <c r="T334">
        <f t="shared" si="126"/>
        <v>332</v>
      </c>
      <c r="U334">
        <f t="shared" si="127"/>
        <v>511749.77374046063</v>
      </c>
      <c r="V334">
        <f t="shared" si="128"/>
        <v>349</v>
      </c>
      <c r="W334">
        <f t="shared" si="129"/>
        <v>25.989895429521216</v>
      </c>
      <c r="X334">
        <f t="shared" si="130"/>
        <v>186</v>
      </c>
      <c r="Y334">
        <f t="shared" si="131"/>
        <v>259</v>
      </c>
      <c r="Z334">
        <v>6.9099999999999995E-2</v>
      </c>
      <c r="AA334">
        <f t="shared" si="132"/>
        <v>345</v>
      </c>
      <c r="AB334">
        <v>0.27089999999999997</v>
      </c>
      <c r="AC334">
        <f t="shared" si="133"/>
        <v>0.16999999999999998</v>
      </c>
      <c r="AD334">
        <f t="shared" si="134"/>
        <v>310</v>
      </c>
      <c r="AE334">
        <v>4.4400000000000002E-2</v>
      </c>
      <c r="AF334">
        <f t="shared" si="135"/>
        <v>345</v>
      </c>
      <c r="AG334">
        <v>9.3899999999999997E-2</v>
      </c>
      <c r="AH334">
        <f t="shared" si="136"/>
        <v>339</v>
      </c>
      <c r="AI334">
        <f t="shared" si="137"/>
        <v>322.33333333333331</v>
      </c>
      <c r="AJ334">
        <f>IF(C334=1,(AI334/Z334),REF)</f>
        <v>4664.7370959961409</v>
      </c>
      <c r="AK334">
        <f t="shared" si="138"/>
        <v>345</v>
      </c>
      <c r="AL334">
        <f>IF(B334=1,(AI334/AC334),REF)</f>
        <v>1896.0784313725492</v>
      </c>
      <c r="AM334">
        <f t="shared" si="139"/>
        <v>317</v>
      </c>
      <c r="AN334">
        <f t="shared" si="140"/>
        <v>310</v>
      </c>
      <c r="AO334" t="str">
        <f t="shared" si="141"/>
        <v>Howard</v>
      </c>
      <c r="AP334">
        <f t="shared" si="142"/>
        <v>3.9408585425146352E-2</v>
      </c>
      <c r="AQ334">
        <f t="shared" si="143"/>
        <v>7.6730018467443026E-2</v>
      </c>
      <c r="AR334">
        <f t="shared" si="144"/>
        <v>0.32031600711654873</v>
      </c>
      <c r="AS334" t="str">
        <f t="shared" si="145"/>
        <v>Howard</v>
      </c>
      <c r="AT334">
        <f t="shared" si="146"/>
        <v>333</v>
      </c>
      <c r="AU334">
        <f t="shared" si="147"/>
        <v>317.66666666666669</v>
      </c>
      <c r="AV334">
        <v>320</v>
      </c>
      <c r="AW334" t="str">
        <f t="shared" si="148"/>
        <v>Howard</v>
      </c>
      <c r="AX334" t="str">
        <f t="shared" si="149"/>
        <v/>
      </c>
      <c r="AY334">
        <v>333</v>
      </c>
    </row>
    <row r="335" spans="1:51" x14ac:dyDescent="0.25">
      <c r="A335">
        <v>1</v>
      </c>
      <c r="B335">
        <v>1</v>
      </c>
      <c r="C335">
        <v>1</v>
      </c>
      <c r="D335" t="s">
        <v>180</v>
      </c>
      <c r="E335">
        <v>69.369200000000006</v>
      </c>
      <c r="F335">
        <v>54</v>
      </c>
      <c r="G335">
        <v>66.700999999999993</v>
      </c>
      <c r="H335">
        <v>88</v>
      </c>
      <c r="I335">
        <v>95.915099999999995</v>
      </c>
      <c r="J335">
        <v>317</v>
      </c>
      <c r="K335">
        <v>92.626099999999994</v>
      </c>
      <c r="L335">
        <v>339</v>
      </c>
      <c r="M335">
        <v>111.431</v>
      </c>
      <c r="N335">
        <v>320</v>
      </c>
      <c r="O335">
        <v>113.354</v>
      </c>
      <c r="P335">
        <v>324</v>
      </c>
      <c r="Q335">
        <v>-20.727799999999998</v>
      </c>
      <c r="R335">
        <v>341</v>
      </c>
      <c r="S335">
        <f t="shared" si="125"/>
        <v>-0.29880552175893627</v>
      </c>
      <c r="T335">
        <f t="shared" si="126"/>
        <v>337</v>
      </c>
      <c r="U335">
        <f t="shared" si="127"/>
        <v>595159.59993641672</v>
      </c>
      <c r="V335">
        <f t="shared" si="128"/>
        <v>317</v>
      </c>
      <c r="W335">
        <f t="shared" si="129"/>
        <v>27.921083918777114</v>
      </c>
      <c r="X335">
        <f t="shared" si="130"/>
        <v>290</v>
      </c>
      <c r="Y335">
        <f t="shared" si="131"/>
        <v>313.5</v>
      </c>
      <c r="Z335">
        <v>0.11550000000000001</v>
      </c>
      <c r="AA335">
        <f t="shared" si="132"/>
        <v>330</v>
      </c>
      <c r="AB335">
        <v>9.8699999999999996E-2</v>
      </c>
      <c r="AC335">
        <f t="shared" si="133"/>
        <v>0.1071</v>
      </c>
      <c r="AD335">
        <f t="shared" si="134"/>
        <v>338</v>
      </c>
      <c r="AE335">
        <v>0.1298</v>
      </c>
      <c r="AF335">
        <f t="shared" si="135"/>
        <v>315</v>
      </c>
      <c r="AG335">
        <v>0.13930000000000001</v>
      </c>
      <c r="AH335">
        <f t="shared" si="136"/>
        <v>323</v>
      </c>
      <c r="AI335">
        <f t="shared" si="137"/>
        <v>323.91666666666669</v>
      </c>
      <c r="AJ335">
        <f>IF(C335=1,(AI335/Z335),REF)</f>
        <v>2804.4733044733043</v>
      </c>
      <c r="AK335">
        <f t="shared" si="138"/>
        <v>330</v>
      </c>
      <c r="AL335">
        <f>IF(B335=1,(AI335/AC335),REF)</f>
        <v>3024.4319950202303</v>
      </c>
      <c r="AM335">
        <f t="shared" si="139"/>
        <v>337</v>
      </c>
      <c r="AN335">
        <f t="shared" si="140"/>
        <v>330</v>
      </c>
      <c r="AO335" t="str">
        <f t="shared" si="141"/>
        <v>Lamar</v>
      </c>
      <c r="AP335">
        <f t="shared" si="142"/>
        <v>6.4818690287958391E-2</v>
      </c>
      <c r="AQ335">
        <f t="shared" si="143"/>
        <v>4.5599219745944823E-2</v>
      </c>
      <c r="AR335">
        <f t="shared" si="144"/>
        <v>0.31390903135269849</v>
      </c>
      <c r="AS335" t="str">
        <f t="shared" si="145"/>
        <v>Lamar</v>
      </c>
      <c r="AT335">
        <f t="shared" si="146"/>
        <v>334</v>
      </c>
      <c r="AU335">
        <f t="shared" si="147"/>
        <v>334</v>
      </c>
      <c r="AV335">
        <v>334</v>
      </c>
      <c r="AW335" t="str">
        <f t="shared" si="148"/>
        <v>Lamar</v>
      </c>
      <c r="AX335" t="str">
        <f t="shared" si="149"/>
        <v/>
      </c>
      <c r="AY335">
        <v>334</v>
      </c>
    </row>
    <row r="336" spans="1:51" x14ac:dyDescent="0.25">
      <c r="A336">
        <v>1</v>
      </c>
      <c r="B336">
        <v>1</v>
      </c>
      <c r="C336">
        <v>1</v>
      </c>
      <c r="D336" t="s">
        <v>83</v>
      </c>
      <c r="E336">
        <v>73.156800000000004</v>
      </c>
      <c r="F336">
        <v>8</v>
      </c>
      <c r="G336">
        <v>70.881200000000007</v>
      </c>
      <c r="H336">
        <v>7</v>
      </c>
      <c r="I336">
        <v>96.934799999999996</v>
      </c>
      <c r="J336">
        <v>306</v>
      </c>
      <c r="K336">
        <v>94.860100000000003</v>
      </c>
      <c r="L336">
        <v>320</v>
      </c>
      <c r="M336">
        <v>111.187</v>
      </c>
      <c r="N336">
        <v>317</v>
      </c>
      <c r="O336">
        <v>112.729</v>
      </c>
      <c r="P336">
        <v>320</v>
      </c>
      <c r="Q336">
        <v>-17.869</v>
      </c>
      <c r="R336">
        <v>329</v>
      </c>
      <c r="S336">
        <f t="shared" si="125"/>
        <v>-0.24425480611508424</v>
      </c>
      <c r="T336">
        <f t="shared" si="126"/>
        <v>323</v>
      </c>
      <c r="U336">
        <f t="shared" si="127"/>
        <v>658296.97092482122</v>
      </c>
      <c r="V336">
        <f t="shared" si="128"/>
        <v>267</v>
      </c>
      <c r="W336">
        <f t="shared" si="129"/>
        <v>26.24232723246573</v>
      </c>
      <c r="X336">
        <f t="shared" si="130"/>
        <v>200</v>
      </c>
      <c r="Y336">
        <f t="shared" si="131"/>
        <v>261.5</v>
      </c>
      <c r="Z336">
        <v>0.1084</v>
      </c>
      <c r="AA336">
        <f t="shared" si="132"/>
        <v>333</v>
      </c>
      <c r="AB336">
        <v>0.15590000000000001</v>
      </c>
      <c r="AC336">
        <f t="shared" si="133"/>
        <v>0.13214999999999999</v>
      </c>
      <c r="AD336">
        <f t="shared" si="134"/>
        <v>328</v>
      </c>
      <c r="AE336">
        <v>0.10580000000000001</v>
      </c>
      <c r="AF336">
        <f t="shared" si="135"/>
        <v>327</v>
      </c>
      <c r="AG336">
        <v>9.2600000000000002E-2</v>
      </c>
      <c r="AH336">
        <f t="shared" si="136"/>
        <v>340</v>
      </c>
      <c r="AI336">
        <f t="shared" si="137"/>
        <v>307.75</v>
      </c>
      <c r="AJ336">
        <f>IF(C336=1,(AI336/Z336),REF)</f>
        <v>2839.0221402214024</v>
      </c>
      <c r="AK336">
        <f t="shared" si="138"/>
        <v>331</v>
      </c>
      <c r="AL336">
        <f>IF(B336=1,(AI336/AC336),REF)</f>
        <v>2328.7930382141508</v>
      </c>
      <c r="AM336">
        <f t="shared" si="139"/>
        <v>328</v>
      </c>
      <c r="AN336">
        <f t="shared" si="140"/>
        <v>328</v>
      </c>
      <c r="AO336" t="str">
        <f t="shared" si="141"/>
        <v>Central Arkansas</v>
      </c>
      <c r="AP336">
        <f t="shared" si="142"/>
        <v>5.1069915394738319E-2</v>
      </c>
      <c r="AQ336">
        <f t="shared" si="143"/>
        <v>5.8133199265159988E-2</v>
      </c>
      <c r="AR336">
        <f t="shared" si="144"/>
        <v>0.31252301964814333</v>
      </c>
      <c r="AS336" t="str">
        <f t="shared" si="145"/>
        <v>Central Arkansas</v>
      </c>
      <c r="AT336">
        <f t="shared" si="146"/>
        <v>335</v>
      </c>
      <c r="AU336">
        <f t="shared" si="147"/>
        <v>330.33333333333331</v>
      </c>
      <c r="AV336">
        <v>330</v>
      </c>
      <c r="AW336" t="str">
        <f t="shared" si="148"/>
        <v>Central Arkansas</v>
      </c>
      <c r="AX336" t="str">
        <f t="shared" si="149"/>
        <v/>
      </c>
      <c r="AY336">
        <v>335</v>
      </c>
    </row>
    <row r="337" spans="1:51" x14ac:dyDescent="0.25">
      <c r="A337">
        <v>1</v>
      </c>
      <c r="B337">
        <v>1</v>
      </c>
      <c r="C337">
        <v>1</v>
      </c>
      <c r="D337" t="s">
        <v>133</v>
      </c>
      <c r="E337">
        <v>64.867199999999997</v>
      </c>
      <c r="F337">
        <v>254</v>
      </c>
      <c r="G337">
        <v>63.896299999999997</v>
      </c>
      <c r="H337">
        <v>230</v>
      </c>
      <c r="I337">
        <v>96.905799999999999</v>
      </c>
      <c r="J337">
        <v>307</v>
      </c>
      <c r="K337">
        <v>94.316599999999994</v>
      </c>
      <c r="L337">
        <v>323</v>
      </c>
      <c r="M337">
        <v>112.321</v>
      </c>
      <c r="N337">
        <v>325</v>
      </c>
      <c r="O337">
        <v>115.185</v>
      </c>
      <c r="P337">
        <v>333</v>
      </c>
      <c r="Q337">
        <v>-20.8688</v>
      </c>
      <c r="R337">
        <v>343</v>
      </c>
      <c r="S337">
        <f t="shared" si="125"/>
        <v>-0.32170958512160241</v>
      </c>
      <c r="T337">
        <f t="shared" si="126"/>
        <v>344</v>
      </c>
      <c r="U337">
        <f t="shared" si="127"/>
        <v>577034.02883787756</v>
      </c>
      <c r="V337">
        <f t="shared" si="128"/>
        <v>332</v>
      </c>
      <c r="W337">
        <f t="shared" si="129"/>
        <v>30.634326071097295</v>
      </c>
      <c r="X337">
        <f t="shared" si="130"/>
        <v>340</v>
      </c>
      <c r="Y337">
        <f t="shared" si="131"/>
        <v>342</v>
      </c>
      <c r="Z337">
        <v>8.0799999999999997E-2</v>
      </c>
      <c r="AA337">
        <f t="shared" si="132"/>
        <v>343</v>
      </c>
      <c r="AB337">
        <v>0.15210000000000001</v>
      </c>
      <c r="AC337">
        <f t="shared" si="133"/>
        <v>0.11645</v>
      </c>
      <c r="AD337">
        <f t="shared" si="134"/>
        <v>335</v>
      </c>
      <c r="AE337">
        <v>3.9899999999999998E-2</v>
      </c>
      <c r="AF337">
        <f t="shared" si="135"/>
        <v>348</v>
      </c>
      <c r="AG337">
        <v>0.15079999999999999</v>
      </c>
      <c r="AH337">
        <f t="shared" si="136"/>
        <v>317</v>
      </c>
      <c r="AI337">
        <f t="shared" si="137"/>
        <v>336.33333333333331</v>
      </c>
      <c r="AJ337">
        <f>IF(C337=1,(AI337/Z337),REF)</f>
        <v>4162.5412541254127</v>
      </c>
      <c r="AK337">
        <f t="shared" si="138"/>
        <v>343</v>
      </c>
      <c r="AL337">
        <f>IF(B337=1,(AI337/AC337),REF)</f>
        <v>2888.220981823386</v>
      </c>
      <c r="AM337">
        <f t="shared" si="139"/>
        <v>335</v>
      </c>
      <c r="AN337">
        <f t="shared" si="140"/>
        <v>335</v>
      </c>
      <c r="AO337" t="str">
        <f t="shared" si="141"/>
        <v>Furman</v>
      </c>
      <c r="AP337">
        <f t="shared" si="142"/>
        <v>5.6635489554062571E-2</v>
      </c>
      <c r="AQ337">
        <f t="shared" si="143"/>
        <v>4.9866525473175098E-2</v>
      </c>
      <c r="AR337">
        <f t="shared" si="144"/>
        <v>0.30940771009405449</v>
      </c>
      <c r="AS337" t="str">
        <f t="shared" si="145"/>
        <v>Furman</v>
      </c>
      <c r="AT337">
        <f t="shared" si="146"/>
        <v>336</v>
      </c>
      <c r="AU337">
        <f t="shared" si="147"/>
        <v>335.33333333333331</v>
      </c>
      <c r="AV337">
        <v>341</v>
      </c>
      <c r="AW337" t="str">
        <f t="shared" si="148"/>
        <v>Furman</v>
      </c>
      <c r="AX337" t="str">
        <f t="shared" si="149"/>
        <v/>
      </c>
      <c r="AY337">
        <v>336</v>
      </c>
    </row>
    <row r="338" spans="1:51" x14ac:dyDescent="0.25">
      <c r="A338">
        <v>1</v>
      </c>
      <c r="B338">
        <v>1</v>
      </c>
      <c r="C338">
        <v>1</v>
      </c>
      <c r="D338" t="s">
        <v>304</v>
      </c>
      <c r="E338">
        <v>66.765500000000003</v>
      </c>
      <c r="F338">
        <v>159</v>
      </c>
      <c r="G338">
        <v>64.794499999999999</v>
      </c>
      <c r="H338">
        <v>180</v>
      </c>
      <c r="I338">
        <v>91.672700000000006</v>
      </c>
      <c r="J338">
        <v>347</v>
      </c>
      <c r="K338">
        <v>91.056399999999996</v>
      </c>
      <c r="L338">
        <v>348</v>
      </c>
      <c r="M338">
        <v>108.509</v>
      </c>
      <c r="N338">
        <v>264</v>
      </c>
      <c r="O338">
        <v>112.35299999999999</v>
      </c>
      <c r="P338">
        <v>312</v>
      </c>
      <c r="Q338">
        <v>-21.296900000000001</v>
      </c>
      <c r="R338">
        <v>344</v>
      </c>
      <c r="S338">
        <f t="shared" si="125"/>
        <v>-0.31897611790520547</v>
      </c>
      <c r="T338">
        <f t="shared" si="126"/>
        <v>342</v>
      </c>
      <c r="U338">
        <f t="shared" si="127"/>
        <v>553570.65238278487</v>
      </c>
      <c r="V338">
        <f t="shared" si="128"/>
        <v>343</v>
      </c>
      <c r="W338">
        <f t="shared" si="129"/>
        <v>28.601141820127971</v>
      </c>
      <c r="X338">
        <f t="shared" si="130"/>
        <v>308</v>
      </c>
      <c r="Y338">
        <f t="shared" si="131"/>
        <v>325</v>
      </c>
      <c r="Z338">
        <v>8.7800000000000003E-2</v>
      </c>
      <c r="AA338">
        <f t="shared" si="132"/>
        <v>341</v>
      </c>
      <c r="AB338">
        <v>0.11310000000000001</v>
      </c>
      <c r="AC338">
        <f t="shared" si="133"/>
        <v>0.10045000000000001</v>
      </c>
      <c r="AD338">
        <f t="shared" si="134"/>
        <v>342</v>
      </c>
      <c r="AE338">
        <v>3.9300000000000002E-2</v>
      </c>
      <c r="AF338">
        <f t="shared" si="135"/>
        <v>349</v>
      </c>
      <c r="AG338">
        <v>0.1714</v>
      </c>
      <c r="AH338">
        <f t="shared" si="136"/>
        <v>308</v>
      </c>
      <c r="AI338">
        <f t="shared" si="137"/>
        <v>334.83333333333331</v>
      </c>
      <c r="AJ338">
        <f>IF(C338=1,(AI338/Z338),REF)</f>
        <v>3813.5914958238418</v>
      </c>
      <c r="AK338">
        <f t="shared" si="138"/>
        <v>342</v>
      </c>
      <c r="AL338">
        <f>IF(B338=1,(AI338/AC338),REF)</f>
        <v>3333.3333333333326</v>
      </c>
      <c r="AM338">
        <f t="shared" si="139"/>
        <v>342</v>
      </c>
      <c r="AN338">
        <f t="shared" si="140"/>
        <v>342</v>
      </c>
      <c r="AO338" t="str">
        <f t="shared" si="141"/>
        <v>South Carolina St.</v>
      </c>
      <c r="AP338">
        <f t="shared" si="142"/>
        <v>6.3942194772028393E-2</v>
      </c>
      <c r="AQ338">
        <f t="shared" si="143"/>
        <v>4.2251148284161939E-2</v>
      </c>
      <c r="AR338">
        <f t="shared" si="144"/>
        <v>0.30904869845801292</v>
      </c>
      <c r="AS338" t="str">
        <f t="shared" si="145"/>
        <v>South Carolina St.</v>
      </c>
      <c r="AT338">
        <f t="shared" si="146"/>
        <v>337</v>
      </c>
      <c r="AU338">
        <f t="shared" si="147"/>
        <v>340.33333333333331</v>
      </c>
      <c r="AV338">
        <v>345</v>
      </c>
      <c r="AW338" t="str">
        <f t="shared" si="148"/>
        <v>South Carolina St.</v>
      </c>
      <c r="AX338" t="str">
        <f t="shared" si="149"/>
        <v/>
      </c>
      <c r="AY338">
        <v>337</v>
      </c>
    </row>
    <row r="339" spans="1:51" x14ac:dyDescent="0.25">
      <c r="A339">
        <v>1</v>
      </c>
      <c r="B339">
        <v>1</v>
      </c>
      <c r="C339">
        <v>1</v>
      </c>
      <c r="D339" t="s">
        <v>64</v>
      </c>
      <c r="E339">
        <v>65.637</v>
      </c>
      <c r="F339">
        <v>221</v>
      </c>
      <c r="G339">
        <v>64.411600000000007</v>
      </c>
      <c r="H339">
        <v>204</v>
      </c>
      <c r="I339">
        <v>92.221400000000003</v>
      </c>
      <c r="J339">
        <v>346</v>
      </c>
      <c r="K339">
        <v>91.248800000000003</v>
      </c>
      <c r="L339">
        <v>345</v>
      </c>
      <c r="M339">
        <v>107.529</v>
      </c>
      <c r="N339">
        <v>244</v>
      </c>
      <c r="O339">
        <v>110.679</v>
      </c>
      <c r="P339">
        <v>277</v>
      </c>
      <c r="Q339">
        <v>-19.430199999999999</v>
      </c>
      <c r="R339">
        <v>333</v>
      </c>
      <c r="S339">
        <f t="shared" si="125"/>
        <v>-0.29602510778981367</v>
      </c>
      <c r="T339">
        <f t="shared" si="126"/>
        <v>335</v>
      </c>
      <c r="U339">
        <f t="shared" si="127"/>
        <v>546516.20840401726</v>
      </c>
      <c r="V339">
        <f t="shared" si="128"/>
        <v>346</v>
      </c>
      <c r="W339">
        <f t="shared" si="129"/>
        <v>28.402439244697256</v>
      </c>
      <c r="X339">
        <f t="shared" si="130"/>
        <v>301</v>
      </c>
      <c r="Y339">
        <f t="shared" si="131"/>
        <v>318</v>
      </c>
      <c r="Z339">
        <v>9.4E-2</v>
      </c>
      <c r="AA339">
        <f t="shared" si="132"/>
        <v>339</v>
      </c>
      <c r="AB339">
        <v>0.1595</v>
      </c>
      <c r="AC339">
        <f t="shared" si="133"/>
        <v>0.12675</v>
      </c>
      <c r="AD339">
        <f t="shared" si="134"/>
        <v>332</v>
      </c>
      <c r="AE339">
        <v>0.11360000000000001</v>
      </c>
      <c r="AF339">
        <f t="shared" si="135"/>
        <v>323</v>
      </c>
      <c r="AG339">
        <v>0.10290000000000001</v>
      </c>
      <c r="AH339">
        <f t="shared" si="136"/>
        <v>336</v>
      </c>
      <c r="AI339">
        <f t="shared" si="137"/>
        <v>331.66666666666669</v>
      </c>
      <c r="AJ339">
        <f>IF(C339=1,(AI339/Z339),REF)</f>
        <v>3528.3687943262412</v>
      </c>
      <c r="AK339">
        <f t="shared" si="138"/>
        <v>339</v>
      </c>
      <c r="AL339">
        <f>IF(B339=1,(AI339/AC339),REF)</f>
        <v>2616.6995397764631</v>
      </c>
      <c r="AM339">
        <f t="shared" si="139"/>
        <v>333</v>
      </c>
      <c r="AN339">
        <f t="shared" si="140"/>
        <v>332</v>
      </c>
      <c r="AO339" t="str">
        <f t="shared" si="141"/>
        <v>Binghamton</v>
      </c>
      <c r="AP339">
        <f t="shared" si="142"/>
        <v>4.8952432562095118E-2</v>
      </c>
      <c r="AQ339">
        <f t="shared" si="143"/>
        <v>5.4951196654029762E-2</v>
      </c>
      <c r="AR339">
        <f t="shared" si="144"/>
        <v>0.30636580406971931</v>
      </c>
      <c r="AS339" t="str">
        <f t="shared" si="145"/>
        <v>Binghamton</v>
      </c>
      <c r="AT339">
        <f t="shared" si="146"/>
        <v>338</v>
      </c>
      <c r="AU339">
        <f t="shared" si="147"/>
        <v>334</v>
      </c>
      <c r="AV339">
        <v>333</v>
      </c>
      <c r="AW339" t="str">
        <f t="shared" si="148"/>
        <v>Binghamton</v>
      </c>
      <c r="AX339" t="str">
        <f t="shared" si="149"/>
        <v/>
      </c>
      <c r="AY339">
        <v>338</v>
      </c>
    </row>
    <row r="340" spans="1:51" x14ac:dyDescent="0.25">
      <c r="A340">
        <v>1</v>
      </c>
      <c r="B340">
        <v>1</v>
      </c>
      <c r="C340">
        <v>1</v>
      </c>
      <c r="D340" t="s">
        <v>50</v>
      </c>
      <c r="E340">
        <v>66.380600000000001</v>
      </c>
      <c r="F340">
        <v>180</v>
      </c>
      <c r="G340">
        <v>64.890799999999999</v>
      </c>
      <c r="H340">
        <v>173</v>
      </c>
      <c r="I340">
        <v>95.864099999999993</v>
      </c>
      <c r="J340">
        <v>318</v>
      </c>
      <c r="K340">
        <v>91.495900000000006</v>
      </c>
      <c r="L340">
        <v>342</v>
      </c>
      <c r="M340">
        <v>108.098</v>
      </c>
      <c r="N340">
        <v>253</v>
      </c>
      <c r="O340">
        <v>110.304</v>
      </c>
      <c r="P340">
        <v>273</v>
      </c>
      <c r="Q340">
        <v>-18.808</v>
      </c>
      <c r="R340">
        <v>331</v>
      </c>
      <c r="S340">
        <f t="shared" si="125"/>
        <v>-0.28333730035582677</v>
      </c>
      <c r="T340">
        <f t="shared" si="126"/>
        <v>333</v>
      </c>
      <c r="U340">
        <f t="shared" si="127"/>
        <v>555705.17410167796</v>
      </c>
      <c r="V340">
        <f t="shared" si="128"/>
        <v>342</v>
      </c>
      <c r="W340">
        <f t="shared" si="129"/>
        <v>27.932180844454479</v>
      </c>
      <c r="X340">
        <f t="shared" si="130"/>
        <v>291</v>
      </c>
      <c r="Y340">
        <f t="shared" si="131"/>
        <v>312</v>
      </c>
      <c r="Z340">
        <v>0.12709999999999999</v>
      </c>
      <c r="AA340">
        <f t="shared" si="132"/>
        <v>326</v>
      </c>
      <c r="AB340">
        <v>9.1200000000000003E-2</v>
      </c>
      <c r="AC340">
        <f t="shared" si="133"/>
        <v>0.10915</v>
      </c>
      <c r="AD340">
        <f t="shared" si="134"/>
        <v>337</v>
      </c>
      <c r="AE340">
        <v>5.5599999999999997E-2</v>
      </c>
      <c r="AF340">
        <f t="shared" si="135"/>
        <v>342</v>
      </c>
      <c r="AG340">
        <v>8.4199999999999997E-2</v>
      </c>
      <c r="AH340">
        <f t="shared" si="136"/>
        <v>345</v>
      </c>
      <c r="AI340">
        <f t="shared" si="137"/>
        <v>335.16666666666669</v>
      </c>
      <c r="AJ340">
        <f>IF(C340=1,(AI340/Z340),REF)</f>
        <v>2637.0312090217681</v>
      </c>
      <c r="AK340">
        <f t="shared" si="138"/>
        <v>327</v>
      </c>
      <c r="AL340">
        <f>IF(B340=1,(AI340/AC340),REF)</f>
        <v>3070.6978164605284</v>
      </c>
      <c r="AM340">
        <f t="shared" si="139"/>
        <v>339</v>
      </c>
      <c r="AN340">
        <f t="shared" si="140"/>
        <v>327</v>
      </c>
      <c r="AO340" t="str">
        <f t="shared" si="141"/>
        <v>Appalachian St.</v>
      </c>
      <c r="AP340">
        <f t="shared" si="142"/>
        <v>5.4084638218909915E-2</v>
      </c>
      <c r="AQ340">
        <f t="shared" si="143"/>
        <v>4.638392797312952E-2</v>
      </c>
      <c r="AR340">
        <f t="shared" si="144"/>
        <v>0.30227350611578357</v>
      </c>
      <c r="AS340" t="str">
        <f t="shared" si="145"/>
        <v>Appalachian St.</v>
      </c>
      <c r="AT340">
        <f t="shared" si="146"/>
        <v>339</v>
      </c>
      <c r="AU340">
        <f t="shared" si="147"/>
        <v>334.33333333333331</v>
      </c>
      <c r="AV340">
        <v>332</v>
      </c>
      <c r="AW340" t="str">
        <f t="shared" si="148"/>
        <v>Appalachian St.</v>
      </c>
      <c r="AX340" t="str">
        <f t="shared" si="149"/>
        <v/>
      </c>
      <c r="AY340">
        <v>339</v>
      </c>
    </row>
    <row r="341" spans="1:51" x14ac:dyDescent="0.25">
      <c r="A341">
        <v>1</v>
      </c>
      <c r="B341">
        <v>1</v>
      </c>
      <c r="C341">
        <v>1</v>
      </c>
      <c r="D341" t="s">
        <v>175</v>
      </c>
      <c r="E341">
        <v>68.512500000000003</v>
      </c>
      <c r="F341">
        <v>80</v>
      </c>
      <c r="G341">
        <v>66.182699999999997</v>
      </c>
      <c r="H341">
        <v>103</v>
      </c>
      <c r="I341">
        <v>93.251599999999996</v>
      </c>
      <c r="J341">
        <v>341</v>
      </c>
      <c r="K341">
        <v>91.428100000000001</v>
      </c>
      <c r="L341">
        <v>344</v>
      </c>
      <c r="M341">
        <v>110.95</v>
      </c>
      <c r="N341">
        <v>309</v>
      </c>
      <c r="O341">
        <v>112.16</v>
      </c>
      <c r="P341">
        <v>306</v>
      </c>
      <c r="Q341">
        <v>-20.7315</v>
      </c>
      <c r="R341">
        <v>342</v>
      </c>
      <c r="S341">
        <f t="shared" si="125"/>
        <v>-0.30260025542784158</v>
      </c>
      <c r="T341">
        <f t="shared" si="126"/>
        <v>338</v>
      </c>
      <c r="U341">
        <f t="shared" si="127"/>
        <v>572702.66538665514</v>
      </c>
      <c r="V341">
        <f t="shared" si="128"/>
        <v>334</v>
      </c>
      <c r="W341">
        <f t="shared" si="129"/>
        <v>27.795275685529372</v>
      </c>
      <c r="X341">
        <f t="shared" si="130"/>
        <v>284</v>
      </c>
      <c r="Y341">
        <f t="shared" si="131"/>
        <v>311</v>
      </c>
      <c r="Z341">
        <v>0.1051</v>
      </c>
      <c r="AA341">
        <f t="shared" si="132"/>
        <v>335</v>
      </c>
      <c r="AB341">
        <v>0.1062</v>
      </c>
      <c r="AC341">
        <f t="shared" si="133"/>
        <v>0.10564999999999999</v>
      </c>
      <c r="AD341">
        <f t="shared" si="134"/>
        <v>340</v>
      </c>
      <c r="AE341">
        <v>0.19980000000000001</v>
      </c>
      <c r="AF341">
        <f t="shared" si="135"/>
        <v>287</v>
      </c>
      <c r="AG341">
        <v>0.1143</v>
      </c>
      <c r="AH341">
        <f t="shared" si="136"/>
        <v>330</v>
      </c>
      <c r="AI341">
        <f t="shared" si="137"/>
        <v>323.33333333333331</v>
      </c>
      <c r="AJ341">
        <f>IF(C341=1,(AI341/Z341),REF)</f>
        <v>3076.4351411354264</v>
      </c>
      <c r="AK341">
        <f t="shared" si="138"/>
        <v>335</v>
      </c>
      <c r="AL341">
        <f>IF(B341=1,(AI341/AC341),REF)</f>
        <v>3060.4196245464586</v>
      </c>
      <c r="AM341">
        <f t="shared" si="139"/>
        <v>338</v>
      </c>
      <c r="AN341">
        <f t="shared" si="140"/>
        <v>335</v>
      </c>
      <c r="AO341" t="str">
        <f t="shared" si="141"/>
        <v>Kennesaw St.</v>
      </c>
      <c r="AP341">
        <f t="shared" si="142"/>
        <v>5.5299067227946828E-2</v>
      </c>
      <c r="AQ341">
        <f t="shared" si="143"/>
        <v>4.4915402690471826E-2</v>
      </c>
      <c r="AR341">
        <f t="shared" si="144"/>
        <v>0.30196748034514753</v>
      </c>
      <c r="AS341" t="str">
        <f t="shared" si="145"/>
        <v>Kennesaw St.</v>
      </c>
      <c r="AT341">
        <f t="shared" si="146"/>
        <v>340</v>
      </c>
      <c r="AU341">
        <f t="shared" si="147"/>
        <v>338.33333333333331</v>
      </c>
      <c r="AV341">
        <v>342</v>
      </c>
      <c r="AW341" t="str">
        <f t="shared" si="148"/>
        <v>Kennesaw St.</v>
      </c>
      <c r="AX341" t="str">
        <f t="shared" si="149"/>
        <v/>
      </c>
      <c r="AY341">
        <v>340</v>
      </c>
    </row>
    <row r="342" spans="1:51" x14ac:dyDescent="0.25">
      <c r="A342">
        <v>1</v>
      </c>
      <c r="B342">
        <v>1</v>
      </c>
      <c r="C342">
        <v>1</v>
      </c>
      <c r="D342" t="s">
        <v>195</v>
      </c>
      <c r="E342">
        <v>73.868300000000005</v>
      </c>
      <c r="F342">
        <v>3</v>
      </c>
      <c r="G342">
        <v>73.232799999999997</v>
      </c>
      <c r="H342">
        <v>2</v>
      </c>
      <c r="I342">
        <v>95.1738</v>
      </c>
      <c r="J342">
        <v>327</v>
      </c>
      <c r="K342">
        <v>94.994100000000003</v>
      </c>
      <c r="L342">
        <v>317</v>
      </c>
      <c r="M342">
        <v>112.913</v>
      </c>
      <c r="N342">
        <v>330</v>
      </c>
      <c r="O342">
        <v>115.6</v>
      </c>
      <c r="P342">
        <v>335</v>
      </c>
      <c r="Q342">
        <v>-20.605699999999999</v>
      </c>
      <c r="R342">
        <v>338</v>
      </c>
      <c r="S342">
        <f t="shared" si="125"/>
        <v>-0.27895457185287859</v>
      </c>
      <c r="T342">
        <f t="shared" si="126"/>
        <v>329</v>
      </c>
      <c r="U342">
        <f t="shared" si="127"/>
        <v>666578.60370705568</v>
      </c>
      <c r="V342">
        <f t="shared" si="128"/>
        <v>253</v>
      </c>
      <c r="W342">
        <f t="shared" si="129"/>
        <v>27.056675324865164</v>
      </c>
      <c r="X342">
        <f t="shared" si="130"/>
        <v>252</v>
      </c>
      <c r="Y342">
        <f t="shared" si="131"/>
        <v>290.5</v>
      </c>
      <c r="Z342">
        <v>0.1173</v>
      </c>
      <c r="AA342">
        <f t="shared" si="132"/>
        <v>329</v>
      </c>
      <c r="AB342">
        <v>7.2499999999999995E-2</v>
      </c>
      <c r="AC342">
        <f t="shared" si="133"/>
        <v>9.4899999999999998E-2</v>
      </c>
      <c r="AD342">
        <f t="shared" si="134"/>
        <v>344</v>
      </c>
      <c r="AE342">
        <v>4.0300000000000002E-2</v>
      </c>
      <c r="AF342">
        <f t="shared" si="135"/>
        <v>347</v>
      </c>
      <c r="AG342">
        <v>0.1042</v>
      </c>
      <c r="AH342">
        <f t="shared" si="136"/>
        <v>335</v>
      </c>
      <c r="AI342">
        <f t="shared" si="137"/>
        <v>316.41666666666669</v>
      </c>
      <c r="AJ342">
        <f>IF(C342=1,(AI342/Z342),REF)</f>
        <v>2697.4992895709011</v>
      </c>
      <c r="AK342">
        <f t="shared" si="138"/>
        <v>328</v>
      </c>
      <c r="AL342">
        <f>IF(B342=1,(AI342/AC342),REF)</f>
        <v>3334.2114506498069</v>
      </c>
      <c r="AM342">
        <f t="shared" si="139"/>
        <v>343</v>
      </c>
      <c r="AN342">
        <f t="shared" si="140"/>
        <v>328</v>
      </c>
      <c r="AO342" t="str">
        <f t="shared" si="141"/>
        <v>Maine</v>
      </c>
      <c r="AP342">
        <f t="shared" si="142"/>
        <v>5.6567053243842383E-2</v>
      </c>
      <c r="AQ342">
        <f t="shared" si="143"/>
        <v>3.9915400267696917E-2</v>
      </c>
      <c r="AR342">
        <f t="shared" si="144"/>
        <v>0.29741806055168135</v>
      </c>
      <c r="AS342" t="str">
        <f t="shared" si="145"/>
        <v>Maine</v>
      </c>
      <c r="AT342">
        <f t="shared" si="146"/>
        <v>341</v>
      </c>
      <c r="AU342">
        <f t="shared" si="147"/>
        <v>337.66666666666669</v>
      </c>
      <c r="AV342">
        <v>339</v>
      </c>
      <c r="AW342" t="str">
        <f t="shared" si="148"/>
        <v>Maine</v>
      </c>
      <c r="AX342" t="str">
        <f t="shared" si="149"/>
        <v/>
      </c>
      <c r="AY342">
        <v>341</v>
      </c>
    </row>
    <row r="343" spans="1:51" x14ac:dyDescent="0.25">
      <c r="A343">
        <v>1</v>
      </c>
      <c r="B343">
        <v>1</v>
      </c>
      <c r="C343">
        <v>1</v>
      </c>
      <c r="D343" t="s">
        <v>349</v>
      </c>
      <c r="E343">
        <v>64.5505</v>
      </c>
      <c r="F343">
        <v>273</v>
      </c>
      <c r="G343">
        <v>62.876100000000001</v>
      </c>
      <c r="H343">
        <v>277</v>
      </c>
      <c r="I343">
        <v>93.9255</v>
      </c>
      <c r="J343">
        <v>334</v>
      </c>
      <c r="K343">
        <v>94.905699999999996</v>
      </c>
      <c r="L343">
        <v>318</v>
      </c>
      <c r="M343">
        <v>108.145</v>
      </c>
      <c r="N343">
        <v>256</v>
      </c>
      <c r="O343">
        <v>110.988</v>
      </c>
      <c r="P343">
        <v>285</v>
      </c>
      <c r="Q343">
        <v>-16.081800000000001</v>
      </c>
      <c r="R343">
        <v>323</v>
      </c>
      <c r="S343">
        <f t="shared" si="125"/>
        <v>-0.24914291910984429</v>
      </c>
      <c r="T343">
        <f t="shared" si="126"/>
        <v>325</v>
      </c>
      <c r="U343">
        <f t="shared" si="127"/>
        <v>581412.28520617576</v>
      </c>
      <c r="V343">
        <f t="shared" si="128"/>
        <v>323</v>
      </c>
      <c r="W343">
        <f t="shared" si="129"/>
        <v>29.009619346240473</v>
      </c>
      <c r="X343">
        <f t="shared" si="130"/>
        <v>314</v>
      </c>
      <c r="Y343">
        <f t="shared" si="131"/>
        <v>319.5</v>
      </c>
      <c r="Z343">
        <v>0.1103</v>
      </c>
      <c r="AA343">
        <f t="shared" si="132"/>
        <v>332</v>
      </c>
      <c r="AB343">
        <v>0.1012</v>
      </c>
      <c r="AC343">
        <f t="shared" si="133"/>
        <v>0.10575</v>
      </c>
      <c r="AD343">
        <f t="shared" si="134"/>
        <v>339</v>
      </c>
      <c r="AE343">
        <v>0.13100000000000001</v>
      </c>
      <c r="AF343">
        <f t="shared" si="135"/>
        <v>314</v>
      </c>
      <c r="AG343">
        <v>8.9899999999999994E-2</v>
      </c>
      <c r="AH343">
        <f t="shared" si="136"/>
        <v>342</v>
      </c>
      <c r="AI343">
        <f t="shared" si="137"/>
        <v>327.08333333333331</v>
      </c>
      <c r="AJ343">
        <f>IF(C343=1,(AI343/Z343),REF)</f>
        <v>2965.3974010275006</v>
      </c>
      <c r="AK343">
        <f t="shared" si="138"/>
        <v>334</v>
      </c>
      <c r="AL343">
        <f>IF(B343=1,(AI343/AC343),REF)</f>
        <v>3092.9866036249014</v>
      </c>
      <c r="AM343">
        <f t="shared" si="139"/>
        <v>341</v>
      </c>
      <c r="AN343">
        <f t="shared" si="140"/>
        <v>334</v>
      </c>
      <c r="AO343" t="str">
        <f t="shared" si="141"/>
        <v>UMass Lowell</v>
      </c>
      <c r="AP343">
        <f t="shared" si="142"/>
        <v>5.0645602470304404E-2</v>
      </c>
      <c r="AQ343">
        <f t="shared" si="143"/>
        <v>4.4898469784794982E-2</v>
      </c>
      <c r="AR343">
        <f t="shared" si="144"/>
        <v>0.29625760038001159</v>
      </c>
      <c r="AS343" t="str">
        <f t="shared" si="145"/>
        <v>UMass Lowell</v>
      </c>
      <c r="AT343">
        <f t="shared" si="146"/>
        <v>342</v>
      </c>
      <c r="AU343">
        <f t="shared" si="147"/>
        <v>338.33333333333331</v>
      </c>
      <c r="AV343">
        <v>338</v>
      </c>
      <c r="AW343" t="str">
        <f t="shared" si="148"/>
        <v>UMass Lowell</v>
      </c>
      <c r="AX343" t="str">
        <f t="shared" si="149"/>
        <v/>
      </c>
      <c r="AY343">
        <v>342</v>
      </c>
    </row>
    <row r="344" spans="1:51" x14ac:dyDescent="0.25">
      <c r="A344">
        <v>1</v>
      </c>
      <c r="B344">
        <v>1</v>
      </c>
      <c r="C344">
        <v>1</v>
      </c>
      <c r="D344" t="s">
        <v>186</v>
      </c>
      <c r="E344">
        <v>69.261200000000002</v>
      </c>
      <c r="F344">
        <v>56</v>
      </c>
      <c r="G344">
        <v>66.8857</v>
      </c>
      <c r="H344">
        <v>79</v>
      </c>
      <c r="I344">
        <v>96.905000000000001</v>
      </c>
      <c r="J344">
        <v>308</v>
      </c>
      <c r="K344">
        <v>95.045100000000005</v>
      </c>
      <c r="L344">
        <v>315</v>
      </c>
      <c r="M344">
        <v>117.956</v>
      </c>
      <c r="N344">
        <v>350</v>
      </c>
      <c r="O344">
        <v>118.483</v>
      </c>
      <c r="P344">
        <v>347</v>
      </c>
      <c r="Q344">
        <v>-23.437999999999999</v>
      </c>
      <c r="R344">
        <v>348</v>
      </c>
      <c r="S344">
        <f t="shared" si="125"/>
        <v>-0.33839869941612327</v>
      </c>
      <c r="T344">
        <f t="shared" si="126"/>
        <v>346</v>
      </c>
      <c r="U344">
        <f t="shared" si="127"/>
        <v>625675.9701007735</v>
      </c>
      <c r="V344">
        <f t="shared" si="128"/>
        <v>304</v>
      </c>
      <c r="W344">
        <f t="shared" si="129"/>
        <v>30.016472663369647</v>
      </c>
      <c r="X344">
        <f t="shared" si="130"/>
        <v>331</v>
      </c>
      <c r="Y344">
        <f t="shared" si="131"/>
        <v>338.5</v>
      </c>
      <c r="Z344">
        <v>0.1197</v>
      </c>
      <c r="AA344">
        <f t="shared" si="132"/>
        <v>328</v>
      </c>
      <c r="AB344">
        <v>5.79E-2</v>
      </c>
      <c r="AC344">
        <f t="shared" si="133"/>
        <v>8.8800000000000004E-2</v>
      </c>
      <c r="AD344">
        <f t="shared" si="134"/>
        <v>346</v>
      </c>
      <c r="AE344">
        <v>0.15329999999999999</v>
      </c>
      <c r="AF344">
        <f t="shared" si="135"/>
        <v>305</v>
      </c>
      <c r="AG344">
        <v>8.9899999999999994E-2</v>
      </c>
      <c r="AH344">
        <f t="shared" si="136"/>
        <v>342</v>
      </c>
      <c r="AI344">
        <f t="shared" si="137"/>
        <v>330.25</v>
      </c>
      <c r="AJ344">
        <f>IF(C344=1,(AI344/Z344),REF)</f>
        <v>2758.9807852965746</v>
      </c>
      <c r="AK344">
        <f t="shared" si="138"/>
        <v>329</v>
      </c>
      <c r="AL344">
        <f>IF(B344=1,(AI344/AC344),REF)</f>
        <v>3719.0315315315315</v>
      </c>
      <c r="AM344">
        <f t="shared" si="139"/>
        <v>346</v>
      </c>
      <c r="AN344">
        <f t="shared" si="140"/>
        <v>329</v>
      </c>
      <c r="AO344" t="str">
        <f t="shared" si="141"/>
        <v>Longwood</v>
      </c>
      <c r="AP344">
        <f t="shared" si="142"/>
        <v>5.3407514813796693E-2</v>
      </c>
      <c r="AQ344">
        <f t="shared" si="143"/>
        <v>3.6843226145358211E-2</v>
      </c>
      <c r="AR344">
        <f t="shared" si="144"/>
        <v>0.28957983225018835</v>
      </c>
      <c r="AS344" t="str">
        <f t="shared" si="145"/>
        <v>Longwood</v>
      </c>
      <c r="AT344">
        <f t="shared" si="146"/>
        <v>343</v>
      </c>
      <c r="AU344">
        <f t="shared" si="147"/>
        <v>339.33333333333331</v>
      </c>
      <c r="AV344">
        <v>340</v>
      </c>
      <c r="AW344" t="str">
        <f t="shared" si="148"/>
        <v>Longwood</v>
      </c>
      <c r="AX344" t="str">
        <f t="shared" si="149"/>
        <v/>
      </c>
      <c r="AY344">
        <v>343</v>
      </c>
    </row>
    <row r="345" spans="1:51" x14ac:dyDescent="0.25">
      <c r="A345">
        <v>1</v>
      </c>
      <c r="B345">
        <v>1</v>
      </c>
      <c r="C345">
        <v>1</v>
      </c>
      <c r="D345" t="s">
        <v>336</v>
      </c>
      <c r="E345">
        <v>65.552999999999997</v>
      </c>
      <c r="F345">
        <v>223</v>
      </c>
      <c r="G345">
        <v>63.74</v>
      </c>
      <c r="H345">
        <v>239</v>
      </c>
      <c r="I345">
        <v>97.280799999999999</v>
      </c>
      <c r="J345">
        <v>298</v>
      </c>
      <c r="K345">
        <v>95.7256</v>
      </c>
      <c r="L345">
        <v>310</v>
      </c>
      <c r="M345">
        <v>114.062</v>
      </c>
      <c r="N345">
        <v>336</v>
      </c>
      <c r="O345">
        <v>118.175</v>
      </c>
      <c r="P345">
        <v>344</v>
      </c>
      <c r="Q345">
        <v>-22.449000000000002</v>
      </c>
      <c r="R345">
        <v>345</v>
      </c>
      <c r="S345">
        <f t="shared" si="125"/>
        <v>-0.34246182478299997</v>
      </c>
      <c r="T345">
        <f t="shared" si="126"/>
        <v>347</v>
      </c>
      <c r="U345">
        <f t="shared" si="127"/>
        <v>600687.73714233399</v>
      </c>
      <c r="V345">
        <f t="shared" si="128"/>
        <v>315</v>
      </c>
      <c r="W345">
        <f t="shared" si="129"/>
        <v>31.582638243600094</v>
      </c>
      <c r="X345">
        <f t="shared" si="130"/>
        <v>348</v>
      </c>
      <c r="Y345">
        <f t="shared" si="131"/>
        <v>347.5</v>
      </c>
      <c r="Z345">
        <v>0.10150000000000001</v>
      </c>
      <c r="AA345">
        <f t="shared" si="132"/>
        <v>337</v>
      </c>
      <c r="AB345">
        <v>7.3099999999999998E-2</v>
      </c>
      <c r="AC345">
        <f t="shared" si="133"/>
        <v>8.7300000000000003E-2</v>
      </c>
      <c r="AD345">
        <f t="shared" si="134"/>
        <v>347</v>
      </c>
      <c r="AE345">
        <v>8.14E-2</v>
      </c>
      <c r="AF345">
        <f t="shared" si="135"/>
        <v>336</v>
      </c>
      <c r="AG345">
        <v>9.5500000000000002E-2</v>
      </c>
      <c r="AH345">
        <f t="shared" si="136"/>
        <v>338</v>
      </c>
      <c r="AI345">
        <f t="shared" si="137"/>
        <v>338.41666666666669</v>
      </c>
      <c r="AJ345">
        <f>IF(C345=1,(AI345/Z345),REF)</f>
        <v>3334.1543513957308</v>
      </c>
      <c r="AK345">
        <f t="shared" si="138"/>
        <v>337</v>
      </c>
      <c r="AL345">
        <f>IF(B345=1,(AI345/AC345),REF)</f>
        <v>3876.4795723558609</v>
      </c>
      <c r="AM345">
        <f t="shared" si="139"/>
        <v>347</v>
      </c>
      <c r="AN345">
        <f t="shared" si="140"/>
        <v>337</v>
      </c>
      <c r="AO345" t="str">
        <f t="shared" si="141"/>
        <v>The Citadel</v>
      </c>
      <c r="AP345">
        <f t="shared" si="142"/>
        <v>4.9255373307071436E-2</v>
      </c>
      <c r="AQ345">
        <f t="shared" si="143"/>
        <v>3.6033626682756288E-2</v>
      </c>
      <c r="AR345">
        <f t="shared" si="144"/>
        <v>0.28310348181822381</v>
      </c>
      <c r="AS345" t="str">
        <f t="shared" si="145"/>
        <v>The Citadel</v>
      </c>
      <c r="AT345">
        <f t="shared" si="146"/>
        <v>344</v>
      </c>
      <c r="AU345">
        <f t="shared" si="147"/>
        <v>342.66666666666669</v>
      </c>
      <c r="AV345">
        <v>344</v>
      </c>
      <c r="AW345" t="str">
        <f t="shared" si="148"/>
        <v>The Citadel</v>
      </c>
      <c r="AX345" t="str">
        <f t="shared" si="149"/>
        <v/>
      </c>
      <c r="AY345">
        <v>344</v>
      </c>
    </row>
    <row r="346" spans="1:51" x14ac:dyDescent="0.25">
      <c r="A346">
        <v>1</v>
      </c>
      <c r="B346">
        <v>1</v>
      </c>
      <c r="C346">
        <v>1</v>
      </c>
      <c r="D346" t="s">
        <v>201</v>
      </c>
      <c r="E346">
        <v>66.558000000000007</v>
      </c>
      <c r="F346">
        <v>167</v>
      </c>
      <c r="G346">
        <v>65.272099999999995</v>
      </c>
      <c r="H346">
        <v>151</v>
      </c>
      <c r="I346">
        <v>98.871200000000002</v>
      </c>
      <c r="J346">
        <v>281</v>
      </c>
      <c r="K346">
        <v>98.689099999999996</v>
      </c>
      <c r="L346">
        <v>275</v>
      </c>
      <c r="M346">
        <v>114.211</v>
      </c>
      <c r="N346">
        <v>338</v>
      </c>
      <c r="O346">
        <v>118.999</v>
      </c>
      <c r="P346">
        <v>348</v>
      </c>
      <c r="Q346">
        <v>-20.309899999999999</v>
      </c>
      <c r="R346">
        <v>335</v>
      </c>
      <c r="S346">
        <f t="shared" si="125"/>
        <v>-0.30514588779710922</v>
      </c>
      <c r="T346">
        <f t="shared" si="126"/>
        <v>339</v>
      </c>
      <c r="U346">
        <f t="shared" si="127"/>
        <v>648244.20074147591</v>
      </c>
      <c r="V346">
        <f t="shared" si="128"/>
        <v>278</v>
      </c>
      <c r="W346">
        <f t="shared" si="129"/>
        <v>31.453504115579143</v>
      </c>
      <c r="X346">
        <f t="shared" si="130"/>
        <v>344</v>
      </c>
      <c r="Y346">
        <f t="shared" si="131"/>
        <v>341.5</v>
      </c>
      <c r="Z346">
        <v>5.7099999999999998E-2</v>
      </c>
      <c r="AA346">
        <f t="shared" si="132"/>
        <v>350</v>
      </c>
      <c r="AB346">
        <v>0.1638</v>
      </c>
      <c r="AC346">
        <f t="shared" si="133"/>
        <v>0.11044999999999999</v>
      </c>
      <c r="AD346">
        <f t="shared" si="134"/>
        <v>336</v>
      </c>
      <c r="AE346">
        <v>0.12540000000000001</v>
      </c>
      <c r="AF346">
        <f t="shared" si="135"/>
        <v>318</v>
      </c>
      <c r="AG346">
        <v>9.2600000000000002E-2</v>
      </c>
      <c r="AH346">
        <f t="shared" si="136"/>
        <v>340</v>
      </c>
      <c r="AI346">
        <f t="shared" si="137"/>
        <v>325.41666666666669</v>
      </c>
      <c r="AJ346">
        <f>IF(C346=1,(AI346/Z346),REF)</f>
        <v>5699.0659661412728</v>
      </c>
      <c r="AK346">
        <f t="shared" si="138"/>
        <v>349</v>
      </c>
      <c r="AL346">
        <f>IF(B346=1,(AI346/AC346),REF)</f>
        <v>2946.2803681907353</v>
      </c>
      <c r="AM346">
        <f t="shared" si="139"/>
        <v>336</v>
      </c>
      <c r="AN346">
        <f t="shared" si="140"/>
        <v>336</v>
      </c>
      <c r="AO346" t="str">
        <f t="shared" si="141"/>
        <v>Maryland Eastern Shore</v>
      </c>
      <c r="AP346">
        <f t="shared" si="142"/>
        <v>3.5475407338677808E-2</v>
      </c>
      <c r="AQ346">
        <f t="shared" si="143"/>
        <v>4.717966792927529E-2</v>
      </c>
      <c r="AR346">
        <f t="shared" si="144"/>
        <v>0.27957337676543875</v>
      </c>
      <c r="AS346" t="str">
        <f t="shared" si="145"/>
        <v>Maryland Eastern Shore</v>
      </c>
      <c r="AT346">
        <f t="shared" si="146"/>
        <v>345</v>
      </c>
      <c r="AU346">
        <f t="shared" si="147"/>
        <v>339</v>
      </c>
      <c r="AV346">
        <v>343</v>
      </c>
      <c r="AW346" t="str">
        <f t="shared" si="148"/>
        <v>Maryland Eastern Shore</v>
      </c>
      <c r="AX346" t="str">
        <f t="shared" si="149"/>
        <v/>
      </c>
      <c r="AY346">
        <v>345</v>
      </c>
    </row>
    <row r="347" spans="1:51" x14ac:dyDescent="0.25">
      <c r="A347">
        <v>1</v>
      </c>
      <c r="B347">
        <v>1</v>
      </c>
      <c r="C347">
        <v>1</v>
      </c>
      <c r="D347" t="s">
        <v>41</v>
      </c>
      <c r="E347">
        <v>66.135400000000004</v>
      </c>
      <c r="F347">
        <v>193</v>
      </c>
      <c r="G347">
        <v>63.466500000000003</v>
      </c>
      <c r="H347">
        <v>249</v>
      </c>
      <c r="I347">
        <v>93.354100000000003</v>
      </c>
      <c r="J347">
        <v>339</v>
      </c>
      <c r="K347">
        <v>93.527900000000002</v>
      </c>
      <c r="L347">
        <v>330</v>
      </c>
      <c r="M347">
        <v>116.94</v>
      </c>
      <c r="N347">
        <v>349</v>
      </c>
      <c r="O347">
        <v>116.88</v>
      </c>
      <c r="P347">
        <v>342</v>
      </c>
      <c r="Q347">
        <v>-23.351700000000001</v>
      </c>
      <c r="R347">
        <v>347</v>
      </c>
      <c r="S347">
        <f t="shared" si="125"/>
        <v>-0.3530953165778084</v>
      </c>
      <c r="T347">
        <f t="shared" si="126"/>
        <v>348</v>
      </c>
      <c r="U347">
        <f t="shared" si="127"/>
        <v>578517.30035287677</v>
      </c>
      <c r="V347">
        <f t="shared" si="128"/>
        <v>327</v>
      </c>
      <c r="W347">
        <f t="shared" si="129"/>
        <v>30.757450949864523</v>
      </c>
      <c r="X347">
        <f t="shared" si="130"/>
        <v>341</v>
      </c>
      <c r="Y347">
        <f t="shared" si="131"/>
        <v>344.5</v>
      </c>
      <c r="Z347">
        <v>9.1499999999999998E-2</v>
      </c>
      <c r="AA347">
        <f t="shared" si="132"/>
        <v>340</v>
      </c>
      <c r="AB347">
        <v>8.2600000000000007E-2</v>
      </c>
      <c r="AC347">
        <f t="shared" si="133"/>
        <v>8.7050000000000002E-2</v>
      </c>
      <c r="AD347">
        <f t="shared" si="134"/>
        <v>348</v>
      </c>
      <c r="AE347">
        <v>9.5500000000000002E-2</v>
      </c>
      <c r="AF347">
        <f t="shared" si="135"/>
        <v>333</v>
      </c>
      <c r="AG347">
        <v>9.6299999999999997E-2</v>
      </c>
      <c r="AH347">
        <f t="shared" si="136"/>
        <v>337</v>
      </c>
      <c r="AI347">
        <f t="shared" si="137"/>
        <v>339.58333333333331</v>
      </c>
      <c r="AJ347">
        <f>IF(C347=1,(AI347/Z347),REF)</f>
        <v>3711.2932604735884</v>
      </c>
      <c r="AK347">
        <f t="shared" si="138"/>
        <v>340</v>
      </c>
      <c r="AL347">
        <f>IF(B347=1,(AI347/AC347),REF)</f>
        <v>3901.0147424851616</v>
      </c>
      <c r="AM347">
        <f t="shared" si="139"/>
        <v>348</v>
      </c>
      <c r="AN347">
        <f t="shared" si="140"/>
        <v>340</v>
      </c>
      <c r="AO347" t="str">
        <f t="shared" si="141"/>
        <v>Abilene Christian</v>
      </c>
      <c r="AP347">
        <f t="shared" si="142"/>
        <v>4.6454631514477575E-2</v>
      </c>
      <c r="AQ347">
        <f t="shared" si="143"/>
        <v>3.5902111809530041E-2</v>
      </c>
      <c r="AR347">
        <f t="shared" si="144"/>
        <v>0.27916930645136928</v>
      </c>
      <c r="AS347" t="str">
        <f t="shared" si="145"/>
        <v>Abilene Christian</v>
      </c>
      <c r="AT347">
        <f t="shared" si="146"/>
        <v>346</v>
      </c>
      <c r="AU347">
        <f t="shared" si="147"/>
        <v>344.66666666666669</v>
      </c>
      <c r="AV347">
        <v>346</v>
      </c>
      <c r="AW347" t="str">
        <f t="shared" si="148"/>
        <v>Abilene Christian</v>
      </c>
      <c r="AX347" t="str">
        <f t="shared" si="149"/>
        <v/>
      </c>
      <c r="AY347">
        <v>346</v>
      </c>
    </row>
    <row r="348" spans="1:51" x14ac:dyDescent="0.25">
      <c r="A348">
        <v>1</v>
      </c>
      <c r="B348">
        <v>1</v>
      </c>
      <c r="C348">
        <v>1</v>
      </c>
      <c r="D348" t="s">
        <v>215</v>
      </c>
      <c r="E348">
        <v>73.223299999999995</v>
      </c>
      <c r="F348">
        <v>7</v>
      </c>
      <c r="G348">
        <v>71.094800000000006</v>
      </c>
      <c r="H348">
        <v>6</v>
      </c>
      <c r="I348">
        <v>94.189300000000003</v>
      </c>
      <c r="J348">
        <v>332</v>
      </c>
      <c r="K348">
        <v>92.658000000000001</v>
      </c>
      <c r="L348">
        <v>337</v>
      </c>
      <c r="M348">
        <v>111.172</v>
      </c>
      <c r="N348">
        <v>315</v>
      </c>
      <c r="O348">
        <v>115.319</v>
      </c>
      <c r="P348">
        <v>334</v>
      </c>
      <c r="Q348">
        <v>-22.661300000000001</v>
      </c>
      <c r="R348">
        <v>346</v>
      </c>
      <c r="S348">
        <f t="shared" si="125"/>
        <v>-0.30947799402649162</v>
      </c>
      <c r="T348">
        <f t="shared" si="126"/>
        <v>340</v>
      </c>
      <c r="U348">
        <f t="shared" si="127"/>
        <v>628659.00563046115</v>
      </c>
      <c r="V348">
        <f t="shared" si="128"/>
        <v>299</v>
      </c>
      <c r="W348">
        <f t="shared" si="129"/>
        <v>27.188928380610783</v>
      </c>
      <c r="X348">
        <f t="shared" si="130"/>
        <v>262</v>
      </c>
      <c r="Y348">
        <f t="shared" si="131"/>
        <v>301</v>
      </c>
      <c r="Z348">
        <v>6.7000000000000004E-2</v>
      </c>
      <c r="AA348">
        <f t="shared" si="132"/>
        <v>346</v>
      </c>
      <c r="AB348">
        <v>0.12520000000000001</v>
      </c>
      <c r="AC348">
        <f t="shared" si="133"/>
        <v>9.6100000000000005E-2</v>
      </c>
      <c r="AD348">
        <f t="shared" si="134"/>
        <v>343</v>
      </c>
      <c r="AE348">
        <v>5.8299999999999998E-2</v>
      </c>
      <c r="AF348">
        <f t="shared" si="135"/>
        <v>341</v>
      </c>
      <c r="AG348">
        <v>0.1072</v>
      </c>
      <c r="AH348">
        <f t="shared" si="136"/>
        <v>333</v>
      </c>
      <c r="AI348">
        <f t="shared" si="137"/>
        <v>326.16666666666669</v>
      </c>
      <c r="AJ348">
        <f>IF(C348=1,(AI348/Z348),REF)</f>
        <v>4868.1592039800998</v>
      </c>
      <c r="AK348">
        <f t="shared" si="138"/>
        <v>346</v>
      </c>
      <c r="AL348">
        <f>IF(B348=1,(AI348/AC348),REF)</f>
        <v>3394.0339923690599</v>
      </c>
      <c r="AM348">
        <f t="shared" si="139"/>
        <v>344</v>
      </c>
      <c r="AN348">
        <f t="shared" si="140"/>
        <v>343</v>
      </c>
      <c r="AO348" t="str">
        <f t="shared" si="141"/>
        <v>Mississippi Valley St.</v>
      </c>
      <c r="AP348">
        <f t="shared" si="142"/>
        <v>4.1937026333749378E-2</v>
      </c>
      <c r="AQ348">
        <f t="shared" si="143"/>
        <v>4.033037710154045E-2</v>
      </c>
      <c r="AR348">
        <f t="shared" si="144"/>
        <v>0.27904813081870466</v>
      </c>
      <c r="AS348" t="str">
        <f t="shared" si="145"/>
        <v>Mississippi Valley St.</v>
      </c>
      <c r="AT348">
        <f t="shared" si="146"/>
        <v>347</v>
      </c>
      <c r="AU348">
        <f t="shared" si="147"/>
        <v>344.33333333333331</v>
      </c>
      <c r="AV348">
        <v>347</v>
      </c>
      <c r="AW348" t="str">
        <f t="shared" si="148"/>
        <v>Mississippi Valley St.</v>
      </c>
      <c r="AX348" t="str">
        <f t="shared" si="149"/>
        <v/>
      </c>
      <c r="AY348">
        <v>347</v>
      </c>
    </row>
    <row r="349" spans="1:51" x14ac:dyDescent="0.25">
      <c r="A349">
        <v>1</v>
      </c>
      <c r="B349">
        <v>1</v>
      </c>
      <c r="C349">
        <v>1</v>
      </c>
      <c r="D349" t="s">
        <v>63</v>
      </c>
      <c r="E349">
        <v>62.5199</v>
      </c>
      <c r="F349">
        <v>337</v>
      </c>
      <c r="G349">
        <v>60.938200000000002</v>
      </c>
      <c r="H349">
        <v>333</v>
      </c>
      <c r="I349">
        <v>97.562700000000007</v>
      </c>
      <c r="J349">
        <v>293</v>
      </c>
      <c r="K349">
        <v>96.130200000000002</v>
      </c>
      <c r="L349">
        <v>306</v>
      </c>
      <c r="M349">
        <v>112.64</v>
      </c>
      <c r="N349">
        <v>327</v>
      </c>
      <c r="O349">
        <v>116.494</v>
      </c>
      <c r="P349">
        <v>339</v>
      </c>
      <c r="Q349">
        <v>-20.363299999999999</v>
      </c>
      <c r="R349">
        <v>336</v>
      </c>
      <c r="S349">
        <f t="shared" si="125"/>
        <v>-0.32571709167800966</v>
      </c>
      <c r="T349">
        <f t="shared" si="126"/>
        <v>345</v>
      </c>
      <c r="U349">
        <f t="shared" si="127"/>
        <v>577747.35570800561</v>
      </c>
      <c r="V349">
        <f t="shared" si="128"/>
        <v>329</v>
      </c>
      <c r="W349">
        <f t="shared" si="129"/>
        <v>32.364389381531488</v>
      </c>
      <c r="X349">
        <f t="shared" si="130"/>
        <v>350</v>
      </c>
      <c r="Y349">
        <f t="shared" si="131"/>
        <v>347.5</v>
      </c>
      <c r="Z349">
        <v>7.8899999999999998E-2</v>
      </c>
      <c r="AA349">
        <f t="shared" si="132"/>
        <v>344</v>
      </c>
      <c r="AB349">
        <v>0.10780000000000001</v>
      </c>
      <c r="AC349">
        <f t="shared" si="133"/>
        <v>9.3350000000000002E-2</v>
      </c>
      <c r="AD349">
        <f t="shared" si="134"/>
        <v>345</v>
      </c>
      <c r="AE349">
        <v>0.1363</v>
      </c>
      <c r="AF349">
        <f t="shared" si="135"/>
        <v>311</v>
      </c>
      <c r="AG349">
        <v>6.7100000000000007E-2</v>
      </c>
      <c r="AH349">
        <f t="shared" si="136"/>
        <v>347</v>
      </c>
      <c r="AI349">
        <f t="shared" si="137"/>
        <v>337.41666666666669</v>
      </c>
      <c r="AJ349">
        <f>IF(C349=1,(AI349/Z349),REF)</f>
        <v>4276.5103506548376</v>
      </c>
      <c r="AK349">
        <f t="shared" si="138"/>
        <v>344</v>
      </c>
      <c r="AL349">
        <f>IF(B349=1,(AI349/AC349),REF)</f>
        <v>3614.5331190858778</v>
      </c>
      <c r="AM349">
        <f t="shared" si="139"/>
        <v>345</v>
      </c>
      <c r="AN349">
        <f t="shared" si="140"/>
        <v>344</v>
      </c>
      <c r="AO349" t="str">
        <f t="shared" si="141"/>
        <v>Bethune Cookman</v>
      </c>
      <c r="AP349">
        <f t="shared" si="142"/>
        <v>3.5606547212828833E-2</v>
      </c>
      <c r="AQ349">
        <f t="shared" si="143"/>
        <v>3.8869254835370001E-2</v>
      </c>
      <c r="AR349">
        <f t="shared" si="144"/>
        <v>0.26816004961838275</v>
      </c>
      <c r="AS349" t="str">
        <f t="shared" si="145"/>
        <v>Bethune Cookman</v>
      </c>
      <c r="AT349">
        <f t="shared" si="146"/>
        <v>348</v>
      </c>
      <c r="AU349">
        <f t="shared" si="147"/>
        <v>345.66666666666669</v>
      </c>
      <c r="AV349">
        <v>348</v>
      </c>
      <c r="AW349" t="str">
        <f t="shared" si="148"/>
        <v>Bethune Cookman</v>
      </c>
      <c r="AX349" t="str">
        <f t="shared" si="149"/>
        <v/>
      </c>
      <c r="AY349">
        <v>348</v>
      </c>
    </row>
    <row r="350" spans="1:51" x14ac:dyDescent="0.25">
      <c r="A350">
        <v>1</v>
      </c>
      <c r="B350">
        <v>1</v>
      </c>
      <c r="C350">
        <v>1</v>
      </c>
      <c r="D350" t="s">
        <v>271</v>
      </c>
      <c r="E350">
        <v>66.218299999999999</v>
      </c>
      <c r="F350">
        <v>192</v>
      </c>
      <c r="G350">
        <v>63.745699999999999</v>
      </c>
      <c r="H350">
        <v>238</v>
      </c>
      <c r="I350">
        <v>96.484999999999999</v>
      </c>
      <c r="J350">
        <v>313</v>
      </c>
      <c r="K350">
        <v>93.586299999999994</v>
      </c>
      <c r="L350">
        <v>329</v>
      </c>
      <c r="M350">
        <v>116.64</v>
      </c>
      <c r="N350">
        <v>347</v>
      </c>
      <c r="O350">
        <v>120.005</v>
      </c>
      <c r="P350">
        <v>349</v>
      </c>
      <c r="Q350">
        <v>-26.419</v>
      </c>
      <c r="R350">
        <v>350</v>
      </c>
      <c r="S350">
        <f t="shared" si="125"/>
        <v>-0.39896373056994822</v>
      </c>
      <c r="T350">
        <f t="shared" si="126"/>
        <v>350</v>
      </c>
      <c r="U350">
        <f t="shared" si="127"/>
        <v>579966.06389560062</v>
      </c>
      <c r="V350">
        <f t="shared" si="128"/>
        <v>325</v>
      </c>
      <c r="W350">
        <f t="shared" si="129"/>
        <v>32.04357175367771</v>
      </c>
      <c r="X350">
        <f t="shared" si="130"/>
        <v>349</v>
      </c>
      <c r="Y350">
        <f t="shared" si="131"/>
        <v>349.5</v>
      </c>
      <c r="Z350">
        <v>5.9799999999999999E-2</v>
      </c>
      <c r="AA350">
        <f t="shared" si="132"/>
        <v>349</v>
      </c>
      <c r="AB350">
        <v>9.1600000000000001E-2</v>
      </c>
      <c r="AC350">
        <f t="shared" si="133"/>
        <v>7.5700000000000003E-2</v>
      </c>
      <c r="AD350">
        <f t="shared" si="134"/>
        <v>349</v>
      </c>
      <c r="AE350">
        <v>9.5600000000000004E-2</v>
      </c>
      <c r="AF350">
        <f t="shared" si="135"/>
        <v>332</v>
      </c>
      <c r="AG350">
        <v>6.0699999999999997E-2</v>
      </c>
      <c r="AH350">
        <f t="shared" si="136"/>
        <v>348</v>
      </c>
      <c r="AI350">
        <f t="shared" si="137"/>
        <v>342.25</v>
      </c>
      <c r="AJ350">
        <f>IF(C350=1,(AI350/Z350),REF)</f>
        <v>5723.244147157191</v>
      </c>
      <c r="AK350">
        <f t="shared" si="138"/>
        <v>350</v>
      </c>
      <c r="AL350">
        <f>IF(B350=1,(AI350/AC350),REF)</f>
        <v>4521.1360634081902</v>
      </c>
      <c r="AM350">
        <f t="shared" si="139"/>
        <v>349</v>
      </c>
      <c r="AN350">
        <f t="shared" si="140"/>
        <v>349</v>
      </c>
      <c r="AO350" t="str">
        <f t="shared" si="141"/>
        <v>Presbyterian</v>
      </c>
      <c r="AP350">
        <f t="shared" si="142"/>
        <v>2.8543602092678717E-2</v>
      </c>
      <c r="AQ350">
        <f t="shared" si="143"/>
        <v>3.0650555570997981E-2</v>
      </c>
      <c r="AR350">
        <f t="shared" si="144"/>
        <v>0.24462426833056244</v>
      </c>
      <c r="AS350" t="str">
        <f t="shared" si="145"/>
        <v>Presbyterian</v>
      </c>
      <c r="AT350">
        <f t="shared" si="146"/>
        <v>349</v>
      </c>
      <c r="AU350">
        <f t="shared" si="147"/>
        <v>349</v>
      </c>
      <c r="AV350">
        <v>349</v>
      </c>
      <c r="AW350" t="str">
        <f t="shared" si="148"/>
        <v>Presbyterian</v>
      </c>
      <c r="AX350" t="str">
        <f t="shared" si="149"/>
        <v/>
      </c>
      <c r="AY350">
        <v>349</v>
      </c>
    </row>
    <row r="351" spans="1:51" x14ac:dyDescent="0.25">
      <c r="A351">
        <v>1</v>
      </c>
      <c r="B351">
        <v>1</v>
      </c>
      <c r="C351">
        <v>1</v>
      </c>
      <c r="D351" t="s">
        <v>313</v>
      </c>
      <c r="E351">
        <v>64.611599999999996</v>
      </c>
      <c r="F351">
        <v>269</v>
      </c>
      <c r="G351">
        <v>64.388800000000003</v>
      </c>
      <c r="H351">
        <v>206</v>
      </c>
      <c r="I351">
        <v>88.978899999999996</v>
      </c>
      <c r="J351">
        <v>350</v>
      </c>
      <c r="K351">
        <v>87.356300000000005</v>
      </c>
      <c r="L351">
        <v>350</v>
      </c>
      <c r="M351">
        <v>115.33199999999999</v>
      </c>
      <c r="N351">
        <v>342</v>
      </c>
      <c r="O351">
        <v>113.91200000000001</v>
      </c>
      <c r="P351">
        <v>329</v>
      </c>
      <c r="Q351">
        <v>-26.5562</v>
      </c>
      <c r="R351">
        <v>351</v>
      </c>
      <c r="S351">
        <f t="shared" si="125"/>
        <v>-0.41100514458704013</v>
      </c>
      <c r="T351">
        <f t="shared" si="126"/>
        <v>351</v>
      </c>
      <c r="U351">
        <f t="shared" si="127"/>
        <v>493059.07649851043</v>
      </c>
      <c r="V351">
        <f t="shared" si="128"/>
        <v>350</v>
      </c>
      <c r="W351">
        <f t="shared" si="129"/>
        <v>30.21347423300983</v>
      </c>
      <c r="X351">
        <f t="shared" si="130"/>
        <v>336</v>
      </c>
      <c r="Y351">
        <f t="shared" si="131"/>
        <v>343.5</v>
      </c>
      <c r="Z351">
        <v>6.2399999999999997E-2</v>
      </c>
      <c r="AA351">
        <f t="shared" si="132"/>
        <v>347</v>
      </c>
      <c r="AB351">
        <v>3.0599999999999999E-2</v>
      </c>
      <c r="AC351">
        <f t="shared" si="133"/>
        <v>4.65E-2</v>
      </c>
      <c r="AD351">
        <f t="shared" si="134"/>
        <v>350</v>
      </c>
      <c r="AE351">
        <v>4.7100000000000003E-2</v>
      </c>
      <c r="AF351">
        <f t="shared" si="135"/>
        <v>344</v>
      </c>
      <c r="AG351">
        <v>2.7400000000000001E-2</v>
      </c>
      <c r="AH351">
        <f t="shared" si="136"/>
        <v>350</v>
      </c>
      <c r="AI351">
        <f t="shared" si="137"/>
        <v>348.08333333333331</v>
      </c>
      <c r="AJ351">
        <f>IF(C351=1,(AI351/Z351),REF)</f>
        <v>5578.2585470085469</v>
      </c>
      <c r="AK351">
        <f t="shared" si="138"/>
        <v>348</v>
      </c>
      <c r="AL351">
        <f>IF(B351=1,(AI351/AC351),REF)</f>
        <v>7485.663082437276</v>
      </c>
      <c r="AM351">
        <f t="shared" si="139"/>
        <v>351</v>
      </c>
      <c r="AN351">
        <f t="shared" si="140"/>
        <v>348</v>
      </c>
      <c r="AO351" t="str">
        <f t="shared" si="141"/>
        <v>Southern Utah</v>
      </c>
      <c r="AP351">
        <f t="shared" si="142"/>
        <v>2.1326148628469346E-2</v>
      </c>
      <c r="AQ351">
        <f t="shared" si="143"/>
        <v>1.767757086693415E-2</v>
      </c>
      <c r="AR351">
        <f t="shared" si="144"/>
        <v>0.2070286315710681</v>
      </c>
      <c r="AS351" t="str">
        <f t="shared" si="145"/>
        <v>Southern Utah</v>
      </c>
      <c r="AT351">
        <f t="shared" si="146"/>
        <v>350</v>
      </c>
      <c r="AU351">
        <f t="shared" si="147"/>
        <v>349.33333333333331</v>
      </c>
      <c r="AV351">
        <v>350</v>
      </c>
      <c r="AW351" t="str">
        <f t="shared" si="148"/>
        <v>Southern Utah</v>
      </c>
      <c r="AX351" t="str">
        <f t="shared" si="149"/>
        <v/>
      </c>
      <c r="AY351">
        <v>350</v>
      </c>
    </row>
    <row r="352" spans="1:51" x14ac:dyDescent="0.25">
      <c r="A352">
        <v>1</v>
      </c>
      <c r="B352">
        <v>1</v>
      </c>
      <c r="C352">
        <v>1</v>
      </c>
      <c r="D352" t="s">
        <v>143</v>
      </c>
      <c r="E352">
        <v>69.138900000000007</v>
      </c>
      <c r="F352">
        <v>64</v>
      </c>
      <c r="G352">
        <v>66.180000000000007</v>
      </c>
      <c r="H352">
        <v>104</v>
      </c>
      <c r="I352">
        <v>95.178600000000003</v>
      </c>
      <c r="J352">
        <v>326</v>
      </c>
      <c r="K352">
        <v>95.3172</v>
      </c>
      <c r="L352">
        <v>314</v>
      </c>
      <c r="M352">
        <v>116.89</v>
      </c>
      <c r="N352">
        <v>348</v>
      </c>
      <c r="O352">
        <v>121.518</v>
      </c>
      <c r="P352">
        <v>351</v>
      </c>
      <c r="Q352">
        <v>-26.200500000000002</v>
      </c>
      <c r="R352">
        <v>349</v>
      </c>
      <c r="S352">
        <f t="shared" si="125"/>
        <v>-0.3789588784316788</v>
      </c>
      <c r="T352">
        <f t="shared" si="126"/>
        <v>349</v>
      </c>
      <c r="U352">
        <f t="shared" si="127"/>
        <v>628152.39219370019</v>
      </c>
      <c r="V352">
        <f t="shared" si="128"/>
        <v>300</v>
      </c>
      <c r="W352">
        <f t="shared" si="129"/>
        <v>31.311402092332905</v>
      </c>
      <c r="X352">
        <f t="shared" si="130"/>
        <v>342</v>
      </c>
      <c r="Y352">
        <f t="shared" si="131"/>
        <v>345.5</v>
      </c>
      <c r="Z352">
        <v>4.7199999999999999E-2</v>
      </c>
      <c r="AA352">
        <f t="shared" si="132"/>
        <v>351</v>
      </c>
      <c r="AB352">
        <v>4.3299999999999998E-2</v>
      </c>
      <c r="AC352">
        <f t="shared" si="133"/>
        <v>4.5249999999999999E-2</v>
      </c>
      <c r="AD352">
        <f t="shared" si="134"/>
        <v>351</v>
      </c>
      <c r="AE352">
        <v>9.5000000000000001E-2</v>
      </c>
      <c r="AF352">
        <f t="shared" si="135"/>
        <v>334</v>
      </c>
      <c r="AG352">
        <v>3.09E-2</v>
      </c>
      <c r="AH352">
        <f t="shared" si="136"/>
        <v>349</v>
      </c>
      <c r="AI352">
        <f t="shared" si="137"/>
        <v>338.08333333333331</v>
      </c>
      <c r="AJ352">
        <f>IF(C352=1,(AI352/Z352),REF)</f>
        <v>7162.7824858757058</v>
      </c>
      <c r="AK352">
        <f t="shared" si="138"/>
        <v>351</v>
      </c>
      <c r="AL352">
        <f>IF(B352=1,(AI352/AC352),REF)</f>
        <v>7471.4548802946592</v>
      </c>
      <c r="AM352">
        <f t="shared" si="139"/>
        <v>350</v>
      </c>
      <c r="AN352">
        <f t="shared" si="140"/>
        <v>350</v>
      </c>
      <c r="AO352" t="str">
        <f t="shared" si="141"/>
        <v>Grambling St.</v>
      </c>
      <c r="AP352">
        <f t="shared" si="142"/>
        <v>1.808959386430278E-2</v>
      </c>
      <c r="AQ352">
        <f t="shared" si="143"/>
        <v>1.7206453092849471E-2</v>
      </c>
      <c r="AR352">
        <f t="shared" si="144"/>
        <v>0.19891999019315004</v>
      </c>
      <c r="AS352" t="str">
        <f t="shared" si="145"/>
        <v>Grambling St.</v>
      </c>
      <c r="AT352">
        <f t="shared" si="146"/>
        <v>351</v>
      </c>
      <c r="AU352">
        <f t="shared" si="147"/>
        <v>350.66666666666669</v>
      </c>
      <c r="AV352">
        <v>351</v>
      </c>
      <c r="AW352" t="str">
        <f t="shared" si="148"/>
        <v>Grambling St.</v>
      </c>
      <c r="AX352" t="str">
        <f t="shared" si="149"/>
        <v/>
      </c>
      <c r="AY352">
        <v>351</v>
      </c>
    </row>
  </sheetData>
  <sortState xmlns:xlrd2="http://schemas.microsoft.com/office/spreadsheetml/2017/richdata2" ref="A2:AY352">
    <sortCondition ref="AT2:AT352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0879-C6B8-4E6A-97A9-244D49D30581}">
  <dimension ref="A1:P716"/>
  <sheetViews>
    <sheetView topLeftCell="A317" workbookViewId="0">
      <selection activeCell="E2" sqref="E2:F352"/>
    </sheetView>
  </sheetViews>
  <sheetFormatPr defaultRowHeight="15" x14ac:dyDescent="0.25"/>
  <cols>
    <col min="2" max="2" width="22.7109375" bestFit="1" customWidth="1"/>
    <col min="4" max="4" width="10.42578125" bestFit="1" customWidth="1"/>
  </cols>
  <sheetData>
    <row r="1" spans="1:16" x14ac:dyDescent="0.25">
      <c r="A1" t="s">
        <v>35</v>
      </c>
      <c r="B1" t="s">
        <v>36</v>
      </c>
      <c r="D1" t="s">
        <v>37</v>
      </c>
      <c r="E1" t="s">
        <v>436</v>
      </c>
      <c r="F1" t="s">
        <v>437</v>
      </c>
      <c r="O1" s="13" t="s">
        <v>258</v>
      </c>
      <c r="P1" s="15">
        <v>0.96379999999999999</v>
      </c>
    </row>
    <row r="2" spans="1:16" ht="15.75" thickBot="1" x14ac:dyDescent="0.3">
      <c r="A2" t="str">
        <f>IF(B2=D2, "", "BAD")</f>
        <v/>
      </c>
      <c r="B2" t="s">
        <v>41</v>
      </c>
      <c r="D2" t="s">
        <v>41</v>
      </c>
      <c r="E2">
        <v>9.6299999999999997E-2</v>
      </c>
      <c r="F2">
        <v>337</v>
      </c>
      <c r="O2" s="14" t="s">
        <v>410</v>
      </c>
      <c r="P2" s="16">
        <v>1</v>
      </c>
    </row>
    <row r="3" spans="1:16" x14ac:dyDescent="0.25">
      <c r="A3" t="str">
        <f t="shared" ref="A3:A66" si="0">IF(B3=D3, "", "BAD")</f>
        <v/>
      </c>
      <c r="B3" t="s">
        <v>42</v>
      </c>
      <c r="D3" t="s">
        <v>42</v>
      </c>
      <c r="E3">
        <v>0.1681</v>
      </c>
      <c r="F3">
        <v>311</v>
      </c>
      <c r="O3" s="13" t="s">
        <v>51</v>
      </c>
      <c r="P3" s="15">
        <v>0.96089999999999998</v>
      </c>
    </row>
    <row r="4" spans="1:16" ht="15.75" thickBot="1" x14ac:dyDescent="0.3">
      <c r="A4" t="str">
        <f t="shared" si="0"/>
        <v/>
      </c>
      <c r="B4" t="s">
        <v>43</v>
      </c>
      <c r="D4" t="s">
        <v>43</v>
      </c>
      <c r="E4">
        <v>0.63970000000000005</v>
      </c>
      <c r="F4">
        <v>112</v>
      </c>
      <c r="O4" s="14" t="s">
        <v>395</v>
      </c>
      <c r="P4" s="16">
        <v>2</v>
      </c>
    </row>
    <row r="5" spans="1:16" x14ac:dyDescent="0.25">
      <c r="A5" t="str">
        <f t="shared" si="0"/>
        <v/>
      </c>
      <c r="B5" t="s">
        <v>44</v>
      </c>
      <c r="D5" t="s">
        <v>44</v>
      </c>
      <c r="E5">
        <v>0.79530000000000001</v>
      </c>
      <c r="F5">
        <v>64</v>
      </c>
      <c r="O5" s="13" t="s">
        <v>256</v>
      </c>
      <c r="P5" s="17">
        <v>0.96030000000000004</v>
      </c>
    </row>
    <row r="6" spans="1:16" ht="15.75" thickBot="1" x14ac:dyDescent="0.3">
      <c r="A6" t="str">
        <f t="shared" si="0"/>
        <v/>
      </c>
      <c r="B6" t="s">
        <v>45</v>
      </c>
      <c r="D6" t="s">
        <v>45</v>
      </c>
      <c r="E6">
        <v>0.10970000000000001</v>
      </c>
      <c r="F6">
        <v>331</v>
      </c>
      <c r="O6" s="14" t="s">
        <v>412</v>
      </c>
      <c r="P6" s="18">
        <v>3</v>
      </c>
    </row>
    <row r="7" spans="1:16" x14ac:dyDescent="0.25">
      <c r="A7" t="str">
        <f t="shared" si="0"/>
        <v/>
      </c>
      <c r="B7" t="s">
        <v>46</v>
      </c>
      <c r="D7" t="s">
        <v>46</v>
      </c>
      <c r="E7">
        <v>0.14369999999999999</v>
      </c>
      <c r="F7">
        <v>319</v>
      </c>
      <c r="O7" s="13" t="s">
        <v>190</v>
      </c>
      <c r="P7" s="19">
        <v>0.95250000000000001</v>
      </c>
    </row>
    <row r="8" spans="1:16" ht="15.75" thickBot="1" x14ac:dyDescent="0.3">
      <c r="A8" t="str">
        <f t="shared" si="0"/>
        <v/>
      </c>
      <c r="B8" t="s">
        <v>47</v>
      </c>
      <c r="D8" t="s">
        <v>47</v>
      </c>
      <c r="E8">
        <v>0.44869999999999999</v>
      </c>
      <c r="F8">
        <v>188</v>
      </c>
      <c r="O8" s="14" t="s">
        <v>393</v>
      </c>
      <c r="P8" s="20">
        <v>4</v>
      </c>
    </row>
    <row r="9" spans="1:16" x14ac:dyDescent="0.25">
      <c r="A9" t="str">
        <f t="shared" si="0"/>
        <v/>
      </c>
      <c r="B9" t="s">
        <v>48</v>
      </c>
      <c r="D9" t="s">
        <v>48</v>
      </c>
      <c r="E9">
        <v>7.5200000000000003E-2</v>
      </c>
      <c r="F9">
        <v>346</v>
      </c>
      <c r="O9" s="13" t="s">
        <v>113</v>
      </c>
      <c r="P9" s="21">
        <v>0.95199999999999996</v>
      </c>
    </row>
    <row r="10" spans="1:16" ht="15.75" thickBot="1" x14ac:dyDescent="0.3">
      <c r="A10" t="str">
        <f t="shared" si="0"/>
        <v/>
      </c>
      <c r="B10" t="s">
        <v>49</v>
      </c>
      <c r="D10" t="s">
        <v>49</v>
      </c>
      <c r="E10">
        <v>0.47939999999999999</v>
      </c>
      <c r="F10">
        <v>173</v>
      </c>
      <c r="O10" s="14" t="s">
        <v>398</v>
      </c>
      <c r="P10" s="22">
        <v>5</v>
      </c>
    </row>
    <row r="11" spans="1:16" x14ac:dyDescent="0.25">
      <c r="A11" t="str">
        <f t="shared" si="0"/>
        <v/>
      </c>
      <c r="B11" t="s">
        <v>50</v>
      </c>
      <c r="D11" t="s">
        <v>50</v>
      </c>
      <c r="E11">
        <v>8.4199999999999997E-2</v>
      </c>
      <c r="F11">
        <v>345</v>
      </c>
      <c r="O11" s="13" t="s">
        <v>385</v>
      </c>
      <c r="P11" s="23">
        <v>0.94869999999999999</v>
      </c>
    </row>
    <row r="12" spans="1:16" ht="15.75" thickBot="1" x14ac:dyDescent="0.3">
      <c r="A12" t="str">
        <f t="shared" si="0"/>
        <v/>
      </c>
      <c r="B12" t="s">
        <v>51</v>
      </c>
      <c r="D12" t="s">
        <v>51</v>
      </c>
      <c r="E12">
        <v>0.96089999999999998</v>
      </c>
      <c r="F12">
        <v>2</v>
      </c>
      <c r="O12" s="14" t="s">
        <v>396</v>
      </c>
      <c r="P12" s="24">
        <v>6</v>
      </c>
    </row>
    <row r="13" spans="1:16" x14ac:dyDescent="0.25">
      <c r="A13" t="str">
        <f t="shared" si="0"/>
        <v/>
      </c>
      <c r="B13" t="s">
        <v>52</v>
      </c>
      <c r="D13" t="s">
        <v>52</v>
      </c>
      <c r="E13">
        <v>0.87770000000000004</v>
      </c>
      <c r="F13">
        <v>32</v>
      </c>
      <c r="O13" s="13" t="s">
        <v>102</v>
      </c>
      <c r="P13" s="25">
        <v>0.94269999999999998</v>
      </c>
    </row>
    <row r="14" spans="1:16" ht="15.75" thickBot="1" x14ac:dyDescent="0.3">
      <c r="A14" t="str">
        <f t="shared" si="0"/>
        <v/>
      </c>
      <c r="B14" t="s">
        <v>53</v>
      </c>
      <c r="D14" t="s">
        <v>53</v>
      </c>
      <c r="E14">
        <v>0.91290000000000004</v>
      </c>
      <c r="F14">
        <v>17</v>
      </c>
      <c r="O14" s="14" t="s">
        <v>399</v>
      </c>
      <c r="P14" s="26">
        <v>7</v>
      </c>
    </row>
    <row r="15" spans="1:16" x14ac:dyDescent="0.25">
      <c r="A15" t="str">
        <f t="shared" si="0"/>
        <v/>
      </c>
      <c r="B15" t="s">
        <v>54</v>
      </c>
      <c r="D15" t="s">
        <v>54</v>
      </c>
      <c r="E15">
        <v>0.41449999999999998</v>
      </c>
      <c r="F15">
        <v>204</v>
      </c>
      <c r="O15" s="13" t="s">
        <v>267</v>
      </c>
      <c r="P15" s="27">
        <v>0.94199999999999995</v>
      </c>
    </row>
    <row r="16" spans="1:16" ht="15.75" thickBot="1" x14ac:dyDescent="0.3">
      <c r="A16" t="str">
        <f t="shared" si="0"/>
        <v/>
      </c>
      <c r="B16" t="s">
        <v>55</v>
      </c>
      <c r="D16" t="s">
        <v>55</v>
      </c>
      <c r="E16">
        <v>0.1303</v>
      </c>
      <c r="F16">
        <v>325</v>
      </c>
      <c r="O16" s="14" t="s">
        <v>400</v>
      </c>
      <c r="P16" s="28">
        <v>8</v>
      </c>
    </row>
    <row r="17" spans="1:16" x14ac:dyDescent="0.25">
      <c r="A17" t="str">
        <f t="shared" si="0"/>
        <v/>
      </c>
      <c r="B17" t="s">
        <v>56</v>
      </c>
      <c r="D17" t="s">
        <v>56</v>
      </c>
      <c r="E17">
        <v>0.43630000000000002</v>
      </c>
      <c r="F17">
        <v>192</v>
      </c>
      <c r="O17" s="13" t="s">
        <v>126</v>
      </c>
      <c r="P17" s="29">
        <v>0.93740000000000001</v>
      </c>
    </row>
    <row r="18" spans="1:16" ht="15.75" thickBot="1" x14ac:dyDescent="0.3">
      <c r="A18" t="str">
        <f t="shared" si="0"/>
        <v/>
      </c>
      <c r="B18" t="s">
        <v>57</v>
      </c>
      <c r="D18" t="s">
        <v>57</v>
      </c>
      <c r="E18">
        <v>0.253</v>
      </c>
      <c r="F18">
        <v>276</v>
      </c>
      <c r="O18" s="14" t="s">
        <v>397</v>
      </c>
      <c r="P18" s="30">
        <v>9</v>
      </c>
    </row>
    <row r="19" spans="1:16" x14ac:dyDescent="0.25">
      <c r="A19" t="str">
        <f t="shared" si="0"/>
        <v/>
      </c>
      <c r="B19" t="s">
        <v>58</v>
      </c>
      <c r="D19" t="s">
        <v>58</v>
      </c>
      <c r="E19">
        <v>0.62729999999999997</v>
      </c>
      <c r="F19">
        <v>118</v>
      </c>
      <c r="O19" s="13" t="s">
        <v>165</v>
      </c>
      <c r="P19" s="31">
        <v>0.93630000000000002</v>
      </c>
    </row>
    <row r="20" spans="1:16" ht="15.75" thickBot="1" x14ac:dyDescent="0.3">
      <c r="A20" t="str">
        <f t="shared" si="0"/>
        <v/>
      </c>
      <c r="B20" t="s">
        <v>59</v>
      </c>
      <c r="D20" t="s">
        <v>59</v>
      </c>
      <c r="E20">
        <v>0.26250000000000001</v>
      </c>
      <c r="F20">
        <v>272</v>
      </c>
      <c r="O20" s="14" t="s">
        <v>403</v>
      </c>
      <c r="P20" s="32">
        <v>10</v>
      </c>
    </row>
    <row r="21" spans="1:16" x14ac:dyDescent="0.25">
      <c r="A21" t="str">
        <f t="shared" si="0"/>
        <v/>
      </c>
      <c r="B21" t="s">
        <v>60</v>
      </c>
      <c r="D21" t="s">
        <v>60</v>
      </c>
      <c r="E21">
        <v>0.2177</v>
      </c>
      <c r="F21">
        <v>282</v>
      </c>
      <c r="O21" s="13" t="s">
        <v>368</v>
      </c>
      <c r="P21" s="33">
        <v>0.93430000000000002</v>
      </c>
    </row>
    <row r="22" spans="1:16" ht="15.75" thickBot="1" x14ac:dyDescent="0.3">
      <c r="A22" t="str">
        <f t="shared" si="0"/>
        <v/>
      </c>
      <c r="B22" t="s">
        <v>61</v>
      </c>
      <c r="D22" t="s">
        <v>61</v>
      </c>
      <c r="E22">
        <v>0.84409999999999996</v>
      </c>
      <c r="F22">
        <v>43</v>
      </c>
      <c r="O22" s="14" t="s">
        <v>404</v>
      </c>
      <c r="P22" s="34">
        <v>11</v>
      </c>
    </row>
    <row r="23" spans="1:16" x14ac:dyDescent="0.25">
      <c r="A23" t="str">
        <f t="shared" si="0"/>
        <v/>
      </c>
      <c r="B23" t="s">
        <v>62</v>
      </c>
      <c r="D23" t="s">
        <v>62</v>
      </c>
      <c r="E23">
        <v>0.6754</v>
      </c>
      <c r="F23">
        <v>98</v>
      </c>
      <c r="O23" s="13" t="s">
        <v>166</v>
      </c>
      <c r="P23" s="35">
        <v>0.93269999999999997</v>
      </c>
    </row>
    <row r="24" spans="1:16" ht="15.75" thickBot="1" x14ac:dyDescent="0.3">
      <c r="A24" t="str">
        <f t="shared" si="0"/>
        <v/>
      </c>
      <c r="B24" t="s">
        <v>63</v>
      </c>
      <c r="D24" t="s">
        <v>63</v>
      </c>
      <c r="E24">
        <v>6.7100000000000007E-2</v>
      </c>
      <c r="F24">
        <v>347</v>
      </c>
      <c r="O24" s="14" t="s">
        <v>418</v>
      </c>
      <c r="P24" s="36">
        <v>12</v>
      </c>
    </row>
    <row r="25" spans="1:16" x14ac:dyDescent="0.25">
      <c r="A25" t="str">
        <f t="shared" si="0"/>
        <v/>
      </c>
      <c r="B25" t="s">
        <v>64</v>
      </c>
      <c r="D25" t="s">
        <v>64</v>
      </c>
      <c r="E25">
        <v>0.10290000000000001</v>
      </c>
      <c r="F25">
        <v>336</v>
      </c>
      <c r="O25" s="13" t="s">
        <v>292</v>
      </c>
      <c r="P25" s="37">
        <v>0.92779999999999996</v>
      </c>
    </row>
    <row r="26" spans="1:16" ht="15.75" thickBot="1" x14ac:dyDescent="0.3">
      <c r="A26" t="str">
        <f t="shared" si="0"/>
        <v/>
      </c>
      <c r="B26" t="s">
        <v>65</v>
      </c>
      <c r="D26" t="s">
        <v>65</v>
      </c>
      <c r="E26">
        <v>0.78800000000000003</v>
      </c>
      <c r="F26">
        <v>68</v>
      </c>
      <c r="O26" s="14" t="s">
        <v>393</v>
      </c>
      <c r="P26" s="38">
        <v>13</v>
      </c>
    </row>
    <row r="27" spans="1:16" x14ac:dyDescent="0.25">
      <c r="A27" t="str">
        <f t="shared" si="0"/>
        <v/>
      </c>
      <c r="B27" t="s">
        <v>66</v>
      </c>
      <c r="D27" t="s">
        <v>66</v>
      </c>
      <c r="E27">
        <v>0.50160000000000005</v>
      </c>
      <c r="F27">
        <v>165</v>
      </c>
      <c r="O27" s="13" t="s">
        <v>322</v>
      </c>
      <c r="P27" s="39">
        <v>0.92600000000000005</v>
      </c>
    </row>
    <row r="28" spans="1:16" ht="15.75" thickBot="1" x14ac:dyDescent="0.3">
      <c r="A28" t="str">
        <f t="shared" si="0"/>
        <v/>
      </c>
      <c r="B28" t="s">
        <v>67</v>
      </c>
      <c r="D28" t="s">
        <v>67</v>
      </c>
      <c r="E28">
        <v>0.63729999999999998</v>
      </c>
      <c r="F28">
        <v>113</v>
      </c>
      <c r="O28" s="14" t="s">
        <v>399</v>
      </c>
      <c r="P28" s="40">
        <v>14</v>
      </c>
    </row>
    <row r="29" spans="1:16" x14ac:dyDescent="0.25">
      <c r="A29" t="str">
        <f t="shared" si="0"/>
        <v/>
      </c>
      <c r="B29" t="s">
        <v>68</v>
      </c>
      <c r="D29" t="s">
        <v>68</v>
      </c>
      <c r="E29">
        <v>0.42509999999999998</v>
      </c>
      <c r="F29">
        <v>196</v>
      </c>
      <c r="O29" s="13" t="s">
        <v>177</v>
      </c>
      <c r="P29" s="41">
        <v>0.9224</v>
      </c>
    </row>
    <row r="30" spans="1:16" ht="15.75" thickBot="1" x14ac:dyDescent="0.3">
      <c r="A30" t="str">
        <f t="shared" si="0"/>
        <v/>
      </c>
      <c r="B30" t="s">
        <v>69</v>
      </c>
      <c r="D30" t="s">
        <v>69</v>
      </c>
      <c r="E30">
        <v>0.33100000000000002</v>
      </c>
      <c r="F30">
        <v>236</v>
      </c>
      <c r="O30" s="14" t="s">
        <v>408</v>
      </c>
      <c r="P30" s="42">
        <v>15</v>
      </c>
    </row>
    <row r="31" spans="1:16" x14ac:dyDescent="0.25">
      <c r="A31" t="str">
        <f t="shared" si="0"/>
        <v/>
      </c>
      <c r="B31" t="s">
        <v>70</v>
      </c>
      <c r="D31" t="s">
        <v>70</v>
      </c>
      <c r="E31">
        <v>0.4521</v>
      </c>
      <c r="F31">
        <v>184</v>
      </c>
      <c r="O31" s="13" t="s">
        <v>173</v>
      </c>
      <c r="P31" s="43">
        <v>0.91610000000000003</v>
      </c>
    </row>
    <row r="32" spans="1:16" ht="15.75" thickBot="1" x14ac:dyDescent="0.3">
      <c r="A32" t="str">
        <f t="shared" si="0"/>
        <v/>
      </c>
      <c r="B32" t="s">
        <v>71</v>
      </c>
      <c r="D32" t="s">
        <v>71</v>
      </c>
      <c r="E32">
        <v>0.47310000000000002</v>
      </c>
      <c r="F32">
        <v>177</v>
      </c>
      <c r="O32" s="14" t="s">
        <v>404</v>
      </c>
      <c r="P32" s="44">
        <v>16</v>
      </c>
    </row>
    <row r="33" spans="1:16" x14ac:dyDescent="0.25">
      <c r="A33" t="str">
        <f t="shared" si="0"/>
        <v/>
      </c>
      <c r="B33" t="s">
        <v>72</v>
      </c>
      <c r="D33" t="s">
        <v>72</v>
      </c>
      <c r="E33">
        <v>0.56110000000000004</v>
      </c>
      <c r="F33">
        <v>145</v>
      </c>
      <c r="O33" s="428" t="s">
        <v>53</v>
      </c>
      <c r="P33" s="45">
        <v>0.91290000000000004</v>
      </c>
    </row>
    <row r="34" spans="1:16" ht="15.75" thickBot="1" x14ac:dyDescent="0.3">
      <c r="A34" t="str">
        <f t="shared" si="0"/>
        <v/>
      </c>
      <c r="B34" t="s">
        <v>73</v>
      </c>
      <c r="D34" t="s">
        <v>73</v>
      </c>
      <c r="E34">
        <v>0.50749999999999995</v>
      </c>
      <c r="F34">
        <v>162</v>
      </c>
      <c r="O34" s="429"/>
      <c r="P34" s="46">
        <v>17</v>
      </c>
    </row>
    <row r="35" spans="1:16" x14ac:dyDescent="0.25">
      <c r="A35" t="str">
        <f t="shared" si="0"/>
        <v/>
      </c>
      <c r="B35" t="s">
        <v>74</v>
      </c>
      <c r="D35" t="s">
        <v>74</v>
      </c>
      <c r="E35">
        <v>0.73</v>
      </c>
      <c r="F35">
        <v>82</v>
      </c>
      <c r="O35" s="428" t="s">
        <v>137</v>
      </c>
      <c r="P35" s="47">
        <v>0.91039999999999999</v>
      </c>
    </row>
    <row r="36" spans="1:16" ht="15.75" thickBot="1" x14ac:dyDescent="0.3">
      <c r="A36" t="str">
        <f t="shared" si="0"/>
        <v/>
      </c>
      <c r="B36" t="s">
        <v>75</v>
      </c>
      <c r="D36" t="s">
        <v>75</v>
      </c>
      <c r="E36">
        <v>0.84370000000000001</v>
      </c>
      <c r="F36">
        <v>44</v>
      </c>
      <c r="O36" s="429"/>
      <c r="P36" s="48">
        <v>18</v>
      </c>
    </row>
    <row r="37" spans="1:16" x14ac:dyDescent="0.25">
      <c r="A37" t="str">
        <f t="shared" si="0"/>
        <v/>
      </c>
      <c r="B37" t="s">
        <v>76</v>
      </c>
      <c r="D37" t="s">
        <v>76</v>
      </c>
      <c r="E37">
        <v>0.49580000000000002</v>
      </c>
      <c r="F37">
        <v>167</v>
      </c>
      <c r="O37" s="13" t="s">
        <v>99</v>
      </c>
      <c r="P37" s="49">
        <v>0.89859999999999995</v>
      </c>
    </row>
    <row r="38" spans="1:16" ht="15.75" thickBot="1" x14ac:dyDescent="0.3">
      <c r="A38" t="str">
        <f t="shared" si="0"/>
        <v/>
      </c>
      <c r="B38" t="s">
        <v>77</v>
      </c>
      <c r="D38" t="s">
        <v>77</v>
      </c>
      <c r="E38">
        <v>0.41549999999999998</v>
      </c>
      <c r="F38">
        <v>202</v>
      </c>
      <c r="O38" s="14" t="s">
        <v>414</v>
      </c>
      <c r="P38" s="50">
        <v>19</v>
      </c>
    </row>
    <row r="39" spans="1:16" x14ac:dyDescent="0.25">
      <c r="A39" t="str">
        <f t="shared" si="0"/>
        <v/>
      </c>
      <c r="B39" t="s">
        <v>78</v>
      </c>
      <c r="D39" t="s">
        <v>78</v>
      </c>
      <c r="E39">
        <v>0.26729999999999998</v>
      </c>
      <c r="F39">
        <v>268</v>
      </c>
      <c r="O39" s="428" t="s">
        <v>130</v>
      </c>
      <c r="P39" s="51">
        <v>0.89810000000000001</v>
      </c>
    </row>
    <row r="40" spans="1:16" ht="15.75" thickBot="1" x14ac:dyDescent="0.3">
      <c r="A40" t="str">
        <f t="shared" si="0"/>
        <v/>
      </c>
      <c r="B40" t="s">
        <v>79</v>
      </c>
      <c r="D40" t="s">
        <v>79</v>
      </c>
      <c r="E40">
        <v>0.27289999999999998</v>
      </c>
      <c r="F40">
        <v>264</v>
      </c>
      <c r="O40" s="429"/>
      <c r="P40" s="52">
        <v>20</v>
      </c>
    </row>
    <row r="41" spans="1:16" x14ac:dyDescent="0.25">
      <c r="A41" t="str">
        <f t="shared" si="0"/>
        <v/>
      </c>
      <c r="B41" t="s">
        <v>80</v>
      </c>
      <c r="D41" t="s">
        <v>80</v>
      </c>
      <c r="E41">
        <v>0.80630000000000002</v>
      </c>
      <c r="F41">
        <v>60</v>
      </c>
      <c r="O41" s="13" t="s">
        <v>142</v>
      </c>
      <c r="P41" s="53">
        <v>0.89659999999999995</v>
      </c>
    </row>
    <row r="42" spans="1:16" ht="15.75" thickBot="1" x14ac:dyDescent="0.3">
      <c r="A42" t="str">
        <f t="shared" si="0"/>
        <v/>
      </c>
      <c r="B42" t="s">
        <v>81</v>
      </c>
      <c r="D42" t="s">
        <v>81</v>
      </c>
      <c r="E42">
        <v>0.17100000000000001</v>
      </c>
      <c r="F42">
        <v>309</v>
      </c>
      <c r="O42" s="14" t="s">
        <v>407</v>
      </c>
      <c r="P42" s="54">
        <v>21</v>
      </c>
    </row>
    <row r="43" spans="1:16" x14ac:dyDescent="0.25">
      <c r="A43" t="str">
        <f t="shared" si="0"/>
        <v/>
      </c>
      <c r="B43" t="s">
        <v>82</v>
      </c>
      <c r="D43" t="s">
        <v>82</v>
      </c>
      <c r="E43">
        <v>0.52410000000000001</v>
      </c>
      <c r="F43">
        <v>159</v>
      </c>
      <c r="O43" s="13" t="s">
        <v>208</v>
      </c>
      <c r="P43" s="55">
        <v>0.89659999999999995</v>
      </c>
    </row>
    <row r="44" spans="1:16" ht="15.75" thickBot="1" x14ac:dyDescent="0.3">
      <c r="A44" t="str">
        <f t="shared" si="0"/>
        <v/>
      </c>
      <c r="B44" t="s">
        <v>83</v>
      </c>
      <c r="D44" t="s">
        <v>83</v>
      </c>
      <c r="E44">
        <v>9.2600000000000002E-2</v>
      </c>
      <c r="F44">
        <v>340</v>
      </c>
      <c r="O44" s="14" t="s">
        <v>406</v>
      </c>
      <c r="P44" s="56">
        <v>22</v>
      </c>
    </row>
    <row r="45" spans="1:16" x14ac:dyDescent="0.25">
      <c r="A45" t="str">
        <f t="shared" si="0"/>
        <v/>
      </c>
      <c r="B45" t="s">
        <v>84</v>
      </c>
      <c r="D45" t="s">
        <v>84</v>
      </c>
      <c r="E45">
        <v>0.21060000000000001</v>
      </c>
      <c r="F45">
        <v>290</v>
      </c>
      <c r="O45" s="13" t="s">
        <v>202</v>
      </c>
      <c r="P45" s="57">
        <v>0.89390000000000003</v>
      </c>
    </row>
    <row r="46" spans="1:16" ht="15.75" thickBot="1" x14ac:dyDescent="0.3">
      <c r="A46" t="str">
        <f t="shared" si="0"/>
        <v/>
      </c>
      <c r="B46" t="s">
        <v>85</v>
      </c>
      <c r="D46" t="s">
        <v>85</v>
      </c>
      <c r="E46">
        <v>0.28720000000000001</v>
      </c>
      <c r="F46">
        <v>252</v>
      </c>
      <c r="O46" s="14" t="s">
        <v>412</v>
      </c>
      <c r="P46" s="58">
        <v>23</v>
      </c>
    </row>
    <row r="47" spans="1:16" x14ac:dyDescent="0.25">
      <c r="A47" t="str">
        <f t="shared" si="0"/>
        <v/>
      </c>
      <c r="B47" t="s">
        <v>86</v>
      </c>
      <c r="D47" t="s">
        <v>86</v>
      </c>
      <c r="E47">
        <v>0.45119999999999999</v>
      </c>
      <c r="F47">
        <v>185</v>
      </c>
      <c r="O47" s="13" t="s">
        <v>209</v>
      </c>
      <c r="P47" s="59">
        <v>0.89129999999999998</v>
      </c>
    </row>
    <row r="48" spans="1:16" ht="15.75" thickBot="1" x14ac:dyDescent="0.3">
      <c r="A48" t="str">
        <f t="shared" si="0"/>
        <v/>
      </c>
      <c r="B48" t="s">
        <v>87</v>
      </c>
      <c r="D48" t="s">
        <v>87</v>
      </c>
      <c r="E48">
        <v>0.62419999999999998</v>
      </c>
      <c r="F48">
        <v>120</v>
      </c>
      <c r="O48" s="14" t="s">
        <v>394</v>
      </c>
      <c r="P48" s="60">
        <v>24</v>
      </c>
    </row>
    <row r="49" spans="1:16" x14ac:dyDescent="0.25">
      <c r="A49" t="str">
        <f t="shared" si="0"/>
        <v/>
      </c>
      <c r="B49" t="s">
        <v>88</v>
      </c>
      <c r="D49" t="s">
        <v>88</v>
      </c>
      <c r="E49">
        <v>0.157</v>
      </c>
      <c r="F49">
        <v>316</v>
      </c>
      <c r="O49" s="13" t="s">
        <v>348</v>
      </c>
      <c r="P49" s="61">
        <v>0.88990000000000002</v>
      </c>
    </row>
    <row r="50" spans="1:16" ht="15.75" thickBot="1" x14ac:dyDescent="0.3">
      <c r="A50" t="str">
        <f t="shared" si="0"/>
        <v/>
      </c>
      <c r="B50" t="s">
        <v>89</v>
      </c>
      <c r="D50" t="s">
        <v>89</v>
      </c>
      <c r="E50">
        <v>0.17610000000000001</v>
      </c>
      <c r="F50">
        <v>306</v>
      </c>
      <c r="O50" s="14" t="s">
        <v>393</v>
      </c>
      <c r="P50" s="62">
        <v>25</v>
      </c>
    </row>
    <row r="51" spans="1:16" ht="15.75" thickBot="1" x14ac:dyDescent="0.3">
      <c r="A51" t="str">
        <f t="shared" si="0"/>
        <v/>
      </c>
      <c r="B51" s="423" t="s">
        <v>90</v>
      </c>
      <c r="D51" t="s">
        <v>90</v>
      </c>
      <c r="E51">
        <v>0.88049999999999995</v>
      </c>
      <c r="F51">
        <v>30</v>
      </c>
      <c r="O51" s="63" t="s">
        <v>23</v>
      </c>
      <c r="P51" s="64" t="s">
        <v>392</v>
      </c>
    </row>
    <row r="52" spans="1:16" x14ac:dyDescent="0.25">
      <c r="A52" t="str">
        <f t="shared" si="0"/>
        <v/>
      </c>
      <c r="B52" t="s">
        <v>91</v>
      </c>
      <c r="D52" t="s">
        <v>91</v>
      </c>
      <c r="E52">
        <v>0.85670000000000002</v>
      </c>
      <c r="F52">
        <v>39</v>
      </c>
      <c r="O52" s="13" t="s">
        <v>382</v>
      </c>
      <c r="P52" s="65">
        <v>0.88959999999999995</v>
      </c>
    </row>
    <row r="53" spans="1:16" ht="15.75" thickBot="1" x14ac:dyDescent="0.3">
      <c r="A53" t="str">
        <f t="shared" si="0"/>
        <v/>
      </c>
      <c r="B53" t="s">
        <v>92</v>
      </c>
      <c r="D53" t="s">
        <v>92</v>
      </c>
      <c r="E53">
        <v>0.63090000000000002</v>
      </c>
      <c r="F53">
        <v>116</v>
      </c>
      <c r="O53" s="14" t="s">
        <v>401</v>
      </c>
      <c r="P53" s="66">
        <v>26</v>
      </c>
    </row>
    <row r="54" spans="1:16" x14ac:dyDescent="0.25">
      <c r="A54" t="str">
        <f t="shared" si="0"/>
        <v/>
      </c>
      <c r="B54" t="s">
        <v>93</v>
      </c>
      <c r="D54" t="s">
        <v>93</v>
      </c>
      <c r="E54">
        <v>0.26519999999999999</v>
      </c>
      <c r="F54">
        <v>269</v>
      </c>
      <c r="O54" s="13" t="s">
        <v>261</v>
      </c>
      <c r="P54" s="67">
        <v>0.88729999999999998</v>
      </c>
    </row>
    <row r="55" spans="1:16" ht="15.75" thickBot="1" x14ac:dyDescent="0.3">
      <c r="A55" t="str">
        <f t="shared" si="0"/>
        <v/>
      </c>
      <c r="B55" t="s">
        <v>94</v>
      </c>
      <c r="D55" t="s">
        <v>94</v>
      </c>
      <c r="E55">
        <v>0.62619999999999998</v>
      </c>
      <c r="F55">
        <v>119</v>
      </c>
      <c r="O55" s="14" t="s">
        <v>415</v>
      </c>
      <c r="P55" s="68">
        <v>27</v>
      </c>
    </row>
    <row r="56" spans="1:16" x14ac:dyDescent="0.25">
      <c r="A56" t="str">
        <f t="shared" si="0"/>
        <v/>
      </c>
      <c r="B56" t="s">
        <v>95</v>
      </c>
      <c r="D56" t="s">
        <v>95</v>
      </c>
      <c r="E56">
        <v>0.45710000000000001</v>
      </c>
      <c r="F56">
        <v>183</v>
      </c>
      <c r="O56" s="13" t="s">
        <v>325</v>
      </c>
      <c r="P56" s="69">
        <v>0.88270000000000004</v>
      </c>
    </row>
    <row r="57" spans="1:16" ht="15.75" thickBot="1" x14ac:dyDescent="0.3">
      <c r="A57" t="str">
        <f t="shared" si="0"/>
        <v/>
      </c>
      <c r="B57" t="s">
        <v>96</v>
      </c>
      <c r="D57" t="s">
        <v>96</v>
      </c>
      <c r="E57">
        <v>0.84699999999999998</v>
      </c>
      <c r="F57">
        <v>42</v>
      </c>
      <c r="O57" s="14" t="s">
        <v>405</v>
      </c>
      <c r="P57" s="70">
        <v>28</v>
      </c>
    </row>
    <row r="58" spans="1:16" x14ac:dyDescent="0.25">
      <c r="A58" t="str">
        <f t="shared" si="0"/>
        <v/>
      </c>
      <c r="B58" t="s">
        <v>97</v>
      </c>
      <c r="D58" t="s">
        <v>97</v>
      </c>
      <c r="E58">
        <v>0.56220000000000003</v>
      </c>
      <c r="F58">
        <v>144</v>
      </c>
      <c r="O58" s="428" t="s">
        <v>212</v>
      </c>
      <c r="P58" s="71">
        <v>0.88100000000000001</v>
      </c>
    </row>
    <row r="59" spans="1:16" ht="15.75" thickBot="1" x14ac:dyDescent="0.3">
      <c r="A59" t="str">
        <f t="shared" si="0"/>
        <v/>
      </c>
      <c r="B59" t="s">
        <v>98</v>
      </c>
      <c r="D59" t="s">
        <v>98</v>
      </c>
      <c r="E59">
        <v>0.72109999999999996</v>
      </c>
      <c r="F59">
        <v>84</v>
      </c>
      <c r="O59" s="429"/>
      <c r="P59" s="72">
        <v>29</v>
      </c>
    </row>
    <row r="60" spans="1:16" x14ac:dyDescent="0.25">
      <c r="A60" t="str">
        <f t="shared" si="0"/>
        <v/>
      </c>
      <c r="B60" s="415" t="s">
        <v>99</v>
      </c>
      <c r="D60" t="s">
        <v>99</v>
      </c>
      <c r="E60">
        <v>0.89859999999999995</v>
      </c>
      <c r="F60">
        <v>19</v>
      </c>
      <c r="O60" s="13" t="s">
        <v>90</v>
      </c>
      <c r="P60" s="73">
        <v>0.88049999999999995</v>
      </c>
    </row>
    <row r="61" spans="1:16" ht="15.75" thickBot="1" x14ac:dyDescent="0.3">
      <c r="A61" t="str">
        <f t="shared" si="0"/>
        <v/>
      </c>
      <c r="B61" t="s">
        <v>100</v>
      </c>
      <c r="D61" t="s">
        <v>100</v>
      </c>
      <c r="E61">
        <v>0.19339999999999999</v>
      </c>
      <c r="F61">
        <v>294</v>
      </c>
      <c r="O61" s="14" t="s">
        <v>409</v>
      </c>
      <c r="P61" s="74">
        <v>30</v>
      </c>
    </row>
    <row r="62" spans="1:16" x14ac:dyDescent="0.25">
      <c r="A62" t="str">
        <f t="shared" si="0"/>
        <v/>
      </c>
      <c r="B62" t="s">
        <v>101</v>
      </c>
      <c r="D62" t="s">
        <v>101</v>
      </c>
      <c r="E62">
        <v>0.12559999999999999</v>
      </c>
      <c r="F62">
        <v>327</v>
      </c>
      <c r="O62" s="13" t="s">
        <v>237</v>
      </c>
      <c r="P62" s="75">
        <v>0.87949999999999995</v>
      </c>
    </row>
    <row r="63" spans="1:16" ht="15.75" thickBot="1" x14ac:dyDescent="0.3">
      <c r="A63" t="str">
        <f t="shared" si="0"/>
        <v/>
      </c>
      <c r="B63" t="s">
        <v>102</v>
      </c>
      <c r="D63" t="s">
        <v>102</v>
      </c>
      <c r="E63">
        <v>0.94269999999999998</v>
      </c>
      <c r="F63">
        <v>7</v>
      </c>
      <c r="O63" s="14" t="s">
        <v>419</v>
      </c>
      <c r="P63" s="76">
        <v>31</v>
      </c>
    </row>
    <row r="64" spans="1:16" x14ac:dyDescent="0.25">
      <c r="A64" t="str">
        <f t="shared" si="0"/>
        <v/>
      </c>
      <c r="B64" t="s">
        <v>103</v>
      </c>
      <c r="D64" t="s">
        <v>103</v>
      </c>
      <c r="E64">
        <v>0.38740000000000002</v>
      </c>
      <c r="F64">
        <v>213</v>
      </c>
      <c r="O64" s="13" t="s">
        <v>52</v>
      </c>
      <c r="P64" s="77">
        <v>0.87770000000000004</v>
      </c>
    </row>
    <row r="65" spans="1:16" ht="15.75" thickBot="1" x14ac:dyDescent="0.3">
      <c r="A65" t="str">
        <f t="shared" si="0"/>
        <v/>
      </c>
      <c r="B65" t="s">
        <v>104</v>
      </c>
      <c r="D65" t="s">
        <v>104</v>
      </c>
      <c r="E65">
        <v>0.43099999999999999</v>
      </c>
      <c r="F65">
        <v>195</v>
      </c>
      <c r="O65" s="14" t="s">
        <v>420</v>
      </c>
      <c r="P65" s="78">
        <v>32</v>
      </c>
    </row>
    <row r="66" spans="1:16" x14ac:dyDescent="0.25">
      <c r="A66" t="str">
        <f t="shared" si="0"/>
        <v/>
      </c>
      <c r="B66" s="419" t="s">
        <v>105</v>
      </c>
      <c r="D66" t="s">
        <v>105</v>
      </c>
      <c r="E66">
        <v>0.83389999999999997</v>
      </c>
      <c r="F66">
        <v>50</v>
      </c>
      <c r="O66" s="428" t="s">
        <v>287</v>
      </c>
      <c r="P66" s="79">
        <v>0.87629999999999997</v>
      </c>
    </row>
    <row r="67" spans="1:16" ht="15.75" thickBot="1" x14ac:dyDescent="0.3">
      <c r="A67" t="str">
        <f t="shared" ref="A67:A130" si="1">IF(B67=D67, "", "BAD")</f>
        <v/>
      </c>
      <c r="B67" t="s">
        <v>106</v>
      </c>
      <c r="D67" t="s">
        <v>106</v>
      </c>
      <c r="E67">
        <v>0.63480000000000003</v>
      </c>
      <c r="F67">
        <v>114</v>
      </c>
      <c r="O67" s="429"/>
      <c r="P67" s="80">
        <v>33</v>
      </c>
    </row>
    <row r="68" spans="1:16" x14ac:dyDescent="0.25">
      <c r="A68" t="str">
        <f t="shared" si="1"/>
        <v/>
      </c>
      <c r="B68" t="s">
        <v>107</v>
      </c>
      <c r="D68" t="s">
        <v>107</v>
      </c>
      <c r="E68">
        <v>0.17399999999999999</v>
      </c>
      <c r="F68">
        <v>307</v>
      </c>
      <c r="O68" s="13" t="s">
        <v>286</v>
      </c>
      <c r="P68" s="81">
        <v>0.8639</v>
      </c>
    </row>
    <row r="69" spans="1:16" ht="15.75" thickBot="1" x14ac:dyDescent="0.3">
      <c r="A69" t="str">
        <f t="shared" si="1"/>
        <v/>
      </c>
      <c r="B69" t="s">
        <v>108</v>
      </c>
      <c r="D69" t="s">
        <v>108</v>
      </c>
      <c r="E69">
        <v>0.59370000000000001</v>
      </c>
      <c r="F69">
        <v>132</v>
      </c>
      <c r="O69" s="14" t="s">
        <v>417</v>
      </c>
      <c r="P69" s="82">
        <v>34</v>
      </c>
    </row>
    <row r="70" spans="1:16" x14ac:dyDescent="0.25">
      <c r="A70" t="str">
        <f t="shared" si="1"/>
        <v/>
      </c>
      <c r="B70" t="s">
        <v>109</v>
      </c>
      <c r="D70" t="s">
        <v>109</v>
      </c>
      <c r="E70">
        <v>0.57410000000000005</v>
      </c>
      <c r="F70">
        <v>137</v>
      </c>
      <c r="O70" s="428" t="s">
        <v>301</v>
      </c>
      <c r="P70" s="83">
        <v>0.86339999999999995</v>
      </c>
    </row>
    <row r="71" spans="1:16" ht="15.75" thickBot="1" x14ac:dyDescent="0.3">
      <c r="A71" t="str">
        <f t="shared" si="1"/>
        <v/>
      </c>
      <c r="B71" t="s">
        <v>110</v>
      </c>
      <c r="D71" t="s">
        <v>110</v>
      </c>
      <c r="E71">
        <v>0.44919999999999999</v>
      </c>
      <c r="F71">
        <v>187</v>
      </c>
      <c r="O71" s="429"/>
      <c r="P71" s="84">
        <v>35</v>
      </c>
    </row>
    <row r="72" spans="1:16" x14ac:dyDescent="0.25">
      <c r="A72" t="str">
        <f t="shared" si="1"/>
        <v/>
      </c>
      <c r="B72" t="s">
        <v>111</v>
      </c>
      <c r="D72" t="s">
        <v>111</v>
      </c>
      <c r="E72">
        <v>0.66869999999999996</v>
      </c>
      <c r="F72">
        <v>104</v>
      </c>
      <c r="O72" s="13" t="s">
        <v>204</v>
      </c>
      <c r="P72" s="85">
        <v>0.8629</v>
      </c>
    </row>
    <row r="73" spans="1:16" ht="15.75" thickBot="1" x14ac:dyDescent="0.3">
      <c r="A73" t="str">
        <f t="shared" si="1"/>
        <v/>
      </c>
      <c r="B73" t="s">
        <v>112</v>
      </c>
      <c r="D73" t="s">
        <v>112</v>
      </c>
      <c r="E73">
        <v>0.76519999999999999</v>
      </c>
      <c r="F73">
        <v>78</v>
      </c>
      <c r="O73" s="14" t="s">
        <v>407</v>
      </c>
      <c r="P73" s="86">
        <v>36</v>
      </c>
    </row>
    <row r="74" spans="1:16" x14ac:dyDescent="0.25">
      <c r="A74" t="str">
        <f t="shared" si="1"/>
        <v/>
      </c>
      <c r="B74" s="423" t="s">
        <v>113</v>
      </c>
      <c r="D74" t="s">
        <v>113</v>
      </c>
      <c r="E74">
        <v>0.95199999999999996</v>
      </c>
      <c r="F74">
        <v>5</v>
      </c>
      <c r="O74" s="13" t="s">
        <v>366</v>
      </c>
      <c r="P74" s="87">
        <v>0.86270000000000002</v>
      </c>
    </row>
    <row r="75" spans="1:16" ht="15.75" thickBot="1" x14ac:dyDescent="0.3">
      <c r="A75" t="str">
        <f t="shared" si="1"/>
        <v/>
      </c>
      <c r="B75" t="s">
        <v>114</v>
      </c>
      <c r="D75" t="s">
        <v>114</v>
      </c>
      <c r="E75">
        <v>0.4708</v>
      </c>
      <c r="F75">
        <v>178</v>
      </c>
      <c r="O75" s="14" t="s">
        <v>409</v>
      </c>
      <c r="P75" s="88">
        <v>37</v>
      </c>
    </row>
    <row r="76" spans="1:16" x14ac:dyDescent="0.25">
      <c r="A76" t="str">
        <f t="shared" si="1"/>
        <v/>
      </c>
      <c r="B76" t="s">
        <v>115</v>
      </c>
      <c r="D76" t="s">
        <v>115</v>
      </c>
      <c r="E76">
        <v>0.52890000000000004</v>
      </c>
      <c r="F76">
        <v>156</v>
      </c>
      <c r="O76" s="428" t="s">
        <v>216</v>
      </c>
      <c r="P76" s="89">
        <v>0.85809999999999997</v>
      </c>
    </row>
    <row r="77" spans="1:16" ht="15.75" thickBot="1" x14ac:dyDescent="0.3">
      <c r="A77" t="str">
        <f t="shared" si="1"/>
        <v/>
      </c>
      <c r="B77" t="s">
        <v>116</v>
      </c>
      <c r="D77" t="s">
        <v>116</v>
      </c>
      <c r="E77">
        <v>0.31709999999999999</v>
      </c>
      <c r="F77">
        <v>244</v>
      </c>
      <c r="O77" s="429"/>
      <c r="P77" s="90">
        <v>38</v>
      </c>
    </row>
    <row r="78" spans="1:16" x14ac:dyDescent="0.25">
      <c r="A78" t="str">
        <f t="shared" si="1"/>
        <v/>
      </c>
      <c r="B78" t="s">
        <v>117</v>
      </c>
      <c r="D78" t="s">
        <v>117</v>
      </c>
      <c r="E78">
        <v>0.1691</v>
      </c>
      <c r="F78">
        <v>310</v>
      </c>
      <c r="O78" s="428" t="s">
        <v>91</v>
      </c>
      <c r="P78" s="91">
        <v>0.85670000000000002</v>
      </c>
    </row>
    <row r="79" spans="1:16" ht="15.75" thickBot="1" x14ac:dyDescent="0.3">
      <c r="A79" t="str">
        <f t="shared" si="1"/>
        <v/>
      </c>
      <c r="B79" t="s">
        <v>118</v>
      </c>
      <c r="D79" t="s">
        <v>118</v>
      </c>
      <c r="E79">
        <v>0.61860000000000004</v>
      </c>
      <c r="F79">
        <v>122</v>
      </c>
      <c r="O79" s="429"/>
      <c r="P79" s="92">
        <v>39</v>
      </c>
    </row>
    <row r="80" spans="1:16" x14ac:dyDescent="0.25">
      <c r="A80" t="str">
        <f t="shared" si="1"/>
        <v/>
      </c>
      <c r="B80" t="s">
        <v>119</v>
      </c>
      <c r="D80" t="s">
        <v>119</v>
      </c>
      <c r="E80">
        <v>0.61470000000000002</v>
      </c>
      <c r="F80">
        <v>125</v>
      </c>
      <c r="O80" s="13" t="s">
        <v>389</v>
      </c>
      <c r="P80" s="93">
        <v>0.85040000000000004</v>
      </c>
    </row>
    <row r="81" spans="1:16" ht="15.75" thickBot="1" x14ac:dyDescent="0.3">
      <c r="A81" t="str">
        <f t="shared" si="1"/>
        <v/>
      </c>
      <c r="B81" t="s">
        <v>120</v>
      </c>
      <c r="D81" t="s">
        <v>120</v>
      </c>
      <c r="E81">
        <v>0.49890000000000001</v>
      </c>
      <c r="F81">
        <v>166</v>
      </c>
      <c r="O81" s="14" t="s">
        <v>424</v>
      </c>
      <c r="P81" s="94">
        <v>40</v>
      </c>
    </row>
    <row r="82" spans="1:16" x14ac:dyDescent="0.25">
      <c r="A82" t="str">
        <f t="shared" si="1"/>
        <v/>
      </c>
      <c r="B82" t="s">
        <v>121</v>
      </c>
      <c r="D82" t="s">
        <v>121</v>
      </c>
      <c r="E82">
        <v>0.61040000000000005</v>
      </c>
      <c r="F82">
        <v>127</v>
      </c>
      <c r="O82" s="13" t="s">
        <v>257</v>
      </c>
      <c r="P82" s="95">
        <v>0.84789999999999999</v>
      </c>
    </row>
    <row r="83" spans="1:16" ht="15.75" thickBot="1" x14ac:dyDescent="0.3">
      <c r="A83" t="str">
        <f t="shared" si="1"/>
        <v/>
      </c>
      <c r="B83" t="s">
        <v>122</v>
      </c>
      <c r="D83" t="s">
        <v>122</v>
      </c>
      <c r="E83">
        <v>0.47349999999999998</v>
      </c>
      <c r="F83">
        <v>176</v>
      </c>
      <c r="O83" s="14" t="s">
        <v>409</v>
      </c>
      <c r="P83" s="96">
        <v>41</v>
      </c>
    </row>
    <row r="84" spans="1:16" x14ac:dyDescent="0.25">
      <c r="A84" t="str">
        <f t="shared" si="1"/>
        <v/>
      </c>
      <c r="B84" t="s">
        <v>123</v>
      </c>
      <c r="D84" t="s">
        <v>123</v>
      </c>
      <c r="E84">
        <v>0.2712</v>
      </c>
      <c r="F84">
        <v>265</v>
      </c>
      <c r="O84" s="13" t="s">
        <v>96</v>
      </c>
      <c r="P84" s="97">
        <v>0.84699999999999998</v>
      </c>
    </row>
    <row r="85" spans="1:16" ht="15.75" thickBot="1" x14ac:dyDescent="0.3">
      <c r="A85" t="str">
        <f t="shared" si="1"/>
        <v/>
      </c>
      <c r="B85" t="s">
        <v>124</v>
      </c>
      <c r="D85" t="s">
        <v>124</v>
      </c>
      <c r="E85">
        <v>0.20979999999999999</v>
      </c>
      <c r="F85">
        <v>291</v>
      </c>
      <c r="O85" s="14" t="s">
        <v>427</v>
      </c>
      <c r="P85" s="98">
        <v>42</v>
      </c>
    </row>
    <row r="86" spans="1:16" x14ac:dyDescent="0.25">
      <c r="A86" t="str">
        <f t="shared" si="1"/>
        <v/>
      </c>
      <c r="B86" t="s">
        <v>125</v>
      </c>
      <c r="D86" t="s">
        <v>125</v>
      </c>
      <c r="E86">
        <v>0.30649999999999999</v>
      </c>
      <c r="F86">
        <v>249</v>
      </c>
      <c r="O86" s="13" t="s">
        <v>61</v>
      </c>
      <c r="P86" s="99">
        <v>0.84409999999999996</v>
      </c>
    </row>
    <row r="87" spans="1:16" ht="15.75" thickBot="1" x14ac:dyDescent="0.3">
      <c r="A87" t="str">
        <f t="shared" si="1"/>
        <v/>
      </c>
      <c r="B87" s="417" t="s">
        <v>126</v>
      </c>
      <c r="D87" t="s">
        <v>126</v>
      </c>
      <c r="E87">
        <v>0.93740000000000001</v>
      </c>
      <c r="F87">
        <v>9</v>
      </c>
      <c r="O87" s="14" t="s">
        <v>411</v>
      </c>
      <c r="P87" s="100">
        <v>43</v>
      </c>
    </row>
    <row r="88" spans="1:16" x14ac:dyDescent="0.25">
      <c r="A88" t="str">
        <f t="shared" si="1"/>
        <v/>
      </c>
      <c r="B88" t="s">
        <v>127</v>
      </c>
      <c r="D88" t="s">
        <v>127</v>
      </c>
      <c r="E88">
        <v>0.21510000000000001</v>
      </c>
      <c r="F88">
        <v>284</v>
      </c>
      <c r="O88" s="13" t="s">
        <v>75</v>
      </c>
      <c r="P88" s="101">
        <v>0.84370000000000001</v>
      </c>
    </row>
    <row r="89" spans="1:16" ht="15.75" thickBot="1" x14ac:dyDescent="0.3">
      <c r="A89" t="str">
        <f t="shared" si="1"/>
        <v/>
      </c>
      <c r="B89" t="s">
        <v>128</v>
      </c>
      <c r="D89" t="s">
        <v>128</v>
      </c>
      <c r="E89">
        <v>0.37230000000000002</v>
      </c>
      <c r="F89">
        <v>219</v>
      </c>
      <c r="O89" s="14" t="s">
        <v>420</v>
      </c>
      <c r="P89" s="102">
        <v>44</v>
      </c>
    </row>
    <row r="90" spans="1:16" x14ac:dyDescent="0.25">
      <c r="A90" t="str">
        <f t="shared" si="1"/>
        <v/>
      </c>
      <c r="B90" t="s">
        <v>129</v>
      </c>
      <c r="D90" t="s">
        <v>129</v>
      </c>
      <c r="E90">
        <v>0.27829999999999999</v>
      </c>
      <c r="F90">
        <v>261</v>
      </c>
      <c r="O90" s="428" t="s">
        <v>198</v>
      </c>
      <c r="P90" s="103">
        <v>0.84350000000000003</v>
      </c>
    </row>
    <row r="91" spans="1:16" ht="15.75" thickBot="1" x14ac:dyDescent="0.3">
      <c r="A91" t="str">
        <f t="shared" si="1"/>
        <v/>
      </c>
      <c r="B91" t="s">
        <v>130</v>
      </c>
      <c r="D91" t="s">
        <v>130</v>
      </c>
      <c r="E91">
        <v>0.89810000000000001</v>
      </c>
      <c r="F91">
        <v>20</v>
      </c>
      <c r="O91" s="429"/>
      <c r="P91" s="104">
        <v>45</v>
      </c>
    </row>
    <row r="92" spans="1:16" x14ac:dyDescent="0.25">
      <c r="A92" t="str">
        <f t="shared" si="1"/>
        <v/>
      </c>
      <c r="B92" t="s">
        <v>131</v>
      </c>
      <c r="D92" t="s">
        <v>131</v>
      </c>
      <c r="E92">
        <v>0.4884</v>
      </c>
      <c r="F92">
        <v>172</v>
      </c>
      <c r="O92" s="428" t="s">
        <v>377</v>
      </c>
      <c r="P92" s="105">
        <v>0.84150000000000003</v>
      </c>
    </row>
    <row r="93" spans="1:16" ht="15.75" thickBot="1" x14ac:dyDescent="0.3">
      <c r="A93" t="str">
        <f t="shared" si="1"/>
        <v/>
      </c>
      <c r="B93" t="s">
        <v>132</v>
      </c>
      <c r="D93" t="s">
        <v>132</v>
      </c>
      <c r="E93">
        <v>0.54630000000000001</v>
      </c>
      <c r="F93">
        <v>150</v>
      </c>
      <c r="O93" s="429"/>
      <c r="P93" s="106">
        <v>46</v>
      </c>
    </row>
    <row r="94" spans="1:16" x14ac:dyDescent="0.25">
      <c r="A94" t="str">
        <f t="shared" si="1"/>
        <v/>
      </c>
      <c r="B94" t="s">
        <v>133</v>
      </c>
      <c r="D94" t="s">
        <v>133</v>
      </c>
      <c r="E94">
        <v>0.15079999999999999</v>
      </c>
      <c r="F94">
        <v>317</v>
      </c>
      <c r="O94" s="428" t="s">
        <v>189</v>
      </c>
      <c r="P94" s="107">
        <v>0.84040000000000004</v>
      </c>
    </row>
    <row r="95" spans="1:16" ht="15.75" thickBot="1" x14ac:dyDescent="0.3">
      <c r="A95" t="str">
        <f t="shared" si="1"/>
        <v/>
      </c>
      <c r="B95" t="s">
        <v>134</v>
      </c>
      <c r="D95" t="s">
        <v>134</v>
      </c>
      <c r="E95">
        <v>0.31269999999999998</v>
      </c>
      <c r="F95">
        <v>247</v>
      </c>
      <c r="O95" s="429"/>
      <c r="P95" s="108">
        <v>47</v>
      </c>
    </row>
    <row r="96" spans="1:16" x14ac:dyDescent="0.25">
      <c r="A96" t="str">
        <f t="shared" si="1"/>
        <v/>
      </c>
      <c r="B96" t="s">
        <v>135</v>
      </c>
      <c r="D96" t="s">
        <v>135</v>
      </c>
      <c r="E96">
        <v>0.50190000000000001</v>
      </c>
      <c r="F96">
        <v>164</v>
      </c>
      <c r="O96" s="13" t="s">
        <v>148</v>
      </c>
      <c r="P96" s="109">
        <v>0.83460000000000001</v>
      </c>
    </row>
    <row r="97" spans="1:16" ht="15.75" thickBot="1" x14ac:dyDescent="0.3">
      <c r="A97" t="str">
        <f t="shared" si="1"/>
        <v/>
      </c>
      <c r="B97" t="s">
        <v>136</v>
      </c>
      <c r="D97" t="s">
        <v>136</v>
      </c>
      <c r="E97">
        <v>0.79700000000000004</v>
      </c>
      <c r="F97">
        <v>62</v>
      </c>
      <c r="O97" s="14" t="s">
        <v>416</v>
      </c>
      <c r="P97" s="110">
        <v>48</v>
      </c>
    </row>
    <row r="98" spans="1:16" x14ac:dyDescent="0.25">
      <c r="A98" t="str">
        <f t="shared" si="1"/>
        <v/>
      </c>
      <c r="B98" t="s">
        <v>137</v>
      </c>
      <c r="D98" t="s">
        <v>137</v>
      </c>
      <c r="E98">
        <v>0.91039999999999999</v>
      </c>
      <c r="F98">
        <v>18</v>
      </c>
      <c r="O98" s="13" t="s">
        <v>369</v>
      </c>
      <c r="P98" s="111">
        <v>0.83450000000000002</v>
      </c>
    </row>
    <row r="99" spans="1:16" ht="15.75" thickBot="1" x14ac:dyDescent="0.3">
      <c r="A99" t="str">
        <f t="shared" si="1"/>
        <v/>
      </c>
      <c r="B99" t="s">
        <v>138</v>
      </c>
      <c r="D99" t="s">
        <v>138</v>
      </c>
      <c r="E99">
        <v>0.54139999999999999</v>
      </c>
      <c r="F99">
        <v>153</v>
      </c>
      <c r="O99" s="14" t="s">
        <v>402</v>
      </c>
      <c r="P99" s="112">
        <v>49</v>
      </c>
    </row>
    <row r="100" spans="1:16" x14ac:dyDescent="0.25">
      <c r="A100" t="str">
        <f t="shared" si="1"/>
        <v/>
      </c>
      <c r="B100" t="s">
        <v>139</v>
      </c>
      <c r="D100" t="s">
        <v>139</v>
      </c>
      <c r="E100">
        <v>0.25629999999999997</v>
      </c>
      <c r="F100">
        <v>275</v>
      </c>
      <c r="O100" s="428" t="s">
        <v>194</v>
      </c>
      <c r="P100" s="113">
        <v>0.83389999999999997</v>
      </c>
    </row>
    <row r="101" spans="1:16" ht="15.75" thickBot="1" x14ac:dyDescent="0.3">
      <c r="A101" t="str">
        <f t="shared" si="1"/>
        <v/>
      </c>
      <c r="B101" t="s">
        <v>140</v>
      </c>
      <c r="D101" t="s">
        <v>140</v>
      </c>
      <c r="E101">
        <v>0.57840000000000003</v>
      </c>
      <c r="F101">
        <v>136</v>
      </c>
      <c r="O101" s="429"/>
      <c r="P101" s="114">
        <v>50</v>
      </c>
    </row>
    <row r="102" spans="1:16" ht="15.75" thickBot="1" x14ac:dyDescent="0.3">
      <c r="A102" t="str">
        <f t="shared" si="1"/>
        <v/>
      </c>
      <c r="B102" t="s">
        <v>141</v>
      </c>
      <c r="D102" t="s">
        <v>141</v>
      </c>
      <c r="E102">
        <v>0.66500000000000004</v>
      </c>
      <c r="F102">
        <v>105</v>
      </c>
      <c r="O102" s="63" t="s">
        <v>23</v>
      </c>
      <c r="P102" s="64" t="s">
        <v>392</v>
      </c>
    </row>
    <row r="103" spans="1:16" x14ac:dyDescent="0.25">
      <c r="A103" t="str">
        <f t="shared" si="1"/>
        <v/>
      </c>
      <c r="B103" t="s">
        <v>142</v>
      </c>
      <c r="D103" t="s">
        <v>142</v>
      </c>
      <c r="E103">
        <v>0.89659999999999995</v>
      </c>
      <c r="F103">
        <v>21</v>
      </c>
      <c r="O103" s="13" t="s">
        <v>105</v>
      </c>
      <c r="P103" s="115">
        <v>0.83389999999999997</v>
      </c>
    </row>
    <row r="104" spans="1:16" ht="15.75" thickBot="1" x14ac:dyDescent="0.3">
      <c r="A104" t="str">
        <f t="shared" si="1"/>
        <v/>
      </c>
      <c r="B104" t="s">
        <v>143</v>
      </c>
      <c r="D104" t="s">
        <v>143</v>
      </c>
      <c r="E104">
        <v>3.09E-2</v>
      </c>
      <c r="F104">
        <v>349</v>
      </c>
      <c r="O104" s="14" t="s">
        <v>423</v>
      </c>
      <c r="P104" s="116">
        <v>51</v>
      </c>
    </row>
    <row r="105" spans="1:16" x14ac:dyDescent="0.25">
      <c r="A105" t="str">
        <f t="shared" si="1"/>
        <v/>
      </c>
      <c r="B105" t="s">
        <v>144</v>
      </c>
      <c r="D105" t="s">
        <v>144</v>
      </c>
      <c r="E105">
        <v>0.26379999999999998</v>
      </c>
      <c r="F105">
        <v>270</v>
      </c>
      <c r="O105" s="13" t="s">
        <v>318</v>
      </c>
      <c r="P105" s="117">
        <v>0.83360000000000001</v>
      </c>
    </row>
    <row r="106" spans="1:16" ht="15.75" thickBot="1" x14ac:dyDescent="0.3">
      <c r="A106" t="str">
        <f t="shared" si="1"/>
        <v/>
      </c>
      <c r="B106" t="s">
        <v>145</v>
      </c>
      <c r="D106" t="s">
        <v>145</v>
      </c>
      <c r="E106">
        <v>0.7833</v>
      </c>
      <c r="F106">
        <v>71</v>
      </c>
      <c r="O106" s="14" t="s">
        <v>422</v>
      </c>
      <c r="P106" s="118">
        <v>52</v>
      </c>
    </row>
    <row r="107" spans="1:16" x14ac:dyDescent="0.25">
      <c r="A107" t="str">
        <f t="shared" si="1"/>
        <v/>
      </c>
      <c r="B107" t="s">
        <v>146</v>
      </c>
      <c r="D107" t="s">
        <v>146</v>
      </c>
      <c r="E107">
        <v>0.26860000000000001</v>
      </c>
      <c r="F107">
        <v>266</v>
      </c>
      <c r="O107" s="428" t="s">
        <v>162</v>
      </c>
      <c r="P107" s="119">
        <v>0.82909999999999995</v>
      </c>
    </row>
    <row r="108" spans="1:16" ht="15.75" thickBot="1" x14ac:dyDescent="0.3">
      <c r="A108" t="str">
        <f t="shared" si="1"/>
        <v/>
      </c>
      <c r="B108" t="s">
        <v>147</v>
      </c>
      <c r="D108" t="s">
        <v>147</v>
      </c>
      <c r="E108">
        <v>0.34350000000000003</v>
      </c>
      <c r="F108">
        <v>231</v>
      </c>
      <c r="O108" s="429"/>
      <c r="P108" s="120">
        <v>53</v>
      </c>
    </row>
    <row r="109" spans="1:16" x14ac:dyDescent="0.25">
      <c r="A109" t="str">
        <f t="shared" si="1"/>
        <v/>
      </c>
      <c r="B109" s="3" t="s">
        <v>148</v>
      </c>
      <c r="D109" t="s">
        <v>148</v>
      </c>
      <c r="E109">
        <v>0.83460000000000001</v>
      </c>
      <c r="F109">
        <v>48</v>
      </c>
      <c r="O109" s="13" t="s">
        <v>174</v>
      </c>
      <c r="P109" s="121">
        <v>0.8256</v>
      </c>
    </row>
    <row r="110" spans="1:16" ht="15.75" thickBot="1" x14ac:dyDescent="0.3">
      <c r="A110" t="str">
        <f t="shared" si="1"/>
        <v/>
      </c>
      <c r="B110" t="s">
        <v>149</v>
      </c>
      <c r="D110" t="s">
        <v>149</v>
      </c>
      <c r="E110">
        <v>0.69679999999999997</v>
      </c>
      <c r="F110">
        <v>93</v>
      </c>
      <c r="O110" s="14" t="s">
        <v>410</v>
      </c>
      <c r="P110" s="122">
        <v>54</v>
      </c>
    </row>
    <row r="111" spans="1:16" x14ac:dyDescent="0.25">
      <c r="A111" t="str">
        <f t="shared" si="1"/>
        <v/>
      </c>
      <c r="B111" t="s">
        <v>150</v>
      </c>
      <c r="D111" t="s">
        <v>150</v>
      </c>
      <c r="E111">
        <v>0.23019999999999999</v>
      </c>
      <c r="F111">
        <v>279</v>
      </c>
      <c r="O111" s="428" t="s">
        <v>158</v>
      </c>
      <c r="P111" s="123">
        <v>0.8226</v>
      </c>
    </row>
    <row r="112" spans="1:16" ht="15.75" thickBot="1" x14ac:dyDescent="0.3">
      <c r="A112" t="str">
        <f t="shared" si="1"/>
        <v/>
      </c>
      <c r="B112" t="s">
        <v>151</v>
      </c>
      <c r="D112" t="s">
        <v>151</v>
      </c>
      <c r="E112">
        <v>0.30590000000000001</v>
      </c>
      <c r="F112">
        <v>250</v>
      </c>
      <c r="O112" s="429"/>
      <c r="P112" s="124">
        <v>55</v>
      </c>
    </row>
    <row r="113" spans="1:16" x14ac:dyDescent="0.25">
      <c r="A113" t="str">
        <f t="shared" si="1"/>
        <v/>
      </c>
      <c r="B113" t="s">
        <v>152</v>
      </c>
      <c r="D113" t="s">
        <v>152</v>
      </c>
      <c r="E113">
        <v>0.5524</v>
      </c>
      <c r="F113">
        <v>148</v>
      </c>
      <c r="O113" s="428" t="s">
        <v>359</v>
      </c>
      <c r="P113" s="125">
        <v>0.81340000000000001</v>
      </c>
    </row>
    <row r="114" spans="1:16" ht="15.75" thickBot="1" x14ac:dyDescent="0.3">
      <c r="A114" t="str">
        <f t="shared" si="1"/>
        <v/>
      </c>
      <c r="B114" t="s">
        <v>153</v>
      </c>
      <c r="D114" t="s">
        <v>153</v>
      </c>
      <c r="E114">
        <v>0.48909999999999998</v>
      </c>
      <c r="F114">
        <v>171</v>
      </c>
      <c r="O114" s="429"/>
      <c r="P114" s="126">
        <v>56</v>
      </c>
    </row>
    <row r="115" spans="1:16" x14ac:dyDescent="0.25">
      <c r="A115" t="str">
        <f t="shared" si="1"/>
        <v>BAD</v>
      </c>
      <c r="B115" t="s">
        <v>154</v>
      </c>
      <c r="D115" t="s">
        <v>435</v>
      </c>
      <c r="E115">
        <v>0.2132</v>
      </c>
      <c r="F115">
        <v>286</v>
      </c>
      <c r="O115" s="428" t="s">
        <v>360</v>
      </c>
      <c r="P115" s="127">
        <v>0.80940000000000001</v>
      </c>
    </row>
    <row r="116" spans="1:16" ht="15.75" thickBot="1" x14ac:dyDescent="0.3">
      <c r="A116" t="str">
        <f t="shared" si="1"/>
        <v/>
      </c>
      <c r="B116" t="s">
        <v>155</v>
      </c>
      <c r="D116" t="s">
        <v>155</v>
      </c>
      <c r="E116">
        <v>9.3899999999999997E-2</v>
      </c>
      <c r="F116">
        <v>339</v>
      </c>
      <c r="O116" s="429"/>
      <c r="P116" s="128">
        <v>57</v>
      </c>
    </row>
    <row r="117" spans="1:16" x14ac:dyDescent="0.25">
      <c r="A117" t="str">
        <f t="shared" si="1"/>
        <v/>
      </c>
      <c r="B117" t="s">
        <v>156</v>
      </c>
      <c r="D117" t="s">
        <v>156</v>
      </c>
      <c r="E117">
        <v>0.35249999999999998</v>
      </c>
      <c r="F117">
        <v>228</v>
      </c>
      <c r="O117" s="13" t="s">
        <v>329</v>
      </c>
      <c r="P117" s="129">
        <v>0.80889999999999995</v>
      </c>
    </row>
    <row r="118" spans="1:16" ht="15.75" thickBot="1" x14ac:dyDescent="0.3">
      <c r="A118" t="str">
        <f t="shared" si="1"/>
        <v/>
      </c>
      <c r="B118" t="s">
        <v>157</v>
      </c>
      <c r="D118" t="s">
        <v>157</v>
      </c>
      <c r="E118">
        <v>0.41399999999999998</v>
      </c>
      <c r="F118">
        <v>205</v>
      </c>
      <c r="O118" s="14" t="s">
        <v>415</v>
      </c>
      <c r="P118" s="130">
        <v>58</v>
      </c>
    </row>
    <row r="119" spans="1:16" x14ac:dyDescent="0.25">
      <c r="A119" t="str">
        <f t="shared" si="1"/>
        <v/>
      </c>
      <c r="B119" t="s">
        <v>158</v>
      </c>
      <c r="D119" t="s">
        <v>158</v>
      </c>
      <c r="E119">
        <v>0.8226</v>
      </c>
      <c r="F119">
        <v>55</v>
      </c>
      <c r="O119" s="13" t="s">
        <v>230</v>
      </c>
      <c r="P119" s="131">
        <v>0.80879999999999996</v>
      </c>
    </row>
    <row r="120" spans="1:16" ht="15.75" thickBot="1" x14ac:dyDescent="0.3">
      <c r="A120" t="str">
        <f t="shared" si="1"/>
        <v/>
      </c>
      <c r="B120" t="s">
        <v>159</v>
      </c>
      <c r="D120" t="s">
        <v>159</v>
      </c>
      <c r="E120">
        <v>0.30919999999999997</v>
      </c>
      <c r="F120">
        <v>248</v>
      </c>
      <c r="O120" s="14" t="s">
        <v>413</v>
      </c>
      <c r="P120" s="132">
        <v>59</v>
      </c>
    </row>
    <row r="121" spans="1:16" x14ac:dyDescent="0.25">
      <c r="A121" t="str">
        <f t="shared" si="1"/>
        <v/>
      </c>
      <c r="B121" t="s">
        <v>160</v>
      </c>
      <c r="D121" t="s">
        <v>160</v>
      </c>
      <c r="E121">
        <v>0.54339999999999999</v>
      </c>
      <c r="F121">
        <v>151</v>
      </c>
      <c r="O121" s="428" t="s">
        <v>80</v>
      </c>
      <c r="P121" s="133">
        <v>0.80630000000000002</v>
      </c>
    </row>
    <row r="122" spans="1:16" ht="15.75" thickBot="1" x14ac:dyDescent="0.3">
      <c r="A122" t="str">
        <f t="shared" si="1"/>
        <v/>
      </c>
      <c r="B122" t="s">
        <v>161</v>
      </c>
      <c r="D122" t="s">
        <v>161</v>
      </c>
      <c r="E122">
        <v>2.23E-2</v>
      </c>
      <c r="F122">
        <v>351</v>
      </c>
      <c r="O122" s="429"/>
      <c r="P122" s="134">
        <v>60</v>
      </c>
    </row>
    <row r="123" spans="1:16" x14ac:dyDescent="0.25">
      <c r="A123" t="str">
        <f t="shared" si="1"/>
        <v/>
      </c>
      <c r="B123" t="s">
        <v>162</v>
      </c>
      <c r="D123" t="s">
        <v>162</v>
      </c>
      <c r="E123">
        <v>0.82909999999999995</v>
      </c>
      <c r="F123">
        <v>53</v>
      </c>
      <c r="O123" s="13" t="s">
        <v>273</v>
      </c>
      <c r="P123" s="135">
        <v>0.79849999999999999</v>
      </c>
    </row>
    <row r="124" spans="1:16" ht="15.75" thickBot="1" x14ac:dyDescent="0.3">
      <c r="A124" t="str">
        <f t="shared" si="1"/>
        <v/>
      </c>
      <c r="B124" t="s">
        <v>163</v>
      </c>
      <c r="D124" t="s">
        <v>163</v>
      </c>
      <c r="E124">
        <v>0.73270000000000002</v>
      </c>
      <c r="F124">
        <v>79</v>
      </c>
      <c r="O124" s="14" t="s">
        <v>426</v>
      </c>
      <c r="P124" s="136">
        <v>61</v>
      </c>
    </row>
    <row r="125" spans="1:16" x14ac:dyDescent="0.25">
      <c r="A125" t="str">
        <f t="shared" si="1"/>
        <v/>
      </c>
      <c r="B125" t="s">
        <v>164</v>
      </c>
      <c r="D125" t="s">
        <v>164</v>
      </c>
      <c r="E125">
        <v>0.69969999999999999</v>
      </c>
      <c r="F125">
        <v>92</v>
      </c>
      <c r="O125" s="13" t="s">
        <v>136</v>
      </c>
      <c r="P125" s="137">
        <v>0.79700000000000004</v>
      </c>
    </row>
    <row r="126" spans="1:16" ht="15.75" thickBot="1" x14ac:dyDescent="0.3">
      <c r="A126" t="str">
        <f t="shared" si="1"/>
        <v/>
      </c>
      <c r="B126" t="s">
        <v>165</v>
      </c>
      <c r="D126" t="s">
        <v>165</v>
      </c>
      <c r="E126">
        <v>0.93630000000000002</v>
      </c>
      <c r="F126">
        <v>10</v>
      </c>
      <c r="O126" s="14" t="s">
        <v>410</v>
      </c>
      <c r="P126" s="138">
        <v>62</v>
      </c>
    </row>
    <row r="127" spans="1:16" x14ac:dyDescent="0.25">
      <c r="A127" t="str">
        <f t="shared" si="1"/>
        <v/>
      </c>
      <c r="B127" t="s">
        <v>166</v>
      </c>
      <c r="D127" t="s">
        <v>166</v>
      </c>
      <c r="E127">
        <v>0.93269999999999997</v>
      </c>
      <c r="F127">
        <v>12</v>
      </c>
      <c r="O127" s="13" t="s">
        <v>285</v>
      </c>
      <c r="P127" s="139">
        <v>0.7954</v>
      </c>
    </row>
    <row r="128" spans="1:16" ht="15.75" thickBot="1" x14ac:dyDescent="0.3">
      <c r="A128" t="str">
        <f t="shared" si="1"/>
        <v/>
      </c>
      <c r="B128" t="s">
        <v>167</v>
      </c>
      <c r="D128" t="s">
        <v>167</v>
      </c>
      <c r="E128">
        <v>0.60970000000000002</v>
      </c>
      <c r="F128">
        <v>128</v>
      </c>
      <c r="O128" s="14" t="s">
        <v>420</v>
      </c>
      <c r="P128" s="140">
        <v>63</v>
      </c>
    </row>
    <row r="129" spans="1:16" x14ac:dyDescent="0.25">
      <c r="A129" t="str">
        <f t="shared" si="1"/>
        <v/>
      </c>
      <c r="B129" t="s">
        <v>168</v>
      </c>
      <c r="D129" t="s">
        <v>168</v>
      </c>
      <c r="E129">
        <v>0.21299999999999999</v>
      </c>
      <c r="F129">
        <v>287</v>
      </c>
      <c r="O129" s="428" t="s">
        <v>44</v>
      </c>
      <c r="P129" s="141">
        <v>0.79530000000000001</v>
      </c>
    </row>
    <row r="130" spans="1:16" ht="15.75" thickBot="1" x14ac:dyDescent="0.3">
      <c r="A130" t="str">
        <f t="shared" si="1"/>
        <v/>
      </c>
      <c r="B130" t="s">
        <v>169</v>
      </c>
      <c r="D130" t="s">
        <v>169</v>
      </c>
      <c r="E130">
        <v>0.41539999999999999</v>
      </c>
      <c r="F130">
        <v>203</v>
      </c>
      <c r="O130" s="429"/>
      <c r="P130" s="142">
        <v>64</v>
      </c>
    </row>
    <row r="131" spans="1:16" x14ac:dyDescent="0.25">
      <c r="A131" t="str">
        <f t="shared" ref="A131:A194" si="2">IF(B131=D131, "", "BAD")</f>
        <v/>
      </c>
      <c r="B131" t="s">
        <v>170</v>
      </c>
      <c r="D131" t="s">
        <v>170</v>
      </c>
      <c r="E131">
        <v>8.9399999999999993E-2</v>
      </c>
      <c r="F131">
        <v>344</v>
      </c>
      <c r="O131" s="428" t="s">
        <v>355</v>
      </c>
      <c r="P131" s="143">
        <v>0.7923</v>
      </c>
    </row>
    <row r="132" spans="1:16" ht="15.75" thickBot="1" x14ac:dyDescent="0.3">
      <c r="A132" t="str">
        <f t="shared" si="2"/>
        <v/>
      </c>
      <c r="B132" t="s">
        <v>171</v>
      </c>
      <c r="D132" t="s">
        <v>171</v>
      </c>
      <c r="E132">
        <v>0.14319999999999999</v>
      </c>
      <c r="F132">
        <v>320</v>
      </c>
      <c r="O132" s="429"/>
      <c r="P132" s="144">
        <v>65</v>
      </c>
    </row>
    <row r="133" spans="1:16" x14ac:dyDescent="0.25">
      <c r="A133" t="str">
        <f t="shared" si="2"/>
        <v/>
      </c>
      <c r="B133" t="s">
        <v>172</v>
      </c>
      <c r="D133" t="s">
        <v>172</v>
      </c>
      <c r="E133">
        <v>0.2868</v>
      </c>
      <c r="F133">
        <v>253</v>
      </c>
      <c r="O133" s="13" t="s">
        <v>231</v>
      </c>
      <c r="P133" s="145">
        <v>0.79059999999999997</v>
      </c>
    </row>
    <row r="134" spans="1:16" ht="15.75" thickBot="1" x14ac:dyDescent="0.3">
      <c r="A134" t="str">
        <f t="shared" si="2"/>
        <v/>
      </c>
      <c r="B134" t="s">
        <v>173</v>
      </c>
      <c r="D134" t="s">
        <v>173</v>
      </c>
      <c r="E134">
        <v>0.91610000000000003</v>
      </c>
      <c r="F134">
        <v>16</v>
      </c>
      <c r="O134" s="14" t="s">
        <v>425</v>
      </c>
      <c r="P134" s="146">
        <v>66</v>
      </c>
    </row>
    <row r="135" spans="1:16" x14ac:dyDescent="0.25">
      <c r="A135" t="str">
        <f t="shared" si="2"/>
        <v/>
      </c>
      <c r="B135" t="s">
        <v>174</v>
      </c>
      <c r="D135" t="s">
        <v>174</v>
      </c>
      <c r="E135">
        <v>0.8256</v>
      </c>
      <c r="F135">
        <v>54</v>
      </c>
      <c r="O135" s="428" t="s">
        <v>317</v>
      </c>
      <c r="P135" s="147">
        <v>0.7903</v>
      </c>
    </row>
    <row r="136" spans="1:16" ht="15.75" thickBot="1" x14ac:dyDescent="0.3">
      <c r="A136" t="str">
        <f t="shared" si="2"/>
        <v/>
      </c>
      <c r="B136" t="s">
        <v>175</v>
      </c>
      <c r="D136" t="s">
        <v>175</v>
      </c>
      <c r="E136">
        <v>0.1143</v>
      </c>
      <c r="F136">
        <v>330</v>
      </c>
      <c r="O136" s="429"/>
      <c r="P136" s="148">
        <v>67</v>
      </c>
    </row>
    <row r="137" spans="1:16" x14ac:dyDescent="0.25">
      <c r="A137" t="str">
        <f t="shared" si="2"/>
        <v/>
      </c>
      <c r="B137" t="s">
        <v>176</v>
      </c>
      <c r="D137" t="s">
        <v>176</v>
      </c>
      <c r="E137">
        <v>0.51459999999999995</v>
      </c>
      <c r="F137">
        <v>161</v>
      </c>
      <c r="O137" s="428" t="s">
        <v>65</v>
      </c>
      <c r="P137" s="149">
        <v>0.78800000000000003</v>
      </c>
    </row>
    <row r="138" spans="1:16" ht="15.75" thickBot="1" x14ac:dyDescent="0.3">
      <c r="A138" t="str">
        <f t="shared" si="2"/>
        <v/>
      </c>
      <c r="B138" s="415" t="s">
        <v>177</v>
      </c>
      <c r="D138" t="s">
        <v>177</v>
      </c>
      <c r="E138">
        <v>0.9224</v>
      </c>
      <c r="F138">
        <v>15</v>
      </c>
      <c r="O138" s="429"/>
      <c r="P138" s="150">
        <v>68</v>
      </c>
    </row>
    <row r="139" spans="1:16" x14ac:dyDescent="0.25">
      <c r="A139" t="str">
        <f t="shared" si="2"/>
        <v/>
      </c>
      <c r="B139" t="s">
        <v>178</v>
      </c>
      <c r="D139" t="s">
        <v>178</v>
      </c>
      <c r="E139">
        <v>0.69489999999999996</v>
      </c>
      <c r="F139">
        <v>94</v>
      </c>
      <c r="O139" s="428" t="s">
        <v>279</v>
      </c>
      <c r="P139" s="151">
        <v>0.78800000000000003</v>
      </c>
    </row>
    <row r="140" spans="1:16" ht="15.75" thickBot="1" x14ac:dyDescent="0.3">
      <c r="A140" t="str">
        <f t="shared" si="2"/>
        <v/>
      </c>
      <c r="B140" t="s">
        <v>179</v>
      </c>
      <c r="D140" t="s">
        <v>179</v>
      </c>
      <c r="E140">
        <v>0.38419999999999999</v>
      </c>
      <c r="F140">
        <v>216</v>
      </c>
      <c r="O140" s="429"/>
      <c r="P140" s="152">
        <v>69</v>
      </c>
    </row>
    <row r="141" spans="1:16" x14ac:dyDescent="0.25">
      <c r="A141" t="str">
        <f t="shared" si="2"/>
        <v/>
      </c>
      <c r="B141" t="s">
        <v>180</v>
      </c>
      <c r="D141" t="s">
        <v>180</v>
      </c>
      <c r="E141">
        <v>0.13930000000000001</v>
      </c>
      <c r="F141">
        <v>323</v>
      </c>
      <c r="O141" s="428" t="s">
        <v>253</v>
      </c>
      <c r="P141" s="153">
        <v>0.78449999999999998</v>
      </c>
    </row>
    <row r="142" spans="1:16" ht="15.75" thickBot="1" x14ac:dyDescent="0.3">
      <c r="A142" t="str">
        <f t="shared" si="2"/>
        <v/>
      </c>
      <c r="B142" t="s">
        <v>181</v>
      </c>
      <c r="D142" t="s">
        <v>181</v>
      </c>
      <c r="E142">
        <v>0.42430000000000001</v>
      </c>
      <c r="F142">
        <v>197</v>
      </c>
      <c r="O142" s="429"/>
      <c r="P142" s="154">
        <v>70</v>
      </c>
    </row>
    <row r="143" spans="1:16" x14ac:dyDescent="0.25">
      <c r="A143" t="str">
        <f t="shared" si="2"/>
        <v/>
      </c>
      <c r="B143" t="s">
        <v>182</v>
      </c>
      <c r="D143" t="s">
        <v>182</v>
      </c>
      <c r="E143">
        <v>0.34010000000000001</v>
      </c>
      <c r="F143">
        <v>232</v>
      </c>
      <c r="O143" s="428" t="s">
        <v>145</v>
      </c>
      <c r="P143" s="155">
        <v>0.7833</v>
      </c>
    </row>
    <row r="144" spans="1:16" ht="15.75" thickBot="1" x14ac:dyDescent="0.3">
      <c r="A144" t="str">
        <f t="shared" si="2"/>
        <v/>
      </c>
      <c r="B144" t="s">
        <v>183</v>
      </c>
      <c r="D144" t="s">
        <v>183</v>
      </c>
      <c r="E144">
        <v>0.37080000000000002</v>
      </c>
      <c r="F144">
        <v>220</v>
      </c>
      <c r="O144" s="429"/>
      <c r="P144" s="156">
        <v>71</v>
      </c>
    </row>
    <row r="145" spans="1:16" x14ac:dyDescent="0.25">
      <c r="A145" t="str">
        <f t="shared" si="2"/>
        <v/>
      </c>
      <c r="B145" t="s">
        <v>184</v>
      </c>
      <c r="D145" t="s">
        <v>184</v>
      </c>
      <c r="E145">
        <v>0.22370000000000001</v>
      </c>
      <c r="F145">
        <v>281</v>
      </c>
      <c r="O145" s="428" t="s">
        <v>346</v>
      </c>
      <c r="P145" s="157">
        <v>0.77710000000000001</v>
      </c>
    </row>
    <row r="146" spans="1:16" ht="15.75" thickBot="1" x14ac:dyDescent="0.3">
      <c r="A146" t="str">
        <f t="shared" si="2"/>
        <v/>
      </c>
      <c r="B146" t="s">
        <v>185</v>
      </c>
      <c r="D146" t="s">
        <v>185</v>
      </c>
      <c r="E146">
        <v>0.46700000000000003</v>
      </c>
      <c r="F146">
        <v>180</v>
      </c>
      <c r="O146" s="429"/>
      <c r="P146" s="158">
        <v>72</v>
      </c>
    </row>
    <row r="147" spans="1:16" x14ac:dyDescent="0.25">
      <c r="A147" t="str">
        <f t="shared" si="2"/>
        <v/>
      </c>
      <c r="B147" t="s">
        <v>186</v>
      </c>
      <c r="D147" t="s">
        <v>186</v>
      </c>
      <c r="E147">
        <v>8.9899999999999994E-2</v>
      </c>
      <c r="F147">
        <v>342</v>
      </c>
      <c r="O147" s="13" t="s">
        <v>240</v>
      </c>
      <c r="P147" s="159">
        <v>0.77610000000000001</v>
      </c>
    </row>
    <row r="148" spans="1:16" ht="15.75" thickBot="1" x14ac:dyDescent="0.3">
      <c r="A148" t="str">
        <f t="shared" si="2"/>
        <v/>
      </c>
      <c r="B148" t="s">
        <v>187</v>
      </c>
      <c r="D148" t="s">
        <v>187</v>
      </c>
      <c r="E148">
        <v>0.69089999999999996</v>
      </c>
      <c r="F148">
        <v>96</v>
      </c>
      <c r="O148" s="14" t="s">
        <v>421</v>
      </c>
      <c r="P148" s="160">
        <v>73</v>
      </c>
    </row>
    <row r="149" spans="1:16" x14ac:dyDescent="0.25">
      <c r="A149" t="str">
        <f t="shared" si="2"/>
        <v/>
      </c>
      <c r="B149" t="s">
        <v>188</v>
      </c>
      <c r="D149" t="s">
        <v>188</v>
      </c>
      <c r="E149">
        <v>0.31709999999999999</v>
      </c>
      <c r="F149">
        <v>245</v>
      </c>
      <c r="O149" s="428" t="s">
        <v>265</v>
      </c>
      <c r="P149" s="161">
        <v>0.77380000000000004</v>
      </c>
    </row>
    <row r="150" spans="1:16" ht="15.75" thickBot="1" x14ac:dyDescent="0.3">
      <c r="A150" t="str">
        <f t="shared" si="2"/>
        <v/>
      </c>
      <c r="B150" t="s">
        <v>189</v>
      </c>
      <c r="D150" t="s">
        <v>189</v>
      </c>
      <c r="E150">
        <v>0.84040000000000004</v>
      </c>
      <c r="F150">
        <v>47</v>
      </c>
      <c r="O150" s="429"/>
      <c r="P150" s="162">
        <v>74</v>
      </c>
    </row>
    <row r="151" spans="1:16" x14ac:dyDescent="0.25">
      <c r="A151" t="str">
        <f t="shared" si="2"/>
        <v/>
      </c>
      <c r="B151" t="s">
        <v>190</v>
      </c>
      <c r="D151" t="s">
        <v>190</v>
      </c>
      <c r="E151">
        <v>0.95250000000000001</v>
      </c>
      <c r="F151">
        <v>4</v>
      </c>
      <c r="O151" s="428" t="s">
        <v>213</v>
      </c>
      <c r="P151" s="163">
        <v>0.77339999999999998</v>
      </c>
    </row>
    <row r="152" spans="1:16" ht="15.75" thickBot="1" x14ac:dyDescent="0.3">
      <c r="A152" t="str">
        <f t="shared" si="2"/>
        <v/>
      </c>
      <c r="B152" t="s">
        <v>191</v>
      </c>
      <c r="D152" t="s">
        <v>191</v>
      </c>
      <c r="E152">
        <v>0.31540000000000001</v>
      </c>
      <c r="F152">
        <v>246</v>
      </c>
      <c r="O152" s="429"/>
      <c r="P152" s="164">
        <v>75</v>
      </c>
    </row>
    <row r="153" spans="1:16" ht="15.75" thickBot="1" x14ac:dyDescent="0.3">
      <c r="A153" t="str">
        <f t="shared" si="2"/>
        <v/>
      </c>
      <c r="B153" t="s">
        <v>192</v>
      </c>
      <c r="D153" t="s">
        <v>192</v>
      </c>
      <c r="E153">
        <v>0.54310000000000003</v>
      </c>
      <c r="F153">
        <v>152</v>
      </c>
      <c r="O153" s="63" t="s">
        <v>23</v>
      </c>
      <c r="P153" s="64" t="s">
        <v>392</v>
      </c>
    </row>
    <row r="154" spans="1:16" x14ac:dyDescent="0.25">
      <c r="A154" t="str">
        <f t="shared" si="2"/>
        <v/>
      </c>
      <c r="B154" t="s">
        <v>193</v>
      </c>
      <c r="D154" t="s">
        <v>193</v>
      </c>
      <c r="E154">
        <v>0.18679999999999999</v>
      </c>
      <c r="F154">
        <v>299</v>
      </c>
      <c r="O154" s="428" t="s">
        <v>314</v>
      </c>
      <c r="P154" s="165">
        <v>0.77059999999999995</v>
      </c>
    </row>
    <row r="155" spans="1:16" ht="15.75" thickBot="1" x14ac:dyDescent="0.3">
      <c r="A155" t="str">
        <f t="shared" si="2"/>
        <v/>
      </c>
      <c r="B155" t="s">
        <v>194</v>
      </c>
      <c r="D155" t="s">
        <v>194</v>
      </c>
      <c r="E155">
        <v>0.83389999999999997</v>
      </c>
      <c r="F155">
        <v>51</v>
      </c>
      <c r="O155" s="429"/>
      <c r="P155" s="166">
        <v>76</v>
      </c>
    </row>
    <row r="156" spans="1:16" x14ac:dyDescent="0.25">
      <c r="A156" t="str">
        <f t="shared" si="2"/>
        <v/>
      </c>
      <c r="B156" t="s">
        <v>195</v>
      </c>
      <c r="D156" t="s">
        <v>195</v>
      </c>
      <c r="E156">
        <v>0.1042</v>
      </c>
      <c r="F156">
        <v>335</v>
      </c>
      <c r="O156" s="428" t="s">
        <v>200</v>
      </c>
      <c r="P156" s="167">
        <v>0.7671</v>
      </c>
    </row>
    <row r="157" spans="1:16" ht="15.75" thickBot="1" x14ac:dyDescent="0.3">
      <c r="A157" t="str">
        <f t="shared" si="2"/>
        <v/>
      </c>
      <c r="B157" t="s">
        <v>196</v>
      </c>
      <c r="D157" t="s">
        <v>196</v>
      </c>
      <c r="E157">
        <v>0.71230000000000004</v>
      </c>
      <c r="F157">
        <v>86</v>
      </c>
      <c r="O157" s="429"/>
      <c r="P157" s="168">
        <v>77</v>
      </c>
    </row>
    <row r="158" spans="1:16" x14ac:dyDescent="0.25">
      <c r="A158" t="str">
        <f t="shared" si="2"/>
        <v/>
      </c>
      <c r="B158" t="s">
        <v>197</v>
      </c>
      <c r="D158" t="s">
        <v>197</v>
      </c>
      <c r="E158">
        <v>0.28560000000000002</v>
      </c>
      <c r="F158">
        <v>254</v>
      </c>
      <c r="O158" s="428" t="s">
        <v>112</v>
      </c>
      <c r="P158" s="169">
        <v>0.76519999999999999</v>
      </c>
    </row>
    <row r="159" spans="1:16" ht="15.75" thickBot="1" x14ac:dyDescent="0.3">
      <c r="A159" t="str">
        <f t="shared" si="2"/>
        <v/>
      </c>
      <c r="B159" t="s">
        <v>198</v>
      </c>
      <c r="D159" t="s">
        <v>198</v>
      </c>
      <c r="E159">
        <v>0.84350000000000003</v>
      </c>
      <c r="F159">
        <v>45</v>
      </c>
      <c r="O159" s="429"/>
      <c r="P159" s="170">
        <v>78</v>
      </c>
    </row>
    <row r="160" spans="1:16" x14ac:dyDescent="0.25">
      <c r="A160" t="str">
        <f t="shared" si="2"/>
        <v/>
      </c>
      <c r="B160" t="s">
        <v>199</v>
      </c>
      <c r="D160" t="s">
        <v>199</v>
      </c>
      <c r="E160">
        <v>0.42320000000000002</v>
      </c>
      <c r="F160">
        <v>198</v>
      </c>
      <c r="O160" s="428" t="s">
        <v>163</v>
      </c>
      <c r="P160" s="171">
        <v>0.73270000000000002</v>
      </c>
    </row>
    <row r="161" spans="1:16" ht="15.75" thickBot="1" x14ac:dyDescent="0.3">
      <c r="A161" t="str">
        <f t="shared" si="2"/>
        <v/>
      </c>
      <c r="B161" t="s">
        <v>200</v>
      </c>
      <c r="D161" t="s">
        <v>200</v>
      </c>
      <c r="E161">
        <v>0.7671</v>
      </c>
      <c r="F161">
        <v>77</v>
      </c>
      <c r="O161" s="429"/>
      <c r="P161" s="172">
        <v>79</v>
      </c>
    </row>
    <row r="162" spans="1:16" x14ac:dyDescent="0.25">
      <c r="A162" t="str">
        <f t="shared" si="2"/>
        <v/>
      </c>
      <c r="B162" t="s">
        <v>201</v>
      </c>
      <c r="D162" t="s">
        <v>201</v>
      </c>
      <c r="E162">
        <v>9.2600000000000002E-2</v>
      </c>
      <c r="F162">
        <v>341</v>
      </c>
      <c r="O162" s="428" t="s">
        <v>206</v>
      </c>
      <c r="P162" s="173">
        <v>0.73129999999999995</v>
      </c>
    </row>
    <row r="163" spans="1:16" ht="15.75" thickBot="1" x14ac:dyDescent="0.3">
      <c r="A163" t="str">
        <f t="shared" si="2"/>
        <v/>
      </c>
      <c r="B163" t="s">
        <v>202</v>
      </c>
      <c r="D163" t="s">
        <v>202</v>
      </c>
      <c r="E163">
        <v>0.89390000000000003</v>
      </c>
      <c r="F163">
        <v>23</v>
      </c>
      <c r="O163" s="429"/>
      <c r="P163" s="174">
        <v>80</v>
      </c>
    </row>
    <row r="164" spans="1:16" x14ac:dyDescent="0.25">
      <c r="A164" t="str">
        <f t="shared" si="2"/>
        <v/>
      </c>
      <c r="B164" t="s">
        <v>203</v>
      </c>
      <c r="D164" t="s">
        <v>203</v>
      </c>
      <c r="E164">
        <v>0.12609999999999999</v>
      </c>
      <c r="F164">
        <v>326</v>
      </c>
      <c r="O164" s="428" t="s">
        <v>365</v>
      </c>
      <c r="P164" s="175">
        <v>0.73019999999999996</v>
      </c>
    </row>
    <row r="165" spans="1:16" ht="15.75" thickBot="1" x14ac:dyDescent="0.3">
      <c r="A165" t="str">
        <f t="shared" si="2"/>
        <v/>
      </c>
      <c r="B165" t="s">
        <v>204</v>
      </c>
      <c r="D165" t="s">
        <v>204</v>
      </c>
      <c r="E165">
        <v>0.8629</v>
      </c>
      <c r="F165">
        <v>36</v>
      </c>
      <c r="O165" s="429"/>
      <c r="P165" s="176">
        <v>81</v>
      </c>
    </row>
    <row r="166" spans="1:16" x14ac:dyDescent="0.25">
      <c r="A166" t="str">
        <f t="shared" si="2"/>
        <v/>
      </c>
      <c r="B166" s="3" t="s">
        <v>205</v>
      </c>
      <c r="D166" t="s">
        <v>205</v>
      </c>
      <c r="E166">
        <v>0.68259999999999998</v>
      </c>
      <c r="F166">
        <v>97</v>
      </c>
      <c r="O166" s="428" t="s">
        <v>74</v>
      </c>
      <c r="P166" s="177">
        <v>0.73</v>
      </c>
    </row>
    <row r="167" spans="1:16" ht="15.75" thickBot="1" x14ac:dyDescent="0.3">
      <c r="A167" t="str">
        <f t="shared" si="2"/>
        <v/>
      </c>
      <c r="B167" t="s">
        <v>206</v>
      </c>
      <c r="D167" t="s">
        <v>206</v>
      </c>
      <c r="E167">
        <v>0.73129999999999995</v>
      </c>
      <c r="F167">
        <v>80</v>
      </c>
      <c r="O167" s="429"/>
      <c r="P167" s="178">
        <v>82</v>
      </c>
    </row>
    <row r="168" spans="1:16" x14ac:dyDescent="0.25">
      <c r="A168" t="str">
        <f t="shared" si="2"/>
        <v/>
      </c>
      <c r="B168" t="s">
        <v>207</v>
      </c>
      <c r="D168" t="s">
        <v>207</v>
      </c>
      <c r="E168">
        <v>0.27829999999999999</v>
      </c>
      <c r="F168">
        <v>262</v>
      </c>
      <c r="O168" s="428" t="s">
        <v>255</v>
      </c>
      <c r="P168" s="179">
        <v>0.72370000000000001</v>
      </c>
    </row>
    <row r="169" spans="1:16" ht="15.75" thickBot="1" x14ac:dyDescent="0.3">
      <c r="A169" t="str">
        <f t="shared" si="2"/>
        <v/>
      </c>
      <c r="B169" t="s">
        <v>208</v>
      </c>
      <c r="D169" t="s">
        <v>208</v>
      </c>
      <c r="E169">
        <v>0.89659999999999995</v>
      </c>
      <c r="F169">
        <v>22</v>
      </c>
      <c r="O169" s="429"/>
      <c r="P169" s="180">
        <v>83</v>
      </c>
    </row>
    <row r="170" spans="1:16" x14ac:dyDescent="0.25">
      <c r="A170" t="str">
        <f t="shared" si="2"/>
        <v/>
      </c>
      <c r="B170" t="s">
        <v>209</v>
      </c>
      <c r="D170" t="s">
        <v>209</v>
      </c>
      <c r="E170">
        <v>0.89129999999999998</v>
      </c>
      <c r="F170">
        <v>24</v>
      </c>
      <c r="O170" s="13" t="s">
        <v>226</v>
      </c>
      <c r="P170" s="181">
        <v>0.72109999999999996</v>
      </c>
    </row>
    <row r="171" spans="1:16" ht="15.75" thickBot="1" x14ac:dyDescent="0.3">
      <c r="A171" t="str">
        <f t="shared" si="2"/>
        <v/>
      </c>
      <c r="B171" t="s">
        <v>210</v>
      </c>
      <c r="D171" t="s">
        <v>210</v>
      </c>
      <c r="E171">
        <v>0.58830000000000005</v>
      </c>
      <c r="F171">
        <v>135</v>
      </c>
      <c r="O171" s="14" t="s">
        <v>426</v>
      </c>
      <c r="P171" s="182">
        <v>84</v>
      </c>
    </row>
    <row r="172" spans="1:16" x14ac:dyDescent="0.25">
      <c r="A172" t="str">
        <f t="shared" si="2"/>
        <v/>
      </c>
      <c r="B172" t="s">
        <v>211</v>
      </c>
      <c r="D172" t="s">
        <v>211</v>
      </c>
      <c r="E172">
        <v>0.5222</v>
      </c>
      <c r="F172">
        <v>160</v>
      </c>
      <c r="O172" s="428" t="s">
        <v>98</v>
      </c>
      <c r="P172" s="183">
        <v>0.72109999999999996</v>
      </c>
    </row>
    <row r="173" spans="1:16" ht="15.75" thickBot="1" x14ac:dyDescent="0.3">
      <c r="A173" t="str">
        <f t="shared" si="2"/>
        <v/>
      </c>
      <c r="B173" t="s">
        <v>212</v>
      </c>
      <c r="D173" t="s">
        <v>212</v>
      </c>
      <c r="E173">
        <v>0.88100000000000001</v>
      </c>
      <c r="F173">
        <v>29</v>
      </c>
      <c r="O173" s="429"/>
      <c r="P173" s="184">
        <v>85</v>
      </c>
    </row>
    <row r="174" spans="1:16" x14ac:dyDescent="0.25">
      <c r="A174" t="str">
        <f t="shared" si="2"/>
        <v/>
      </c>
      <c r="B174" t="s">
        <v>213</v>
      </c>
      <c r="D174" t="s">
        <v>213</v>
      </c>
      <c r="E174">
        <v>0.77339999999999998</v>
      </c>
      <c r="F174">
        <v>75</v>
      </c>
      <c r="O174" s="13" t="s">
        <v>196</v>
      </c>
      <c r="P174" s="185">
        <v>0.71230000000000004</v>
      </c>
    </row>
    <row r="175" spans="1:16" ht="15.75" thickBot="1" x14ac:dyDescent="0.3">
      <c r="A175" t="str">
        <f t="shared" si="2"/>
        <v/>
      </c>
      <c r="B175" t="s">
        <v>214</v>
      </c>
      <c r="D175" t="s">
        <v>214</v>
      </c>
      <c r="E175">
        <v>0.3901</v>
      </c>
      <c r="F175">
        <v>212</v>
      </c>
      <c r="O175" s="14" t="s">
        <v>425</v>
      </c>
      <c r="P175" s="186">
        <v>86</v>
      </c>
    </row>
    <row r="176" spans="1:16" x14ac:dyDescent="0.25">
      <c r="A176" t="str">
        <f t="shared" si="2"/>
        <v/>
      </c>
      <c r="B176" t="s">
        <v>215</v>
      </c>
      <c r="D176" t="s">
        <v>215</v>
      </c>
      <c r="E176">
        <v>0.1072</v>
      </c>
      <c r="F176">
        <v>333</v>
      </c>
      <c r="O176" s="428" t="s">
        <v>337</v>
      </c>
      <c r="P176" s="187">
        <v>0.71189999999999998</v>
      </c>
    </row>
    <row r="177" spans="1:16" ht="15.75" thickBot="1" x14ac:dyDescent="0.3">
      <c r="A177" t="str">
        <f t="shared" si="2"/>
        <v/>
      </c>
      <c r="B177" t="s">
        <v>216</v>
      </c>
      <c r="D177" t="s">
        <v>216</v>
      </c>
      <c r="E177">
        <v>0.85809999999999997</v>
      </c>
      <c r="F177">
        <v>38</v>
      </c>
      <c r="O177" s="429"/>
      <c r="P177" s="188">
        <v>87</v>
      </c>
    </row>
    <row r="178" spans="1:16" x14ac:dyDescent="0.25">
      <c r="A178" t="str">
        <f t="shared" si="2"/>
        <v/>
      </c>
      <c r="B178" t="s">
        <v>217</v>
      </c>
      <c r="D178" t="s">
        <v>217</v>
      </c>
      <c r="E178">
        <v>0.62270000000000003</v>
      </c>
      <c r="F178">
        <v>121</v>
      </c>
      <c r="O178" s="428" t="s">
        <v>272</v>
      </c>
      <c r="P178" s="189">
        <v>0.71089999999999998</v>
      </c>
    </row>
    <row r="179" spans="1:16" ht="15.75" thickBot="1" x14ac:dyDescent="0.3">
      <c r="A179" t="str">
        <f t="shared" si="2"/>
        <v/>
      </c>
      <c r="B179" t="s">
        <v>218</v>
      </c>
      <c r="D179" t="s">
        <v>218</v>
      </c>
      <c r="E179">
        <v>0.3226</v>
      </c>
      <c r="F179">
        <v>242</v>
      </c>
      <c r="O179" s="429"/>
      <c r="P179" s="190">
        <v>88</v>
      </c>
    </row>
    <row r="180" spans="1:16" x14ac:dyDescent="0.25">
      <c r="A180" t="str">
        <f t="shared" si="2"/>
        <v/>
      </c>
      <c r="B180" t="s">
        <v>219</v>
      </c>
      <c r="D180" t="s">
        <v>219</v>
      </c>
      <c r="E180">
        <v>0.47460000000000002</v>
      </c>
      <c r="F180">
        <v>175</v>
      </c>
      <c r="O180" s="428" t="s">
        <v>263</v>
      </c>
      <c r="P180" s="191">
        <v>0.71</v>
      </c>
    </row>
    <row r="181" spans="1:16" ht="15.75" thickBot="1" x14ac:dyDescent="0.3">
      <c r="A181" t="str">
        <f t="shared" si="2"/>
        <v/>
      </c>
      <c r="B181" t="s">
        <v>220</v>
      </c>
      <c r="D181" t="s">
        <v>220</v>
      </c>
      <c r="E181">
        <v>0.18959999999999999</v>
      </c>
      <c r="F181">
        <v>296</v>
      </c>
      <c r="O181" s="429"/>
      <c r="P181" s="192">
        <v>89</v>
      </c>
    </row>
    <row r="182" spans="1:16" x14ac:dyDescent="0.25">
      <c r="A182" t="str">
        <f t="shared" si="2"/>
        <v/>
      </c>
      <c r="B182" t="s">
        <v>221</v>
      </c>
      <c r="D182" t="s">
        <v>221</v>
      </c>
      <c r="E182">
        <v>0.53059999999999996</v>
      </c>
      <c r="F182">
        <v>155</v>
      </c>
      <c r="O182" s="428" t="s">
        <v>249</v>
      </c>
      <c r="P182" s="193">
        <v>0.70599999999999996</v>
      </c>
    </row>
    <row r="183" spans="1:16" ht="15.75" thickBot="1" x14ac:dyDescent="0.3">
      <c r="A183" t="str">
        <f t="shared" si="2"/>
        <v/>
      </c>
      <c r="B183" t="s">
        <v>222</v>
      </c>
      <c r="D183" t="s">
        <v>222</v>
      </c>
      <c r="E183">
        <v>0.2601</v>
      </c>
      <c r="F183">
        <v>274</v>
      </c>
      <c r="O183" s="429"/>
      <c r="P183" s="194">
        <v>90</v>
      </c>
    </row>
    <row r="184" spans="1:16" x14ac:dyDescent="0.25">
      <c r="A184" t="str">
        <f t="shared" si="2"/>
        <v/>
      </c>
      <c r="B184" t="s">
        <v>223</v>
      </c>
      <c r="D184" t="s">
        <v>223</v>
      </c>
      <c r="E184">
        <v>0.33479999999999999</v>
      </c>
      <c r="F184">
        <v>235</v>
      </c>
      <c r="O184" s="428" t="s">
        <v>268</v>
      </c>
      <c r="P184" s="195">
        <v>0.70150000000000001</v>
      </c>
    </row>
    <row r="185" spans="1:16" ht="15.75" thickBot="1" x14ac:dyDescent="0.3">
      <c r="A185" t="str">
        <f t="shared" si="2"/>
        <v/>
      </c>
      <c r="B185" t="s">
        <v>224</v>
      </c>
      <c r="D185" t="s">
        <v>224</v>
      </c>
      <c r="E185">
        <v>0.35489999999999999</v>
      </c>
      <c r="F185">
        <v>227</v>
      </c>
      <c r="O185" s="429"/>
      <c r="P185" s="196">
        <v>91</v>
      </c>
    </row>
    <row r="186" spans="1:16" x14ac:dyDescent="0.25">
      <c r="A186" t="str">
        <f t="shared" si="2"/>
        <v/>
      </c>
      <c r="B186" t="s">
        <v>225</v>
      </c>
      <c r="D186" t="s">
        <v>225</v>
      </c>
      <c r="E186">
        <v>0.21260000000000001</v>
      </c>
      <c r="F186">
        <v>288</v>
      </c>
      <c r="O186" s="428" t="s">
        <v>164</v>
      </c>
      <c r="P186" s="197">
        <v>0.69969999999999999</v>
      </c>
    </row>
    <row r="187" spans="1:16" ht="15.75" thickBot="1" x14ac:dyDescent="0.3">
      <c r="A187" t="str">
        <f t="shared" si="2"/>
        <v/>
      </c>
      <c r="B187" t="s">
        <v>226</v>
      </c>
      <c r="D187" t="s">
        <v>226</v>
      </c>
      <c r="E187">
        <v>0.72109999999999996</v>
      </c>
      <c r="F187">
        <v>85</v>
      </c>
      <c r="O187" s="429"/>
      <c r="P187" s="198">
        <v>92</v>
      </c>
    </row>
    <row r="188" spans="1:16" x14ac:dyDescent="0.25">
      <c r="A188" t="str">
        <f t="shared" si="2"/>
        <v/>
      </c>
      <c r="B188" t="s">
        <v>227</v>
      </c>
      <c r="D188" t="s">
        <v>227</v>
      </c>
      <c r="E188">
        <v>0.6492</v>
      </c>
      <c r="F188">
        <v>107</v>
      </c>
      <c r="O188" s="428" t="s">
        <v>149</v>
      </c>
      <c r="P188" s="199">
        <v>0.69679999999999997</v>
      </c>
    </row>
    <row r="189" spans="1:16" ht="15.75" thickBot="1" x14ac:dyDescent="0.3">
      <c r="A189" t="str">
        <f t="shared" si="2"/>
        <v/>
      </c>
      <c r="B189" t="s">
        <v>228</v>
      </c>
      <c r="D189" t="s">
        <v>228</v>
      </c>
      <c r="E189">
        <v>0.41310000000000002</v>
      </c>
      <c r="F189">
        <v>206</v>
      </c>
      <c r="O189" s="429"/>
      <c r="P189" s="200">
        <v>93</v>
      </c>
    </row>
    <row r="190" spans="1:16" x14ac:dyDescent="0.25">
      <c r="A190" t="str">
        <f t="shared" si="2"/>
        <v/>
      </c>
      <c r="B190" t="s">
        <v>229</v>
      </c>
      <c r="D190" t="s">
        <v>229</v>
      </c>
      <c r="E190">
        <v>0.1157</v>
      </c>
      <c r="F190">
        <v>329</v>
      </c>
      <c r="O190" s="428" t="s">
        <v>178</v>
      </c>
      <c r="P190" s="201">
        <v>0.69489999999999996</v>
      </c>
    </row>
    <row r="191" spans="1:16" ht="15.75" thickBot="1" x14ac:dyDescent="0.3">
      <c r="A191" t="str">
        <f t="shared" si="2"/>
        <v/>
      </c>
      <c r="B191" t="s">
        <v>230</v>
      </c>
      <c r="D191" t="s">
        <v>230</v>
      </c>
      <c r="E191">
        <v>0.80879999999999996</v>
      </c>
      <c r="F191">
        <v>59</v>
      </c>
      <c r="O191" s="429"/>
      <c r="P191" s="202">
        <v>94</v>
      </c>
    </row>
    <row r="192" spans="1:16" x14ac:dyDescent="0.25">
      <c r="A192" t="str">
        <f t="shared" si="2"/>
        <v/>
      </c>
      <c r="B192" t="s">
        <v>231</v>
      </c>
      <c r="D192" t="s">
        <v>231</v>
      </c>
      <c r="E192">
        <v>0.79059999999999997</v>
      </c>
      <c r="F192">
        <v>66</v>
      </c>
      <c r="O192" s="428" t="s">
        <v>388</v>
      </c>
      <c r="P192" s="203">
        <v>0.69359999999999999</v>
      </c>
    </row>
    <row r="193" spans="1:16" ht="15.75" thickBot="1" x14ac:dyDescent="0.3">
      <c r="A193" t="str">
        <f t="shared" si="2"/>
        <v/>
      </c>
      <c r="B193" t="s">
        <v>232</v>
      </c>
      <c r="D193" t="s">
        <v>232</v>
      </c>
      <c r="E193">
        <v>0.21329999999999999</v>
      </c>
      <c r="F193">
        <v>285</v>
      </c>
      <c r="O193" s="429"/>
      <c r="P193" s="204">
        <v>95</v>
      </c>
    </row>
    <row r="194" spans="1:16" x14ac:dyDescent="0.25">
      <c r="A194" t="str">
        <f t="shared" si="2"/>
        <v/>
      </c>
      <c r="B194" t="s">
        <v>233</v>
      </c>
      <c r="D194" t="s">
        <v>233</v>
      </c>
      <c r="E194">
        <v>0.32190000000000002</v>
      </c>
      <c r="F194">
        <v>243</v>
      </c>
      <c r="O194" s="13" t="s">
        <v>187</v>
      </c>
      <c r="P194" s="205">
        <v>0.69089999999999996</v>
      </c>
    </row>
    <row r="195" spans="1:16" ht="15.75" thickBot="1" x14ac:dyDescent="0.3">
      <c r="A195" t="str">
        <f t="shared" ref="A195:A258" si="3">IF(B195=D195, "", "BAD")</f>
        <v/>
      </c>
      <c r="B195" t="s">
        <v>234</v>
      </c>
      <c r="D195" t="s">
        <v>234</v>
      </c>
      <c r="E195">
        <v>0.17810000000000001</v>
      </c>
      <c r="F195">
        <v>304</v>
      </c>
      <c r="O195" s="14" t="s">
        <v>428</v>
      </c>
      <c r="P195" s="206">
        <v>96</v>
      </c>
    </row>
    <row r="196" spans="1:16" x14ac:dyDescent="0.25">
      <c r="A196" t="str">
        <f t="shared" si="3"/>
        <v/>
      </c>
      <c r="B196" t="s">
        <v>235</v>
      </c>
      <c r="D196" t="s">
        <v>235</v>
      </c>
      <c r="E196">
        <v>0.16400000000000001</v>
      </c>
      <c r="F196">
        <v>313</v>
      </c>
      <c r="O196" s="13" t="s">
        <v>205</v>
      </c>
      <c r="P196" s="207">
        <v>0.68259999999999998</v>
      </c>
    </row>
    <row r="197" spans="1:16" ht="15.75" thickBot="1" x14ac:dyDescent="0.3">
      <c r="A197" t="str">
        <f t="shared" si="3"/>
        <v/>
      </c>
      <c r="B197" t="s">
        <v>236</v>
      </c>
      <c r="D197" t="s">
        <v>236</v>
      </c>
      <c r="E197">
        <v>0.33489999999999998</v>
      </c>
      <c r="F197">
        <v>234</v>
      </c>
      <c r="O197" s="14" t="s">
        <v>430</v>
      </c>
      <c r="P197" s="208">
        <v>97</v>
      </c>
    </row>
    <row r="198" spans="1:16" x14ac:dyDescent="0.25">
      <c r="A198" t="str">
        <f t="shared" si="3"/>
        <v/>
      </c>
      <c r="B198" t="s">
        <v>237</v>
      </c>
      <c r="D198" t="s">
        <v>237</v>
      </c>
      <c r="E198">
        <v>0.87949999999999995</v>
      </c>
      <c r="F198">
        <v>31</v>
      </c>
      <c r="O198" s="428" t="s">
        <v>62</v>
      </c>
      <c r="P198" s="209">
        <v>0.6754</v>
      </c>
    </row>
    <row r="199" spans="1:16" ht="15.75" thickBot="1" x14ac:dyDescent="0.3">
      <c r="A199" t="str">
        <f t="shared" si="3"/>
        <v/>
      </c>
      <c r="B199" t="s">
        <v>238</v>
      </c>
      <c r="D199" t="s">
        <v>238</v>
      </c>
      <c r="E199">
        <v>0.18459999999999999</v>
      </c>
      <c r="F199">
        <v>300</v>
      </c>
      <c r="O199" s="429"/>
      <c r="P199" s="210">
        <v>98</v>
      </c>
    </row>
    <row r="200" spans="1:16" x14ac:dyDescent="0.25">
      <c r="A200" t="str">
        <f t="shared" si="3"/>
        <v/>
      </c>
      <c r="B200" t="s">
        <v>239</v>
      </c>
      <c r="D200" t="s">
        <v>239</v>
      </c>
      <c r="E200">
        <v>0.60599999999999998</v>
      </c>
      <c r="F200">
        <v>130</v>
      </c>
      <c r="O200" s="428" t="s">
        <v>373</v>
      </c>
      <c r="P200" s="211">
        <v>0.67530000000000001</v>
      </c>
    </row>
    <row r="201" spans="1:16" ht="15.75" thickBot="1" x14ac:dyDescent="0.3">
      <c r="A201" t="str">
        <f t="shared" si="3"/>
        <v/>
      </c>
      <c r="B201" t="s">
        <v>240</v>
      </c>
      <c r="D201" t="s">
        <v>240</v>
      </c>
      <c r="E201">
        <v>0.77610000000000001</v>
      </c>
      <c r="F201">
        <v>73</v>
      </c>
      <c r="O201" s="429"/>
      <c r="P201" s="212">
        <v>99</v>
      </c>
    </row>
    <row r="202" spans="1:16" x14ac:dyDescent="0.25">
      <c r="A202" t="str">
        <f t="shared" si="3"/>
        <v/>
      </c>
      <c r="B202" t="s">
        <v>241</v>
      </c>
      <c r="D202" t="s">
        <v>241</v>
      </c>
      <c r="E202">
        <v>0.28139999999999998</v>
      </c>
      <c r="F202">
        <v>257</v>
      </c>
      <c r="O202" s="428" t="s">
        <v>335</v>
      </c>
      <c r="P202" s="213">
        <v>0.6744</v>
      </c>
    </row>
    <row r="203" spans="1:16" ht="15.75" thickBot="1" x14ac:dyDescent="0.3">
      <c r="A203" t="str">
        <f t="shared" si="3"/>
        <v/>
      </c>
      <c r="B203" s="3" t="s">
        <v>242</v>
      </c>
      <c r="D203" t="s">
        <v>242</v>
      </c>
      <c r="E203">
        <v>0.67049999999999998</v>
      </c>
      <c r="F203">
        <v>102</v>
      </c>
      <c r="O203" s="429"/>
      <c r="P203" s="214">
        <v>100</v>
      </c>
    </row>
    <row r="204" spans="1:16" ht="15.75" thickBot="1" x14ac:dyDescent="0.3">
      <c r="A204" t="str">
        <f t="shared" si="3"/>
        <v/>
      </c>
      <c r="B204" t="s">
        <v>243</v>
      </c>
      <c r="D204" t="s">
        <v>243</v>
      </c>
      <c r="E204">
        <v>0.28089999999999998</v>
      </c>
      <c r="F204">
        <v>258</v>
      </c>
      <c r="O204" s="63" t="s">
        <v>23</v>
      </c>
      <c r="P204" s="64" t="s">
        <v>392</v>
      </c>
    </row>
    <row r="205" spans="1:16" x14ac:dyDescent="0.25">
      <c r="A205" t="str">
        <f t="shared" si="3"/>
        <v/>
      </c>
      <c r="B205" t="s">
        <v>244</v>
      </c>
      <c r="D205" t="s">
        <v>244</v>
      </c>
      <c r="E205">
        <v>0.44350000000000001</v>
      </c>
      <c r="F205">
        <v>190</v>
      </c>
      <c r="O205" s="428" t="s">
        <v>312</v>
      </c>
      <c r="P205" s="215">
        <v>0.67330000000000001</v>
      </c>
    </row>
    <row r="206" spans="1:16" ht="15.75" thickBot="1" x14ac:dyDescent="0.3">
      <c r="A206" t="str">
        <f t="shared" si="3"/>
        <v/>
      </c>
      <c r="B206" t="s">
        <v>245</v>
      </c>
      <c r="D206" t="s">
        <v>245</v>
      </c>
      <c r="E206">
        <v>0.36749999999999999</v>
      </c>
      <c r="F206">
        <v>222</v>
      </c>
      <c r="O206" s="429"/>
      <c r="P206" s="216">
        <v>101</v>
      </c>
    </row>
    <row r="207" spans="1:16" x14ac:dyDescent="0.25">
      <c r="A207" t="str">
        <f t="shared" si="3"/>
        <v/>
      </c>
      <c r="B207" t="s">
        <v>246</v>
      </c>
      <c r="D207" t="s">
        <v>246</v>
      </c>
      <c r="E207">
        <v>0.2782</v>
      </c>
      <c r="F207">
        <v>263</v>
      </c>
      <c r="O207" s="13" t="s">
        <v>319</v>
      </c>
      <c r="P207" s="217">
        <v>0.67049999999999998</v>
      </c>
    </row>
    <row r="208" spans="1:16" ht="15.75" thickBot="1" x14ac:dyDescent="0.3">
      <c r="A208" t="str">
        <f t="shared" si="3"/>
        <v/>
      </c>
      <c r="B208" t="s">
        <v>247</v>
      </c>
      <c r="D208" t="s">
        <v>247</v>
      </c>
      <c r="E208">
        <v>0.4103</v>
      </c>
      <c r="F208">
        <v>208</v>
      </c>
      <c r="O208" s="14" t="s">
        <v>416</v>
      </c>
      <c r="P208" s="218">
        <v>102</v>
      </c>
    </row>
    <row r="209" spans="1:16" x14ac:dyDescent="0.25">
      <c r="A209" t="str">
        <f t="shared" si="3"/>
        <v/>
      </c>
      <c r="B209" t="s">
        <v>248</v>
      </c>
      <c r="D209" t="s">
        <v>248</v>
      </c>
      <c r="E209">
        <v>0.3256</v>
      </c>
      <c r="F209">
        <v>240</v>
      </c>
      <c r="O209" s="13" t="s">
        <v>242</v>
      </c>
      <c r="P209" s="217">
        <v>0.67049999999999998</v>
      </c>
    </row>
    <row r="210" spans="1:16" ht="15.75" thickBot="1" x14ac:dyDescent="0.3">
      <c r="A210" t="str">
        <f t="shared" si="3"/>
        <v/>
      </c>
      <c r="B210" t="s">
        <v>249</v>
      </c>
      <c r="D210" t="s">
        <v>249</v>
      </c>
      <c r="E210">
        <v>0.70599999999999996</v>
      </c>
      <c r="F210">
        <v>90</v>
      </c>
      <c r="O210" s="14" t="s">
        <v>416</v>
      </c>
      <c r="P210" s="218">
        <v>103</v>
      </c>
    </row>
    <row r="211" spans="1:16" x14ac:dyDescent="0.25">
      <c r="A211" t="str">
        <f t="shared" si="3"/>
        <v/>
      </c>
      <c r="B211" t="s">
        <v>250</v>
      </c>
      <c r="D211" t="s">
        <v>250</v>
      </c>
      <c r="E211">
        <v>0.1888</v>
      </c>
      <c r="F211">
        <v>298</v>
      </c>
      <c r="O211" s="428" t="s">
        <v>111</v>
      </c>
      <c r="P211" s="217">
        <v>0.66869999999999996</v>
      </c>
    </row>
    <row r="212" spans="1:16" ht="15.75" thickBot="1" x14ac:dyDescent="0.3">
      <c r="A212" t="str">
        <f t="shared" si="3"/>
        <v/>
      </c>
      <c r="B212" t="s">
        <v>251</v>
      </c>
      <c r="D212" t="s">
        <v>251</v>
      </c>
      <c r="E212">
        <v>0.56889999999999996</v>
      </c>
      <c r="F212">
        <v>140</v>
      </c>
      <c r="O212" s="429"/>
      <c r="P212" s="218">
        <v>104</v>
      </c>
    </row>
    <row r="213" spans="1:16" x14ac:dyDescent="0.25">
      <c r="A213" t="str">
        <f t="shared" si="3"/>
        <v/>
      </c>
      <c r="B213" t="s">
        <v>252</v>
      </c>
      <c r="D213" t="s">
        <v>252</v>
      </c>
      <c r="E213">
        <v>0.44490000000000002</v>
      </c>
      <c r="F213">
        <v>189</v>
      </c>
      <c r="O213" s="428" t="s">
        <v>141</v>
      </c>
      <c r="P213" s="217">
        <v>0.66500000000000004</v>
      </c>
    </row>
    <row r="214" spans="1:16" ht="15.75" thickBot="1" x14ac:dyDescent="0.3">
      <c r="A214" t="str">
        <f t="shared" si="3"/>
        <v/>
      </c>
      <c r="B214" t="s">
        <v>253</v>
      </c>
      <c r="D214" t="s">
        <v>253</v>
      </c>
      <c r="E214">
        <v>0.78449999999999998</v>
      </c>
      <c r="F214">
        <v>70</v>
      </c>
      <c r="O214" s="429"/>
      <c r="P214" s="218">
        <v>105</v>
      </c>
    </row>
    <row r="215" spans="1:16" x14ac:dyDescent="0.25">
      <c r="A215" t="str">
        <f t="shared" si="3"/>
        <v/>
      </c>
      <c r="B215" t="s">
        <v>254</v>
      </c>
      <c r="D215" t="s">
        <v>254</v>
      </c>
      <c r="E215">
        <v>0.49580000000000002</v>
      </c>
      <c r="F215">
        <v>168</v>
      </c>
      <c r="O215" s="428" t="s">
        <v>344</v>
      </c>
      <c r="P215" s="217">
        <v>0.65159999999999996</v>
      </c>
    </row>
    <row r="216" spans="1:16" ht="15.75" thickBot="1" x14ac:dyDescent="0.3">
      <c r="A216" t="str">
        <f t="shared" si="3"/>
        <v/>
      </c>
      <c r="B216" t="s">
        <v>255</v>
      </c>
      <c r="D216" t="s">
        <v>255</v>
      </c>
      <c r="E216">
        <v>0.72370000000000001</v>
      </c>
      <c r="F216">
        <v>83</v>
      </c>
      <c r="O216" s="429"/>
      <c r="P216" s="218">
        <v>106</v>
      </c>
    </row>
    <row r="217" spans="1:16" x14ac:dyDescent="0.25">
      <c r="A217" t="str">
        <f t="shared" si="3"/>
        <v/>
      </c>
      <c r="B217" t="s">
        <v>256</v>
      </c>
      <c r="D217" t="s">
        <v>256</v>
      </c>
      <c r="E217">
        <v>0.96030000000000004</v>
      </c>
      <c r="F217">
        <v>3</v>
      </c>
      <c r="O217" s="428" t="s">
        <v>227</v>
      </c>
      <c r="P217" s="217">
        <v>0.6492</v>
      </c>
    </row>
    <row r="218" spans="1:16" ht="15.75" thickBot="1" x14ac:dyDescent="0.3">
      <c r="A218" t="str">
        <f t="shared" si="3"/>
        <v/>
      </c>
      <c r="B218" s="424" t="s">
        <v>257</v>
      </c>
      <c r="D218" t="s">
        <v>257</v>
      </c>
      <c r="E218">
        <v>0.84789999999999999</v>
      </c>
      <c r="F218">
        <v>41</v>
      </c>
      <c r="O218" s="429"/>
      <c r="P218" s="218">
        <v>107</v>
      </c>
    </row>
    <row r="219" spans="1:16" x14ac:dyDescent="0.25">
      <c r="A219" t="str">
        <f t="shared" si="3"/>
        <v/>
      </c>
      <c r="B219" t="s">
        <v>258</v>
      </c>
      <c r="D219" t="s">
        <v>258</v>
      </c>
      <c r="E219">
        <v>0.96379999999999999</v>
      </c>
      <c r="F219">
        <v>1</v>
      </c>
      <c r="O219" s="428" t="s">
        <v>298</v>
      </c>
      <c r="P219" s="217">
        <v>0.64900000000000002</v>
      </c>
    </row>
    <row r="220" spans="1:16" ht="15.75" thickBot="1" x14ac:dyDescent="0.3">
      <c r="A220" t="str">
        <f t="shared" si="3"/>
        <v/>
      </c>
      <c r="B220" t="s">
        <v>259</v>
      </c>
      <c r="D220" t="s">
        <v>259</v>
      </c>
      <c r="E220">
        <v>0.52439999999999998</v>
      </c>
      <c r="F220">
        <v>158</v>
      </c>
      <c r="O220" s="429"/>
      <c r="P220" s="218">
        <v>108</v>
      </c>
    </row>
    <row r="221" spans="1:16" x14ac:dyDescent="0.25">
      <c r="A221" t="str">
        <f t="shared" si="3"/>
        <v/>
      </c>
      <c r="B221" t="s">
        <v>260</v>
      </c>
      <c r="D221" t="s">
        <v>260</v>
      </c>
      <c r="E221">
        <v>0.60770000000000002</v>
      </c>
      <c r="F221">
        <v>129</v>
      </c>
      <c r="O221" s="428" t="s">
        <v>342</v>
      </c>
      <c r="P221" s="217">
        <v>0.64370000000000005</v>
      </c>
    </row>
    <row r="222" spans="1:16" ht="15.75" thickBot="1" x14ac:dyDescent="0.3">
      <c r="A222" t="str">
        <f t="shared" si="3"/>
        <v/>
      </c>
      <c r="B222" t="s">
        <v>261</v>
      </c>
      <c r="D222" t="s">
        <v>261</v>
      </c>
      <c r="E222">
        <v>0.88729999999999998</v>
      </c>
      <c r="F222">
        <v>27</v>
      </c>
      <c r="O222" s="429"/>
      <c r="P222" s="218">
        <v>109</v>
      </c>
    </row>
    <row r="223" spans="1:16" x14ac:dyDescent="0.25">
      <c r="A223" t="str">
        <f t="shared" si="3"/>
        <v/>
      </c>
      <c r="B223" t="s">
        <v>262</v>
      </c>
      <c r="D223" t="s">
        <v>262</v>
      </c>
      <c r="E223">
        <v>0.57079999999999997</v>
      </c>
      <c r="F223">
        <v>138</v>
      </c>
      <c r="O223" s="428" t="s">
        <v>274</v>
      </c>
      <c r="P223" s="217">
        <v>0.6411</v>
      </c>
    </row>
    <row r="224" spans="1:16" ht="15.75" thickBot="1" x14ac:dyDescent="0.3">
      <c r="A224" t="str">
        <f t="shared" si="3"/>
        <v/>
      </c>
      <c r="B224" t="s">
        <v>263</v>
      </c>
      <c r="D224" t="s">
        <v>263</v>
      </c>
      <c r="E224">
        <v>0.71</v>
      </c>
      <c r="F224">
        <v>89</v>
      </c>
      <c r="O224" s="429"/>
      <c r="P224" s="218">
        <v>110</v>
      </c>
    </row>
    <row r="225" spans="1:16" x14ac:dyDescent="0.25">
      <c r="A225" t="str">
        <f t="shared" si="3"/>
        <v/>
      </c>
      <c r="B225" t="s">
        <v>264</v>
      </c>
      <c r="D225" t="s">
        <v>264</v>
      </c>
      <c r="E225">
        <v>0.28039999999999998</v>
      </c>
      <c r="F225">
        <v>259</v>
      </c>
      <c r="O225" s="428" t="s">
        <v>370</v>
      </c>
      <c r="P225" s="217">
        <v>0.64080000000000004</v>
      </c>
    </row>
    <row r="226" spans="1:16" ht="15.75" thickBot="1" x14ac:dyDescent="0.3">
      <c r="A226" t="str">
        <f t="shared" si="3"/>
        <v/>
      </c>
      <c r="B226" t="s">
        <v>265</v>
      </c>
      <c r="D226" t="s">
        <v>265</v>
      </c>
      <c r="E226">
        <v>0.77380000000000004</v>
      </c>
      <c r="F226">
        <v>74</v>
      </c>
      <c r="O226" s="429"/>
      <c r="P226" s="218">
        <v>111</v>
      </c>
    </row>
    <row r="227" spans="1:16" x14ac:dyDescent="0.25">
      <c r="A227" t="str">
        <f t="shared" si="3"/>
        <v/>
      </c>
      <c r="B227" t="s">
        <v>266</v>
      </c>
      <c r="D227" t="s">
        <v>266</v>
      </c>
      <c r="E227">
        <v>0.41699999999999998</v>
      </c>
      <c r="F227">
        <v>201</v>
      </c>
      <c r="O227" s="428" t="s">
        <v>43</v>
      </c>
      <c r="P227" s="217">
        <v>0.63970000000000005</v>
      </c>
    </row>
    <row r="228" spans="1:16" ht="15.75" thickBot="1" x14ac:dyDescent="0.3">
      <c r="A228" t="str">
        <f t="shared" si="3"/>
        <v/>
      </c>
      <c r="B228" t="s">
        <v>267</v>
      </c>
      <c r="D228" t="s">
        <v>267</v>
      </c>
      <c r="E228">
        <v>0.94199999999999995</v>
      </c>
      <c r="F228">
        <v>8</v>
      </c>
      <c r="O228" s="429"/>
      <c r="P228" s="218">
        <v>112</v>
      </c>
    </row>
    <row r="229" spans="1:16" x14ac:dyDescent="0.25">
      <c r="A229" t="str">
        <f t="shared" si="3"/>
        <v/>
      </c>
      <c r="B229" t="s">
        <v>268</v>
      </c>
      <c r="D229" t="s">
        <v>268</v>
      </c>
      <c r="E229">
        <v>0.70150000000000001</v>
      </c>
      <c r="F229">
        <v>91</v>
      </c>
      <c r="O229" s="428" t="s">
        <v>67</v>
      </c>
      <c r="P229" s="217">
        <v>0.63729999999999998</v>
      </c>
    </row>
    <row r="230" spans="1:16" ht="15.75" thickBot="1" x14ac:dyDescent="0.3">
      <c r="A230" t="str">
        <f t="shared" si="3"/>
        <v/>
      </c>
      <c r="B230" t="s">
        <v>269</v>
      </c>
      <c r="D230" t="s">
        <v>269</v>
      </c>
      <c r="E230">
        <v>0.28539999999999999</v>
      </c>
      <c r="F230">
        <v>255</v>
      </c>
      <c r="O230" s="429"/>
      <c r="P230" s="218">
        <v>113</v>
      </c>
    </row>
    <row r="231" spans="1:16" x14ac:dyDescent="0.25">
      <c r="A231" t="str">
        <f t="shared" si="3"/>
        <v/>
      </c>
      <c r="B231" t="s">
        <v>270</v>
      </c>
      <c r="D231" t="s">
        <v>270</v>
      </c>
      <c r="E231">
        <v>0.1051</v>
      </c>
      <c r="F231">
        <v>334</v>
      </c>
      <c r="O231" s="13" t="s">
        <v>106</v>
      </c>
      <c r="P231" s="217">
        <v>0.63480000000000003</v>
      </c>
    </row>
    <row r="232" spans="1:16" ht="15.75" thickBot="1" x14ac:dyDescent="0.3">
      <c r="A232" t="str">
        <f t="shared" si="3"/>
        <v/>
      </c>
      <c r="B232" t="s">
        <v>271</v>
      </c>
      <c r="D232" t="s">
        <v>271</v>
      </c>
      <c r="E232">
        <v>6.0699999999999997E-2</v>
      </c>
      <c r="F232">
        <v>348</v>
      </c>
      <c r="O232" s="14" t="s">
        <v>425</v>
      </c>
      <c r="P232" s="218">
        <v>114</v>
      </c>
    </row>
    <row r="233" spans="1:16" x14ac:dyDescent="0.25">
      <c r="A233" t="str">
        <f t="shared" si="3"/>
        <v/>
      </c>
      <c r="B233" t="s">
        <v>272</v>
      </c>
      <c r="D233" t="s">
        <v>272</v>
      </c>
      <c r="E233">
        <v>0.71089999999999998</v>
      </c>
      <c r="F233">
        <v>88</v>
      </c>
      <c r="O233" s="428" t="s">
        <v>324</v>
      </c>
      <c r="P233" s="217">
        <v>0.63449999999999995</v>
      </c>
    </row>
    <row r="234" spans="1:16" ht="15.75" thickBot="1" x14ac:dyDescent="0.3">
      <c r="A234" t="str">
        <f t="shared" si="3"/>
        <v/>
      </c>
      <c r="B234" t="s">
        <v>273</v>
      </c>
      <c r="D234" t="s">
        <v>273</v>
      </c>
      <c r="E234">
        <v>0.79849999999999999</v>
      </c>
      <c r="F234">
        <v>61</v>
      </c>
      <c r="O234" s="429"/>
      <c r="P234" s="218">
        <v>115</v>
      </c>
    </row>
    <row r="235" spans="1:16" x14ac:dyDescent="0.25">
      <c r="A235" t="str">
        <f t="shared" si="3"/>
        <v/>
      </c>
      <c r="B235" t="s">
        <v>274</v>
      </c>
      <c r="D235" t="s">
        <v>274</v>
      </c>
      <c r="E235">
        <v>0.6411</v>
      </c>
      <c r="F235">
        <v>110</v>
      </c>
      <c r="O235" s="428" t="s">
        <v>92</v>
      </c>
      <c r="P235" s="217">
        <v>0.63090000000000002</v>
      </c>
    </row>
    <row r="236" spans="1:16" ht="15.75" thickBot="1" x14ac:dyDescent="0.3">
      <c r="A236" t="str">
        <f t="shared" si="3"/>
        <v/>
      </c>
      <c r="B236" t="s">
        <v>275</v>
      </c>
      <c r="D236" t="s">
        <v>275</v>
      </c>
      <c r="E236">
        <v>0.5625</v>
      </c>
      <c r="F236">
        <v>143</v>
      </c>
      <c r="O236" s="429"/>
      <c r="P236" s="218">
        <v>116</v>
      </c>
    </row>
    <row r="237" spans="1:16" x14ac:dyDescent="0.25">
      <c r="A237" t="str">
        <f t="shared" si="3"/>
        <v/>
      </c>
      <c r="B237" t="s">
        <v>276</v>
      </c>
      <c r="D237" t="s">
        <v>276</v>
      </c>
      <c r="E237">
        <v>0.36409999999999998</v>
      </c>
      <c r="F237">
        <v>225</v>
      </c>
      <c r="O237" s="428" t="s">
        <v>291</v>
      </c>
      <c r="P237" s="217">
        <v>0.63060000000000005</v>
      </c>
    </row>
    <row r="238" spans="1:16" ht="15.75" thickBot="1" x14ac:dyDescent="0.3">
      <c r="A238" t="str">
        <f t="shared" si="3"/>
        <v/>
      </c>
      <c r="B238" t="s">
        <v>277</v>
      </c>
      <c r="D238" t="s">
        <v>277</v>
      </c>
      <c r="E238">
        <v>0.54769999999999996</v>
      </c>
      <c r="F238">
        <v>149</v>
      </c>
      <c r="O238" s="429"/>
      <c r="P238" s="218">
        <v>117</v>
      </c>
    </row>
    <row r="239" spans="1:16" x14ac:dyDescent="0.25">
      <c r="A239" t="str">
        <f t="shared" si="3"/>
        <v/>
      </c>
      <c r="B239" t="s">
        <v>278</v>
      </c>
      <c r="D239" t="s">
        <v>278</v>
      </c>
      <c r="E239">
        <v>0.32900000000000001</v>
      </c>
      <c r="F239">
        <v>238</v>
      </c>
      <c r="O239" s="428" t="s">
        <v>58</v>
      </c>
      <c r="P239" s="217">
        <v>0.62729999999999997</v>
      </c>
    </row>
    <row r="240" spans="1:16" ht="15.75" thickBot="1" x14ac:dyDescent="0.3">
      <c r="A240" t="str">
        <f t="shared" si="3"/>
        <v/>
      </c>
      <c r="B240" t="s">
        <v>279</v>
      </c>
      <c r="D240" t="s">
        <v>279</v>
      </c>
      <c r="E240">
        <v>0.78800000000000003</v>
      </c>
      <c r="F240">
        <v>69</v>
      </c>
      <c r="O240" s="429"/>
      <c r="P240" s="218">
        <v>118</v>
      </c>
    </row>
    <row r="241" spans="1:16" x14ac:dyDescent="0.25">
      <c r="A241" t="str">
        <f t="shared" si="3"/>
        <v/>
      </c>
      <c r="B241" t="s">
        <v>280</v>
      </c>
      <c r="D241" t="s">
        <v>280</v>
      </c>
      <c r="E241">
        <v>0.32290000000000002</v>
      </c>
      <c r="F241">
        <v>241</v>
      </c>
      <c r="O241" s="428" t="s">
        <v>94</v>
      </c>
      <c r="P241" s="217">
        <v>0.62619999999999998</v>
      </c>
    </row>
    <row r="242" spans="1:16" ht="15.75" thickBot="1" x14ac:dyDescent="0.3">
      <c r="A242" t="str">
        <f t="shared" si="3"/>
        <v/>
      </c>
      <c r="B242" t="s">
        <v>281</v>
      </c>
      <c r="D242" t="s">
        <v>281</v>
      </c>
      <c r="E242">
        <v>0.4178</v>
      </c>
      <c r="F242">
        <v>200</v>
      </c>
      <c r="O242" s="429"/>
      <c r="P242" s="218">
        <v>119</v>
      </c>
    </row>
    <row r="243" spans="1:16" x14ac:dyDescent="0.25">
      <c r="A243" t="str">
        <f t="shared" si="3"/>
        <v/>
      </c>
      <c r="B243" t="s">
        <v>282</v>
      </c>
      <c r="D243" t="s">
        <v>282</v>
      </c>
      <c r="E243">
        <v>0.435</v>
      </c>
      <c r="F243">
        <v>193</v>
      </c>
      <c r="O243" s="428" t="s">
        <v>87</v>
      </c>
      <c r="P243" s="217">
        <v>0.62419999999999998</v>
      </c>
    </row>
    <row r="244" spans="1:16" ht="15.75" thickBot="1" x14ac:dyDescent="0.3">
      <c r="A244" t="str">
        <f t="shared" si="3"/>
        <v/>
      </c>
      <c r="B244" t="s">
        <v>283</v>
      </c>
      <c r="D244" t="s">
        <v>283</v>
      </c>
      <c r="E244">
        <v>0.17710000000000001</v>
      </c>
      <c r="F244">
        <v>305</v>
      </c>
      <c r="O244" s="429"/>
      <c r="P244" s="218">
        <v>120</v>
      </c>
    </row>
    <row r="245" spans="1:16" x14ac:dyDescent="0.25">
      <c r="A245" t="str">
        <f t="shared" si="3"/>
        <v/>
      </c>
      <c r="B245" t="s">
        <v>284</v>
      </c>
      <c r="D245" t="s">
        <v>284</v>
      </c>
      <c r="E245">
        <v>0.21540000000000001</v>
      </c>
      <c r="F245">
        <v>283</v>
      </c>
      <c r="O245" s="428" t="s">
        <v>217</v>
      </c>
      <c r="P245" s="217">
        <v>0.62270000000000003</v>
      </c>
    </row>
    <row r="246" spans="1:16" ht="15.75" thickBot="1" x14ac:dyDescent="0.3">
      <c r="A246" t="str">
        <f t="shared" si="3"/>
        <v/>
      </c>
      <c r="B246" t="s">
        <v>285</v>
      </c>
      <c r="D246" t="s">
        <v>285</v>
      </c>
      <c r="E246">
        <v>0.7954</v>
      </c>
      <c r="F246">
        <v>63</v>
      </c>
      <c r="O246" s="429"/>
      <c r="P246" s="218">
        <v>121</v>
      </c>
    </row>
    <row r="247" spans="1:16" x14ac:dyDescent="0.25">
      <c r="A247" t="str">
        <f t="shared" si="3"/>
        <v/>
      </c>
      <c r="B247" t="s">
        <v>286</v>
      </c>
      <c r="D247" t="s">
        <v>286</v>
      </c>
      <c r="E247">
        <v>0.8639</v>
      </c>
      <c r="F247">
        <v>34</v>
      </c>
      <c r="O247" s="13" t="s">
        <v>118</v>
      </c>
      <c r="P247" s="217">
        <v>0.61860000000000004</v>
      </c>
    </row>
    <row r="248" spans="1:16" ht="15.75" thickBot="1" x14ac:dyDescent="0.3">
      <c r="A248" t="str">
        <f t="shared" si="3"/>
        <v/>
      </c>
      <c r="B248" t="s">
        <v>287</v>
      </c>
      <c r="D248" t="s">
        <v>287</v>
      </c>
      <c r="E248">
        <v>0.87629999999999997</v>
      </c>
      <c r="F248">
        <v>33</v>
      </c>
      <c r="O248" s="14" t="s">
        <v>429</v>
      </c>
      <c r="P248" s="218">
        <v>122</v>
      </c>
    </row>
    <row r="249" spans="1:16" x14ac:dyDescent="0.25">
      <c r="A249" t="str">
        <f t="shared" si="3"/>
        <v/>
      </c>
      <c r="B249" t="s">
        <v>288</v>
      </c>
      <c r="D249" t="s">
        <v>288</v>
      </c>
      <c r="E249">
        <v>0.32969999999999999</v>
      </c>
      <c r="F249">
        <v>237</v>
      </c>
      <c r="O249" s="428" t="s">
        <v>330</v>
      </c>
      <c r="P249" s="217">
        <v>0.61750000000000005</v>
      </c>
    </row>
    <row r="250" spans="1:16" ht="15.75" thickBot="1" x14ac:dyDescent="0.3">
      <c r="A250" t="str">
        <f t="shared" si="3"/>
        <v/>
      </c>
      <c r="B250" t="s">
        <v>289</v>
      </c>
      <c r="D250" t="s">
        <v>289</v>
      </c>
      <c r="E250">
        <v>0.35060000000000002</v>
      </c>
      <c r="F250">
        <v>229</v>
      </c>
      <c r="O250" s="429"/>
      <c r="P250" s="218">
        <v>123</v>
      </c>
    </row>
    <row r="251" spans="1:16" x14ac:dyDescent="0.25">
      <c r="A251" t="str">
        <f t="shared" si="3"/>
        <v/>
      </c>
      <c r="B251" t="s">
        <v>290</v>
      </c>
      <c r="D251" t="s">
        <v>290</v>
      </c>
      <c r="E251">
        <v>0.13150000000000001</v>
      </c>
      <c r="F251">
        <v>324</v>
      </c>
      <c r="O251" s="428" t="s">
        <v>347</v>
      </c>
      <c r="P251" s="217">
        <v>0.61670000000000003</v>
      </c>
    </row>
    <row r="252" spans="1:16" ht="15.75" thickBot="1" x14ac:dyDescent="0.3">
      <c r="A252" t="str">
        <f t="shared" si="3"/>
        <v/>
      </c>
      <c r="B252" t="s">
        <v>291</v>
      </c>
      <c r="D252" t="s">
        <v>291</v>
      </c>
      <c r="E252">
        <v>0.63060000000000005</v>
      </c>
      <c r="F252">
        <v>117</v>
      </c>
      <c r="O252" s="429"/>
      <c r="P252" s="218">
        <v>124</v>
      </c>
    </row>
    <row r="253" spans="1:16" x14ac:dyDescent="0.25">
      <c r="A253" t="str">
        <f t="shared" si="3"/>
        <v/>
      </c>
      <c r="B253" t="s">
        <v>292</v>
      </c>
      <c r="D253" t="s">
        <v>292</v>
      </c>
      <c r="E253">
        <v>0.92779999999999996</v>
      </c>
      <c r="F253">
        <v>13</v>
      </c>
      <c r="O253" s="428" t="s">
        <v>119</v>
      </c>
      <c r="P253" s="217">
        <v>0.61470000000000002</v>
      </c>
    </row>
    <row r="254" spans="1:16" ht="15.75" thickBot="1" x14ac:dyDescent="0.3">
      <c r="A254" t="str">
        <f t="shared" si="3"/>
        <v/>
      </c>
      <c r="B254" t="s">
        <v>293</v>
      </c>
      <c r="D254" t="s">
        <v>293</v>
      </c>
      <c r="E254">
        <v>0.53220000000000001</v>
      </c>
      <c r="F254">
        <v>154</v>
      </c>
      <c r="O254" s="429"/>
      <c r="P254" s="218">
        <v>125</v>
      </c>
    </row>
    <row r="255" spans="1:16" ht="15.75" thickBot="1" x14ac:dyDescent="0.3">
      <c r="A255" t="str">
        <f t="shared" si="3"/>
        <v/>
      </c>
      <c r="B255" t="s">
        <v>294</v>
      </c>
      <c r="D255" t="s">
        <v>294</v>
      </c>
      <c r="E255">
        <v>0.32569999999999999</v>
      </c>
      <c r="F255">
        <v>239</v>
      </c>
      <c r="O255" s="63" t="s">
        <v>23</v>
      </c>
      <c r="P255" s="64" t="s">
        <v>392</v>
      </c>
    </row>
    <row r="256" spans="1:16" x14ac:dyDescent="0.25">
      <c r="A256" t="str">
        <f t="shared" si="3"/>
        <v/>
      </c>
      <c r="B256" t="s">
        <v>295</v>
      </c>
      <c r="D256" t="s">
        <v>295</v>
      </c>
      <c r="E256">
        <v>0.36170000000000002</v>
      </c>
      <c r="F256">
        <v>226</v>
      </c>
      <c r="O256" s="428" t="s">
        <v>362</v>
      </c>
      <c r="P256" s="217">
        <v>0.61360000000000003</v>
      </c>
    </row>
    <row r="257" spans="1:16" ht="15.75" thickBot="1" x14ac:dyDescent="0.3">
      <c r="A257" t="str">
        <f t="shared" si="3"/>
        <v/>
      </c>
      <c r="B257" t="s">
        <v>296</v>
      </c>
      <c r="D257" t="s">
        <v>296</v>
      </c>
      <c r="E257">
        <v>0.1507</v>
      </c>
      <c r="F257">
        <v>318</v>
      </c>
      <c r="O257" s="429"/>
      <c r="P257" s="218">
        <v>126</v>
      </c>
    </row>
    <row r="258" spans="1:16" x14ac:dyDescent="0.25">
      <c r="A258" t="str">
        <f t="shared" si="3"/>
        <v/>
      </c>
      <c r="B258" t="s">
        <v>297</v>
      </c>
      <c r="D258" t="s">
        <v>297</v>
      </c>
      <c r="E258">
        <v>0.39329999999999998</v>
      </c>
      <c r="F258">
        <v>211</v>
      </c>
      <c r="O258" s="428" t="s">
        <v>121</v>
      </c>
      <c r="P258" s="217">
        <v>0.61040000000000005</v>
      </c>
    </row>
    <row r="259" spans="1:16" ht="15.75" thickBot="1" x14ac:dyDescent="0.3">
      <c r="A259" t="str">
        <f t="shared" ref="A259:A322" si="4">IF(B259=D259, "", "BAD")</f>
        <v/>
      </c>
      <c r="B259" t="s">
        <v>298</v>
      </c>
      <c r="D259" t="s">
        <v>298</v>
      </c>
      <c r="E259">
        <v>0.64900000000000002</v>
      </c>
      <c r="F259">
        <v>108</v>
      </c>
      <c r="O259" s="429"/>
      <c r="P259" s="218">
        <v>127</v>
      </c>
    </row>
    <row r="260" spans="1:16" x14ac:dyDescent="0.25">
      <c r="A260" t="str">
        <f t="shared" si="4"/>
        <v/>
      </c>
      <c r="B260" t="s">
        <v>299</v>
      </c>
      <c r="D260" t="s">
        <v>299</v>
      </c>
      <c r="E260">
        <v>0.43130000000000002</v>
      </c>
      <c r="F260">
        <v>194</v>
      </c>
      <c r="O260" s="428" t="s">
        <v>167</v>
      </c>
      <c r="P260" s="217">
        <v>0.60970000000000002</v>
      </c>
    </row>
    <row r="261" spans="1:16" ht="15.75" thickBot="1" x14ac:dyDescent="0.3">
      <c r="A261" t="str">
        <f t="shared" si="4"/>
        <v/>
      </c>
      <c r="B261" t="s">
        <v>300</v>
      </c>
      <c r="D261" t="s">
        <v>300</v>
      </c>
      <c r="E261">
        <v>0.14180000000000001</v>
      </c>
      <c r="F261">
        <v>321</v>
      </c>
      <c r="O261" s="429"/>
      <c r="P261" s="218">
        <v>128</v>
      </c>
    </row>
    <row r="262" spans="1:16" x14ac:dyDescent="0.25">
      <c r="A262" t="str">
        <f t="shared" si="4"/>
        <v/>
      </c>
      <c r="B262" t="s">
        <v>301</v>
      </c>
      <c r="D262" t="s">
        <v>301</v>
      </c>
      <c r="E262">
        <v>0.86339999999999995</v>
      </c>
      <c r="F262">
        <v>35</v>
      </c>
      <c r="O262" s="428" t="s">
        <v>260</v>
      </c>
      <c r="P262" s="217">
        <v>0.60770000000000002</v>
      </c>
    </row>
    <row r="263" spans="1:16" ht="15.75" thickBot="1" x14ac:dyDescent="0.3">
      <c r="A263" t="str">
        <f t="shared" si="4"/>
        <v/>
      </c>
      <c r="B263" t="s">
        <v>302</v>
      </c>
      <c r="D263" t="s">
        <v>302</v>
      </c>
      <c r="E263">
        <v>0.59279999999999999</v>
      </c>
      <c r="F263">
        <v>133</v>
      </c>
      <c r="O263" s="429"/>
      <c r="P263" s="218">
        <v>129</v>
      </c>
    </row>
    <row r="264" spans="1:16" x14ac:dyDescent="0.25">
      <c r="A264" t="str">
        <f t="shared" si="4"/>
        <v/>
      </c>
      <c r="B264" t="s">
        <v>303</v>
      </c>
      <c r="D264" t="s">
        <v>303</v>
      </c>
      <c r="E264">
        <v>0.59950000000000003</v>
      </c>
      <c r="F264">
        <v>131</v>
      </c>
      <c r="O264" s="13" t="s">
        <v>239</v>
      </c>
      <c r="P264" s="217">
        <v>0.60599999999999998</v>
      </c>
    </row>
    <row r="265" spans="1:16" ht="15.75" thickBot="1" x14ac:dyDescent="0.3">
      <c r="A265" t="str">
        <f t="shared" si="4"/>
        <v/>
      </c>
      <c r="B265" t="s">
        <v>304</v>
      </c>
      <c r="D265" t="s">
        <v>304</v>
      </c>
      <c r="E265">
        <v>0.1714</v>
      </c>
      <c r="F265">
        <v>308</v>
      </c>
      <c r="O265" s="14" t="s">
        <v>428</v>
      </c>
      <c r="P265" s="218">
        <v>130</v>
      </c>
    </row>
    <row r="266" spans="1:16" x14ac:dyDescent="0.25">
      <c r="A266" t="str">
        <f t="shared" si="4"/>
        <v/>
      </c>
      <c r="B266" t="s">
        <v>305</v>
      </c>
      <c r="D266" t="s">
        <v>305</v>
      </c>
      <c r="E266">
        <v>0.26150000000000001</v>
      </c>
      <c r="F266">
        <v>273</v>
      </c>
      <c r="O266" s="428" t="s">
        <v>303</v>
      </c>
      <c r="P266" s="217">
        <v>0.59950000000000003</v>
      </c>
    </row>
    <row r="267" spans="1:16" ht="15.75" thickBot="1" x14ac:dyDescent="0.3">
      <c r="A267" t="str">
        <f t="shared" si="4"/>
        <v/>
      </c>
      <c r="B267" t="s">
        <v>306</v>
      </c>
      <c r="D267" t="s">
        <v>306</v>
      </c>
      <c r="E267">
        <v>0.3947</v>
      </c>
      <c r="F267">
        <v>209</v>
      </c>
      <c r="O267" s="429"/>
      <c r="P267" s="218">
        <v>131</v>
      </c>
    </row>
    <row r="268" spans="1:16" x14ac:dyDescent="0.25">
      <c r="A268" t="str">
        <f t="shared" si="4"/>
        <v/>
      </c>
      <c r="B268" t="s">
        <v>307</v>
      </c>
      <c r="D268" t="s">
        <v>307</v>
      </c>
      <c r="E268">
        <v>0.4587</v>
      </c>
      <c r="F268">
        <v>181</v>
      </c>
      <c r="O268" s="428" t="s">
        <v>108</v>
      </c>
      <c r="P268" s="217">
        <v>0.59370000000000001</v>
      </c>
    </row>
    <row r="269" spans="1:16" ht="15.75" thickBot="1" x14ac:dyDescent="0.3">
      <c r="A269" t="str">
        <f t="shared" si="4"/>
        <v/>
      </c>
      <c r="B269" t="s">
        <v>308</v>
      </c>
      <c r="D269" t="s">
        <v>308</v>
      </c>
      <c r="E269">
        <v>0.3765</v>
      </c>
      <c r="F269">
        <v>217</v>
      </c>
      <c r="O269" s="429"/>
      <c r="P269" s="218">
        <v>132</v>
      </c>
    </row>
    <row r="270" spans="1:16" x14ac:dyDescent="0.25">
      <c r="A270" t="str">
        <f t="shared" si="4"/>
        <v/>
      </c>
      <c r="B270" t="s">
        <v>309</v>
      </c>
      <c r="D270" t="s">
        <v>309</v>
      </c>
      <c r="E270">
        <v>0.17979999999999999</v>
      </c>
      <c r="F270">
        <v>303</v>
      </c>
      <c r="O270" s="428" t="s">
        <v>302</v>
      </c>
      <c r="P270" s="217">
        <v>0.59279999999999999</v>
      </c>
    </row>
    <row r="271" spans="1:16" ht="15.75" thickBot="1" x14ac:dyDescent="0.3">
      <c r="A271" t="str">
        <f t="shared" si="4"/>
        <v/>
      </c>
      <c r="B271" t="s">
        <v>310</v>
      </c>
      <c r="D271" t="s">
        <v>310</v>
      </c>
      <c r="E271">
        <v>0.41310000000000002</v>
      </c>
      <c r="F271">
        <v>207</v>
      </c>
      <c r="O271" s="429"/>
      <c r="P271" s="218">
        <v>133</v>
      </c>
    </row>
    <row r="272" spans="1:16" x14ac:dyDescent="0.25">
      <c r="A272" t="str">
        <f t="shared" si="4"/>
        <v/>
      </c>
      <c r="B272" t="s">
        <v>311</v>
      </c>
      <c r="D272" t="s">
        <v>311</v>
      </c>
      <c r="E272">
        <v>0.3871</v>
      </c>
      <c r="F272">
        <v>215</v>
      </c>
      <c r="O272" s="428" t="s">
        <v>375</v>
      </c>
      <c r="P272" s="217">
        <v>0.58879999999999999</v>
      </c>
    </row>
    <row r="273" spans="1:16" ht="15.75" thickBot="1" x14ac:dyDescent="0.3">
      <c r="A273" t="str">
        <f t="shared" si="4"/>
        <v/>
      </c>
      <c r="B273" t="s">
        <v>312</v>
      </c>
      <c r="D273" t="s">
        <v>312</v>
      </c>
      <c r="E273">
        <v>0.67330000000000001</v>
      </c>
      <c r="F273">
        <v>101</v>
      </c>
      <c r="O273" s="429"/>
      <c r="P273" s="218">
        <v>134</v>
      </c>
    </row>
    <row r="274" spans="1:16" x14ac:dyDescent="0.25">
      <c r="A274" t="str">
        <f t="shared" si="4"/>
        <v/>
      </c>
      <c r="B274" t="s">
        <v>313</v>
      </c>
      <c r="D274" t="s">
        <v>313</v>
      </c>
      <c r="E274">
        <v>2.7400000000000001E-2</v>
      </c>
      <c r="F274">
        <v>350</v>
      </c>
      <c r="O274" s="428" t="s">
        <v>210</v>
      </c>
      <c r="P274" s="217">
        <v>0.58830000000000005</v>
      </c>
    </row>
    <row r="275" spans="1:16" ht="15.75" thickBot="1" x14ac:dyDescent="0.3">
      <c r="A275" t="str">
        <f t="shared" si="4"/>
        <v/>
      </c>
      <c r="B275" t="s">
        <v>314</v>
      </c>
      <c r="D275" t="s">
        <v>314</v>
      </c>
      <c r="E275">
        <v>0.77059999999999995</v>
      </c>
      <c r="F275">
        <v>76</v>
      </c>
      <c r="O275" s="429"/>
      <c r="P275" s="218">
        <v>135</v>
      </c>
    </row>
    <row r="276" spans="1:16" x14ac:dyDescent="0.25">
      <c r="A276" t="str">
        <f t="shared" si="4"/>
        <v/>
      </c>
      <c r="B276" t="s">
        <v>315</v>
      </c>
      <c r="D276" t="s">
        <v>315</v>
      </c>
      <c r="E276">
        <v>0.36570000000000003</v>
      </c>
      <c r="F276">
        <v>223</v>
      </c>
      <c r="O276" s="428" t="s">
        <v>140</v>
      </c>
      <c r="P276" s="217">
        <v>0.57840000000000003</v>
      </c>
    </row>
    <row r="277" spans="1:16" ht="15.75" thickBot="1" x14ac:dyDescent="0.3">
      <c r="A277" t="str">
        <f t="shared" si="4"/>
        <v/>
      </c>
      <c r="B277" t="s">
        <v>316</v>
      </c>
      <c r="D277" t="s">
        <v>316</v>
      </c>
      <c r="E277">
        <v>0.11609999999999999</v>
      </c>
      <c r="F277">
        <v>328</v>
      </c>
      <c r="O277" s="429"/>
      <c r="P277" s="218">
        <v>136</v>
      </c>
    </row>
    <row r="278" spans="1:16" x14ac:dyDescent="0.25">
      <c r="A278" t="str">
        <f t="shared" si="4"/>
        <v/>
      </c>
      <c r="B278" t="s">
        <v>317</v>
      </c>
      <c r="D278" t="s">
        <v>317</v>
      </c>
      <c r="E278">
        <v>0.7903</v>
      </c>
      <c r="F278">
        <v>67</v>
      </c>
      <c r="O278" s="428" t="s">
        <v>109</v>
      </c>
      <c r="P278" s="217">
        <v>0.57410000000000005</v>
      </c>
    </row>
    <row r="279" spans="1:16" ht="15.75" thickBot="1" x14ac:dyDescent="0.3">
      <c r="A279" t="str">
        <f t="shared" si="4"/>
        <v/>
      </c>
      <c r="B279" t="s">
        <v>318</v>
      </c>
      <c r="D279" t="s">
        <v>318</v>
      </c>
      <c r="E279">
        <v>0.83360000000000001</v>
      </c>
      <c r="F279">
        <v>52</v>
      </c>
      <c r="O279" s="429"/>
      <c r="P279" s="218">
        <v>137</v>
      </c>
    </row>
    <row r="280" spans="1:16" x14ac:dyDescent="0.25">
      <c r="A280" t="str">
        <f t="shared" si="4"/>
        <v/>
      </c>
      <c r="B280" s="3" t="s">
        <v>319</v>
      </c>
      <c r="D280" t="s">
        <v>319</v>
      </c>
      <c r="E280">
        <v>0.67049999999999998</v>
      </c>
      <c r="F280">
        <v>103</v>
      </c>
      <c r="O280" s="428" t="s">
        <v>262</v>
      </c>
      <c r="P280" s="217">
        <v>0.57079999999999997</v>
      </c>
    </row>
    <row r="281" spans="1:16" ht="15.75" thickBot="1" x14ac:dyDescent="0.3">
      <c r="A281" t="str">
        <f t="shared" si="4"/>
        <v/>
      </c>
      <c r="B281" t="s">
        <v>320</v>
      </c>
      <c r="D281" t="s">
        <v>320</v>
      </c>
      <c r="E281">
        <v>0.1583</v>
      </c>
      <c r="F281">
        <v>315</v>
      </c>
      <c r="O281" s="429"/>
      <c r="P281" s="218">
        <v>138</v>
      </c>
    </row>
    <row r="282" spans="1:16" x14ac:dyDescent="0.25">
      <c r="A282" t="str">
        <f t="shared" si="4"/>
        <v/>
      </c>
      <c r="B282" t="s">
        <v>321</v>
      </c>
      <c r="D282" t="s">
        <v>321</v>
      </c>
      <c r="E282">
        <v>0.56899999999999995</v>
      </c>
      <c r="F282">
        <v>139</v>
      </c>
      <c r="O282" s="428" t="s">
        <v>321</v>
      </c>
      <c r="P282" s="217">
        <v>0.56899999999999995</v>
      </c>
    </row>
    <row r="283" spans="1:16" ht="15.75" thickBot="1" x14ac:dyDescent="0.3">
      <c r="A283" t="str">
        <f t="shared" si="4"/>
        <v/>
      </c>
      <c r="B283" t="s">
        <v>322</v>
      </c>
      <c r="D283" t="s">
        <v>322</v>
      </c>
      <c r="E283">
        <v>0.92600000000000005</v>
      </c>
      <c r="F283">
        <v>14</v>
      </c>
      <c r="O283" s="429"/>
      <c r="P283" s="218">
        <v>139</v>
      </c>
    </row>
    <row r="284" spans="1:16" x14ac:dyDescent="0.25">
      <c r="A284" t="str">
        <f t="shared" si="4"/>
        <v/>
      </c>
      <c r="B284" t="s">
        <v>323</v>
      </c>
      <c r="D284" t="s">
        <v>323</v>
      </c>
      <c r="E284">
        <v>0.503</v>
      </c>
      <c r="F284">
        <v>163</v>
      </c>
      <c r="O284" s="428" t="s">
        <v>251</v>
      </c>
      <c r="P284" s="217">
        <v>0.56889999999999996</v>
      </c>
    </row>
    <row r="285" spans="1:16" ht="15.75" thickBot="1" x14ac:dyDescent="0.3">
      <c r="A285" t="str">
        <f t="shared" si="4"/>
        <v/>
      </c>
      <c r="B285" t="s">
        <v>324</v>
      </c>
      <c r="D285" t="s">
        <v>324</v>
      </c>
      <c r="E285">
        <v>0.63449999999999995</v>
      </c>
      <c r="F285">
        <v>115</v>
      </c>
      <c r="O285" s="429"/>
      <c r="P285" s="218">
        <v>140</v>
      </c>
    </row>
    <row r="286" spans="1:16" x14ac:dyDescent="0.25">
      <c r="A286" t="str">
        <f t="shared" si="4"/>
        <v/>
      </c>
      <c r="B286" s="3" t="s">
        <v>325</v>
      </c>
      <c r="D286" t="s">
        <v>325</v>
      </c>
      <c r="E286">
        <v>0.88270000000000004</v>
      </c>
      <c r="F286">
        <v>28</v>
      </c>
      <c r="O286" s="428" t="s">
        <v>380</v>
      </c>
      <c r="P286" s="217">
        <v>0.56869999999999998</v>
      </c>
    </row>
    <row r="287" spans="1:16" ht="15.75" thickBot="1" x14ac:dyDescent="0.3">
      <c r="A287" t="str">
        <f t="shared" si="4"/>
        <v/>
      </c>
      <c r="B287" t="s">
        <v>326</v>
      </c>
      <c r="D287" t="s">
        <v>326</v>
      </c>
      <c r="E287">
        <v>0.14099999999999999</v>
      </c>
      <c r="F287">
        <v>322</v>
      </c>
      <c r="O287" s="429"/>
      <c r="P287" s="218">
        <v>141</v>
      </c>
    </row>
    <row r="288" spans="1:16" x14ac:dyDescent="0.25">
      <c r="A288" t="str">
        <f t="shared" si="4"/>
        <v/>
      </c>
      <c r="B288" t="s">
        <v>327</v>
      </c>
      <c r="D288" t="s">
        <v>327</v>
      </c>
      <c r="E288">
        <v>0.1895</v>
      </c>
      <c r="F288">
        <v>297</v>
      </c>
      <c r="O288" s="428" t="s">
        <v>356</v>
      </c>
      <c r="P288" s="217">
        <v>0.56779999999999997</v>
      </c>
    </row>
    <row r="289" spans="1:16" ht="15.75" thickBot="1" x14ac:dyDescent="0.3">
      <c r="A289" t="str">
        <f t="shared" si="4"/>
        <v/>
      </c>
      <c r="B289" t="s">
        <v>328</v>
      </c>
      <c r="D289" t="s">
        <v>328</v>
      </c>
      <c r="E289">
        <v>0.30109999999999998</v>
      </c>
      <c r="F289">
        <v>251</v>
      </c>
      <c r="O289" s="429"/>
      <c r="P289" s="218">
        <v>142</v>
      </c>
    </row>
    <row r="290" spans="1:16" x14ac:dyDescent="0.25">
      <c r="A290" t="str">
        <f t="shared" si="4"/>
        <v/>
      </c>
      <c r="B290" t="s">
        <v>329</v>
      </c>
      <c r="D290" t="s">
        <v>329</v>
      </c>
      <c r="E290">
        <v>0.80889999999999995</v>
      </c>
      <c r="F290">
        <v>58</v>
      </c>
      <c r="O290" s="428" t="s">
        <v>275</v>
      </c>
      <c r="P290" s="217">
        <v>0.5625</v>
      </c>
    </row>
    <row r="291" spans="1:16" ht="15.75" thickBot="1" x14ac:dyDescent="0.3">
      <c r="A291" t="str">
        <f t="shared" si="4"/>
        <v/>
      </c>
      <c r="B291" t="s">
        <v>330</v>
      </c>
      <c r="D291" t="s">
        <v>330</v>
      </c>
      <c r="E291">
        <v>0.61750000000000005</v>
      </c>
      <c r="F291">
        <v>123</v>
      </c>
      <c r="O291" s="429"/>
      <c r="P291" s="218">
        <v>143</v>
      </c>
    </row>
    <row r="292" spans="1:16" x14ac:dyDescent="0.25">
      <c r="A292" t="str">
        <f t="shared" si="4"/>
        <v/>
      </c>
      <c r="B292" t="s">
        <v>331</v>
      </c>
      <c r="D292" t="s">
        <v>331</v>
      </c>
      <c r="E292">
        <v>0.19819999999999999</v>
      </c>
      <c r="F292">
        <v>293</v>
      </c>
      <c r="O292" s="428" t="s">
        <v>97</v>
      </c>
      <c r="P292" s="217">
        <v>0.56220000000000003</v>
      </c>
    </row>
    <row r="293" spans="1:16" ht="15.75" thickBot="1" x14ac:dyDescent="0.3">
      <c r="A293" t="str">
        <f t="shared" si="4"/>
        <v/>
      </c>
      <c r="B293" t="s">
        <v>332</v>
      </c>
      <c r="D293" t="s">
        <v>332</v>
      </c>
      <c r="E293">
        <v>0.16689999999999999</v>
      </c>
      <c r="F293">
        <v>312</v>
      </c>
      <c r="O293" s="429"/>
      <c r="P293" s="218">
        <v>144</v>
      </c>
    </row>
    <row r="294" spans="1:16" x14ac:dyDescent="0.25">
      <c r="A294" t="str">
        <f t="shared" si="4"/>
        <v/>
      </c>
      <c r="B294" t="s">
        <v>333</v>
      </c>
      <c r="D294" t="s">
        <v>333</v>
      </c>
      <c r="E294">
        <v>0.38729999999999998</v>
      </c>
      <c r="F294">
        <v>214</v>
      </c>
      <c r="O294" s="428" t="s">
        <v>72</v>
      </c>
      <c r="P294" s="217">
        <v>0.56110000000000004</v>
      </c>
    </row>
    <row r="295" spans="1:16" ht="15.75" thickBot="1" x14ac:dyDescent="0.3">
      <c r="A295" t="str">
        <f t="shared" si="4"/>
        <v/>
      </c>
      <c r="B295" t="s">
        <v>334</v>
      </c>
      <c r="D295" t="s">
        <v>334</v>
      </c>
      <c r="E295">
        <v>0.27889999999999998</v>
      </c>
      <c r="F295">
        <v>260</v>
      </c>
      <c r="O295" s="429"/>
      <c r="P295" s="218">
        <v>145</v>
      </c>
    </row>
    <row r="296" spans="1:16" x14ac:dyDescent="0.25">
      <c r="A296" t="str">
        <f t="shared" si="4"/>
        <v/>
      </c>
      <c r="B296" t="s">
        <v>335</v>
      </c>
      <c r="D296" t="s">
        <v>335</v>
      </c>
      <c r="E296">
        <v>0.6744</v>
      </c>
      <c r="F296">
        <v>100</v>
      </c>
      <c r="O296" s="428" t="s">
        <v>391</v>
      </c>
      <c r="P296" s="217">
        <v>0.55579999999999996</v>
      </c>
    </row>
    <row r="297" spans="1:16" ht="15.75" thickBot="1" x14ac:dyDescent="0.3">
      <c r="A297" t="str">
        <f t="shared" si="4"/>
        <v/>
      </c>
      <c r="B297" t="s">
        <v>336</v>
      </c>
      <c r="D297" t="s">
        <v>336</v>
      </c>
      <c r="E297">
        <v>9.5500000000000002E-2</v>
      </c>
      <c r="F297">
        <v>338</v>
      </c>
      <c r="O297" s="429"/>
      <c r="P297" s="218">
        <v>146</v>
      </c>
    </row>
    <row r="298" spans="1:16" x14ac:dyDescent="0.25">
      <c r="A298" t="str">
        <f t="shared" si="4"/>
        <v/>
      </c>
      <c r="B298" t="s">
        <v>337</v>
      </c>
      <c r="D298" t="s">
        <v>337</v>
      </c>
      <c r="E298">
        <v>0.71189999999999998</v>
      </c>
      <c r="F298">
        <v>87</v>
      </c>
      <c r="O298" s="13" t="s">
        <v>341</v>
      </c>
      <c r="P298" s="217">
        <v>0.55530000000000002</v>
      </c>
    </row>
    <row r="299" spans="1:16" ht="15.75" thickBot="1" x14ac:dyDescent="0.3">
      <c r="A299" t="str">
        <f t="shared" si="4"/>
        <v/>
      </c>
      <c r="B299" t="s">
        <v>338</v>
      </c>
      <c r="D299" t="s">
        <v>338</v>
      </c>
      <c r="E299">
        <v>0.45810000000000001</v>
      </c>
      <c r="F299">
        <v>182</v>
      </c>
      <c r="O299" s="14" t="s">
        <v>425</v>
      </c>
      <c r="P299" s="218">
        <v>147</v>
      </c>
    </row>
    <row r="300" spans="1:16" x14ac:dyDescent="0.25">
      <c r="A300" t="str">
        <f t="shared" si="4"/>
        <v/>
      </c>
      <c r="B300" t="s">
        <v>339</v>
      </c>
      <c r="D300" t="s">
        <v>339</v>
      </c>
      <c r="E300">
        <v>0.1845</v>
      </c>
      <c r="F300">
        <v>301</v>
      </c>
      <c r="O300" s="428" t="s">
        <v>152</v>
      </c>
      <c r="P300" s="217">
        <v>0.5524</v>
      </c>
    </row>
    <row r="301" spans="1:16" ht="15.75" thickBot="1" x14ac:dyDescent="0.3">
      <c r="A301" t="str">
        <f t="shared" si="4"/>
        <v/>
      </c>
      <c r="B301" t="s">
        <v>340</v>
      </c>
      <c r="D301" t="s">
        <v>340</v>
      </c>
      <c r="E301">
        <v>0.1842</v>
      </c>
      <c r="F301">
        <v>302</v>
      </c>
      <c r="O301" s="429"/>
      <c r="P301" s="218">
        <v>148</v>
      </c>
    </row>
    <row r="302" spans="1:16" x14ac:dyDescent="0.25">
      <c r="A302" t="str">
        <f t="shared" si="4"/>
        <v/>
      </c>
      <c r="B302" t="s">
        <v>341</v>
      </c>
      <c r="D302" t="s">
        <v>341</v>
      </c>
      <c r="E302">
        <v>0.55530000000000002</v>
      </c>
      <c r="F302">
        <v>147</v>
      </c>
      <c r="O302" s="428" t="s">
        <v>277</v>
      </c>
      <c r="P302" s="217">
        <v>0.54769999999999996</v>
      </c>
    </row>
    <row r="303" spans="1:16" ht="15.75" thickBot="1" x14ac:dyDescent="0.3">
      <c r="A303" t="str">
        <f t="shared" si="4"/>
        <v/>
      </c>
      <c r="B303" t="s">
        <v>342</v>
      </c>
      <c r="D303" t="s">
        <v>342</v>
      </c>
      <c r="E303">
        <v>0.64370000000000005</v>
      </c>
      <c r="F303">
        <v>109</v>
      </c>
      <c r="O303" s="429"/>
      <c r="P303" s="218">
        <v>149</v>
      </c>
    </row>
    <row r="304" spans="1:16" x14ac:dyDescent="0.25">
      <c r="A304" t="str">
        <f t="shared" si="4"/>
        <v/>
      </c>
      <c r="B304" t="s">
        <v>343</v>
      </c>
      <c r="D304" t="s">
        <v>343</v>
      </c>
      <c r="E304">
        <v>0.16370000000000001</v>
      </c>
      <c r="F304">
        <v>314</v>
      </c>
      <c r="O304" s="428" t="s">
        <v>132</v>
      </c>
      <c r="P304" s="217">
        <v>0.54630000000000001</v>
      </c>
    </row>
    <row r="305" spans="1:16" ht="15.75" thickBot="1" x14ac:dyDescent="0.3">
      <c r="A305" t="str">
        <f t="shared" si="4"/>
        <v/>
      </c>
      <c r="B305" t="s">
        <v>344</v>
      </c>
      <c r="D305" t="s">
        <v>344</v>
      </c>
      <c r="E305">
        <v>0.65159999999999996</v>
      </c>
      <c r="F305">
        <v>106</v>
      </c>
      <c r="O305" s="429"/>
      <c r="P305" s="218">
        <v>150</v>
      </c>
    </row>
    <row r="306" spans="1:16" ht="15.75" thickBot="1" x14ac:dyDescent="0.3">
      <c r="A306" t="str">
        <f t="shared" si="4"/>
        <v/>
      </c>
      <c r="B306" t="s">
        <v>345</v>
      </c>
      <c r="D306" t="s">
        <v>345</v>
      </c>
      <c r="E306">
        <v>0.2024</v>
      </c>
      <c r="F306">
        <v>292</v>
      </c>
      <c r="O306" s="63" t="s">
        <v>23</v>
      </c>
      <c r="P306" s="64" t="s">
        <v>392</v>
      </c>
    </row>
    <row r="307" spans="1:16" x14ac:dyDescent="0.25">
      <c r="A307" t="str">
        <f t="shared" si="4"/>
        <v/>
      </c>
      <c r="B307" t="s">
        <v>346</v>
      </c>
      <c r="D307" t="s">
        <v>346</v>
      </c>
      <c r="E307">
        <v>0.77710000000000001</v>
      </c>
      <c r="F307">
        <v>72</v>
      </c>
      <c r="O307" s="428" t="s">
        <v>160</v>
      </c>
      <c r="P307" s="217">
        <v>0.54339999999999999</v>
      </c>
    </row>
    <row r="308" spans="1:16" ht="15.75" thickBot="1" x14ac:dyDescent="0.3">
      <c r="A308" t="str">
        <f t="shared" si="4"/>
        <v/>
      </c>
      <c r="B308" t="s">
        <v>347</v>
      </c>
      <c r="D308" t="s">
        <v>347</v>
      </c>
      <c r="E308">
        <v>0.61670000000000003</v>
      </c>
      <c r="F308">
        <v>124</v>
      </c>
      <c r="O308" s="429"/>
      <c r="P308" s="218">
        <v>151</v>
      </c>
    </row>
    <row r="309" spans="1:16" x14ac:dyDescent="0.25">
      <c r="A309" t="str">
        <f t="shared" si="4"/>
        <v/>
      </c>
      <c r="B309" t="s">
        <v>348</v>
      </c>
      <c r="D309" t="s">
        <v>348</v>
      </c>
      <c r="E309">
        <v>0.88990000000000002</v>
      </c>
      <c r="F309">
        <v>25</v>
      </c>
      <c r="O309" s="428" t="s">
        <v>192</v>
      </c>
      <c r="P309" s="217">
        <v>0.54310000000000003</v>
      </c>
    </row>
    <row r="310" spans="1:16" ht="15.75" thickBot="1" x14ac:dyDescent="0.3">
      <c r="A310" t="str">
        <f t="shared" si="4"/>
        <v/>
      </c>
      <c r="B310" t="s">
        <v>349</v>
      </c>
      <c r="D310" t="s">
        <v>349</v>
      </c>
      <c r="E310">
        <v>8.9899999999999994E-2</v>
      </c>
      <c r="F310">
        <v>343</v>
      </c>
      <c r="O310" s="429"/>
      <c r="P310" s="218">
        <v>152</v>
      </c>
    </row>
    <row r="311" spans="1:16" x14ac:dyDescent="0.25">
      <c r="A311" t="str">
        <f t="shared" si="4"/>
        <v/>
      </c>
      <c r="B311" t="s">
        <v>350</v>
      </c>
      <c r="D311" t="s">
        <v>350</v>
      </c>
      <c r="E311">
        <v>0.19089999999999999</v>
      </c>
      <c r="F311">
        <v>295</v>
      </c>
      <c r="O311" s="428" t="s">
        <v>138</v>
      </c>
      <c r="P311" s="217">
        <v>0.54139999999999999</v>
      </c>
    </row>
    <row r="312" spans="1:16" ht="15.75" thickBot="1" x14ac:dyDescent="0.3">
      <c r="A312" t="str">
        <f t="shared" si="4"/>
        <v/>
      </c>
      <c r="B312" t="s">
        <v>351</v>
      </c>
      <c r="D312" t="s">
        <v>351</v>
      </c>
      <c r="E312">
        <v>0.24859999999999999</v>
      </c>
      <c r="F312">
        <v>277</v>
      </c>
      <c r="O312" s="429"/>
      <c r="P312" s="218">
        <v>153</v>
      </c>
    </row>
    <row r="313" spans="1:16" x14ac:dyDescent="0.25">
      <c r="A313" t="str">
        <f t="shared" si="4"/>
        <v/>
      </c>
      <c r="B313" t="s">
        <v>352</v>
      </c>
      <c r="D313" t="s">
        <v>352</v>
      </c>
      <c r="E313">
        <v>0.35</v>
      </c>
      <c r="F313">
        <v>230</v>
      </c>
      <c r="O313" s="428" t="s">
        <v>293</v>
      </c>
      <c r="P313" s="217">
        <v>0.53220000000000001</v>
      </c>
    </row>
    <row r="314" spans="1:16" ht="15.75" thickBot="1" x14ac:dyDescent="0.3">
      <c r="A314" t="str">
        <f t="shared" si="4"/>
        <v/>
      </c>
      <c r="B314" t="s">
        <v>353</v>
      </c>
      <c r="D314" t="s">
        <v>353</v>
      </c>
      <c r="E314">
        <v>0.21249999999999999</v>
      </c>
      <c r="F314">
        <v>289</v>
      </c>
      <c r="O314" s="429"/>
      <c r="P314" s="218">
        <v>154</v>
      </c>
    </row>
    <row r="315" spans="1:16" x14ac:dyDescent="0.25">
      <c r="A315" t="str">
        <f t="shared" si="4"/>
        <v/>
      </c>
      <c r="B315" t="s">
        <v>354</v>
      </c>
      <c r="D315" t="s">
        <v>354</v>
      </c>
      <c r="E315">
        <v>0.26829999999999998</v>
      </c>
      <c r="F315">
        <v>267</v>
      </c>
      <c r="O315" s="428" t="s">
        <v>221</v>
      </c>
      <c r="P315" s="217">
        <v>0.53059999999999996</v>
      </c>
    </row>
    <row r="316" spans="1:16" ht="15.75" thickBot="1" x14ac:dyDescent="0.3">
      <c r="A316" t="str">
        <f t="shared" si="4"/>
        <v/>
      </c>
      <c r="B316" t="s">
        <v>355</v>
      </c>
      <c r="D316" t="s">
        <v>355</v>
      </c>
      <c r="E316">
        <v>0.7923</v>
      </c>
      <c r="F316">
        <v>65</v>
      </c>
      <c r="O316" s="429"/>
      <c r="P316" s="218">
        <v>155</v>
      </c>
    </row>
    <row r="317" spans="1:16" x14ac:dyDescent="0.25">
      <c r="A317" t="str">
        <f t="shared" si="4"/>
        <v/>
      </c>
      <c r="B317" t="s">
        <v>356</v>
      </c>
      <c r="D317" t="s">
        <v>356</v>
      </c>
      <c r="E317">
        <v>0.56779999999999997</v>
      </c>
      <c r="F317">
        <v>142</v>
      </c>
      <c r="O317" s="428" t="s">
        <v>115</v>
      </c>
      <c r="P317" s="217">
        <v>0.52890000000000004</v>
      </c>
    </row>
    <row r="318" spans="1:16" ht="15.75" thickBot="1" x14ac:dyDescent="0.3">
      <c r="A318" t="str">
        <f t="shared" si="4"/>
        <v/>
      </c>
      <c r="B318" t="s">
        <v>357</v>
      </c>
      <c r="D318" t="s">
        <v>357</v>
      </c>
      <c r="E318">
        <v>0.49080000000000001</v>
      </c>
      <c r="F318">
        <v>170</v>
      </c>
      <c r="O318" s="429"/>
      <c r="P318" s="218">
        <v>156</v>
      </c>
    </row>
    <row r="319" spans="1:16" x14ac:dyDescent="0.25">
      <c r="A319" t="str">
        <f t="shared" si="4"/>
        <v/>
      </c>
      <c r="B319" t="s">
        <v>358</v>
      </c>
      <c r="D319" t="s">
        <v>358</v>
      </c>
      <c r="E319">
        <v>0.44219999999999998</v>
      </c>
      <c r="F319">
        <v>191</v>
      </c>
      <c r="O319" s="13" t="s">
        <v>381</v>
      </c>
      <c r="P319" s="217">
        <v>0.52500000000000002</v>
      </c>
    </row>
    <row r="320" spans="1:16" ht="15.75" thickBot="1" x14ac:dyDescent="0.3">
      <c r="A320" t="str">
        <f t="shared" si="4"/>
        <v/>
      </c>
      <c r="B320" t="s">
        <v>359</v>
      </c>
      <c r="D320" t="s">
        <v>359</v>
      </c>
      <c r="E320">
        <v>0.81340000000000001</v>
      </c>
      <c r="F320">
        <v>56</v>
      </c>
      <c r="O320" s="14" t="s">
        <v>428</v>
      </c>
      <c r="P320" s="218">
        <v>157</v>
      </c>
    </row>
    <row r="321" spans="1:16" x14ac:dyDescent="0.25">
      <c r="A321" t="str">
        <f t="shared" si="4"/>
        <v/>
      </c>
      <c r="B321" t="s">
        <v>360</v>
      </c>
      <c r="D321" t="s">
        <v>360</v>
      </c>
      <c r="E321">
        <v>0.80940000000000001</v>
      </c>
      <c r="F321">
        <v>57</v>
      </c>
      <c r="O321" s="428" t="s">
        <v>259</v>
      </c>
      <c r="P321" s="217">
        <v>0.52439999999999998</v>
      </c>
    </row>
    <row r="322" spans="1:16" ht="15.75" thickBot="1" x14ac:dyDescent="0.3">
      <c r="A322" t="str">
        <f t="shared" si="4"/>
        <v/>
      </c>
      <c r="B322" t="s">
        <v>361</v>
      </c>
      <c r="D322" t="s">
        <v>361</v>
      </c>
      <c r="E322">
        <v>0.28510000000000002</v>
      </c>
      <c r="F322">
        <v>256</v>
      </c>
      <c r="O322" s="429"/>
      <c r="P322" s="218">
        <v>158</v>
      </c>
    </row>
    <row r="323" spans="1:16" x14ac:dyDescent="0.25">
      <c r="A323" t="str">
        <f t="shared" ref="A323:A352" si="5">IF(B323=D323, "", "BAD")</f>
        <v/>
      </c>
      <c r="B323" t="s">
        <v>362</v>
      </c>
      <c r="D323" t="s">
        <v>362</v>
      </c>
      <c r="E323">
        <v>0.61360000000000003</v>
      </c>
      <c r="F323">
        <v>126</v>
      </c>
      <c r="O323" s="428" t="s">
        <v>82</v>
      </c>
      <c r="P323" s="217">
        <v>0.52410000000000001</v>
      </c>
    </row>
    <row r="324" spans="1:16" ht="15.75" thickBot="1" x14ac:dyDescent="0.3">
      <c r="A324" t="str">
        <f t="shared" si="5"/>
        <v/>
      </c>
      <c r="B324" t="s">
        <v>363</v>
      </c>
      <c r="D324" t="s">
        <v>363</v>
      </c>
      <c r="E324">
        <v>0.1075</v>
      </c>
      <c r="F324">
        <v>332</v>
      </c>
      <c r="O324" s="429"/>
      <c r="P324" s="218">
        <v>159</v>
      </c>
    </row>
    <row r="325" spans="1:16" x14ac:dyDescent="0.25">
      <c r="A325" t="str">
        <f t="shared" si="5"/>
        <v/>
      </c>
      <c r="B325" t="s">
        <v>364</v>
      </c>
      <c r="D325" t="s">
        <v>364</v>
      </c>
      <c r="E325">
        <v>0.47070000000000001</v>
      </c>
      <c r="F325">
        <v>179</v>
      </c>
      <c r="O325" s="13" t="s">
        <v>211</v>
      </c>
      <c r="P325" s="217">
        <v>0.5222</v>
      </c>
    </row>
    <row r="326" spans="1:16" ht="15.75" thickBot="1" x14ac:dyDescent="0.3">
      <c r="A326" t="str">
        <f t="shared" si="5"/>
        <v/>
      </c>
      <c r="B326" t="s">
        <v>365</v>
      </c>
      <c r="D326" t="s">
        <v>365</v>
      </c>
      <c r="E326">
        <v>0.73019999999999996</v>
      </c>
      <c r="F326">
        <v>81</v>
      </c>
      <c r="O326" s="14" t="s">
        <v>429</v>
      </c>
      <c r="P326" s="218">
        <v>160</v>
      </c>
    </row>
    <row r="327" spans="1:16" x14ac:dyDescent="0.25">
      <c r="A327" t="str">
        <f t="shared" si="5"/>
        <v/>
      </c>
      <c r="B327" t="s">
        <v>366</v>
      </c>
      <c r="D327" t="s">
        <v>366</v>
      </c>
      <c r="E327">
        <v>0.86270000000000002</v>
      </c>
      <c r="F327">
        <v>37</v>
      </c>
      <c r="O327" s="428" t="s">
        <v>176</v>
      </c>
      <c r="P327" s="217">
        <v>0.51459999999999995</v>
      </c>
    </row>
    <row r="328" spans="1:16" ht="15.75" thickBot="1" x14ac:dyDescent="0.3">
      <c r="A328" t="str">
        <f t="shared" si="5"/>
        <v/>
      </c>
      <c r="B328" t="s">
        <v>367</v>
      </c>
      <c r="D328" t="s">
        <v>367</v>
      </c>
      <c r="E328">
        <v>0.49569999999999997</v>
      </c>
      <c r="F328">
        <v>169</v>
      </c>
      <c r="O328" s="429"/>
      <c r="P328" s="218">
        <v>161</v>
      </c>
    </row>
    <row r="329" spans="1:16" x14ac:dyDescent="0.25">
      <c r="A329" t="str">
        <f t="shared" si="5"/>
        <v/>
      </c>
      <c r="B329" t="s">
        <v>368</v>
      </c>
      <c r="D329" t="s">
        <v>368</v>
      </c>
      <c r="E329">
        <v>0.93430000000000002</v>
      </c>
      <c r="F329">
        <v>11</v>
      </c>
      <c r="O329" s="428" t="s">
        <v>73</v>
      </c>
      <c r="P329" s="217">
        <v>0.50749999999999995</v>
      </c>
    </row>
    <row r="330" spans="1:16" ht="15.75" thickBot="1" x14ac:dyDescent="0.3">
      <c r="A330" t="str">
        <f t="shared" si="5"/>
        <v/>
      </c>
      <c r="B330" t="s">
        <v>369</v>
      </c>
      <c r="D330" t="s">
        <v>369</v>
      </c>
      <c r="E330">
        <v>0.83450000000000002</v>
      </c>
      <c r="F330">
        <v>49</v>
      </c>
      <c r="O330" s="429"/>
      <c r="P330" s="218">
        <v>162</v>
      </c>
    </row>
    <row r="331" spans="1:16" x14ac:dyDescent="0.25">
      <c r="A331" t="str">
        <f t="shared" si="5"/>
        <v/>
      </c>
      <c r="B331" t="s">
        <v>370</v>
      </c>
      <c r="D331" t="s">
        <v>370</v>
      </c>
      <c r="E331">
        <v>0.64080000000000004</v>
      </c>
      <c r="F331">
        <v>111</v>
      </c>
      <c r="O331" s="428" t="s">
        <v>323</v>
      </c>
      <c r="P331" s="217">
        <v>0.503</v>
      </c>
    </row>
    <row r="332" spans="1:16" ht="15.75" thickBot="1" x14ac:dyDescent="0.3">
      <c r="A332" t="str">
        <f t="shared" si="5"/>
        <v/>
      </c>
      <c r="B332" t="s">
        <v>371</v>
      </c>
      <c r="D332" t="s">
        <v>371</v>
      </c>
      <c r="E332">
        <v>0.26379999999999998</v>
      </c>
      <c r="F332">
        <v>271</v>
      </c>
      <c r="O332" s="429"/>
      <c r="P332" s="218">
        <v>163</v>
      </c>
    </row>
    <row r="333" spans="1:16" x14ac:dyDescent="0.25">
      <c r="A333" t="str">
        <f t="shared" si="5"/>
        <v/>
      </c>
      <c r="B333" t="s">
        <v>372</v>
      </c>
      <c r="D333" t="s">
        <v>372</v>
      </c>
      <c r="E333">
        <v>0.23719999999999999</v>
      </c>
      <c r="F333">
        <v>278</v>
      </c>
      <c r="O333" s="428" t="s">
        <v>135</v>
      </c>
      <c r="P333" s="217">
        <v>0.50190000000000001</v>
      </c>
    </row>
    <row r="334" spans="1:16" ht="15.75" thickBot="1" x14ac:dyDescent="0.3">
      <c r="A334" t="str">
        <f t="shared" si="5"/>
        <v/>
      </c>
      <c r="B334" t="s">
        <v>373</v>
      </c>
      <c r="D334" t="s">
        <v>373</v>
      </c>
      <c r="E334">
        <v>0.67530000000000001</v>
      </c>
      <c r="F334">
        <v>99</v>
      </c>
      <c r="O334" s="429"/>
      <c r="P334" s="218">
        <v>164</v>
      </c>
    </row>
    <row r="335" spans="1:16" x14ac:dyDescent="0.25">
      <c r="A335" t="str">
        <f t="shared" si="5"/>
        <v/>
      </c>
      <c r="B335" t="s">
        <v>374</v>
      </c>
      <c r="D335" t="s">
        <v>374</v>
      </c>
      <c r="E335">
        <v>0.47470000000000001</v>
      </c>
      <c r="F335">
        <v>174</v>
      </c>
      <c r="O335" s="428" t="s">
        <v>66</v>
      </c>
      <c r="P335" s="217">
        <v>0.50160000000000005</v>
      </c>
    </row>
    <row r="336" spans="1:16" ht="15.75" thickBot="1" x14ac:dyDescent="0.3">
      <c r="A336" t="str">
        <f t="shared" si="5"/>
        <v/>
      </c>
      <c r="B336" t="s">
        <v>375</v>
      </c>
      <c r="D336" t="s">
        <v>375</v>
      </c>
      <c r="E336">
        <v>0.58879999999999999</v>
      </c>
      <c r="F336">
        <v>134</v>
      </c>
      <c r="O336" s="429"/>
      <c r="P336" s="218">
        <v>165</v>
      </c>
    </row>
    <row r="337" spans="1:16" x14ac:dyDescent="0.25">
      <c r="A337" t="str">
        <f t="shared" si="5"/>
        <v/>
      </c>
      <c r="B337" t="s">
        <v>376</v>
      </c>
      <c r="D337" t="s">
        <v>376</v>
      </c>
      <c r="E337">
        <v>0.33829999999999999</v>
      </c>
      <c r="F337">
        <v>233</v>
      </c>
      <c r="O337" s="428" t="s">
        <v>120</v>
      </c>
      <c r="P337" s="217">
        <v>0.49890000000000001</v>
      </c>
    </row>
    <row r="338" spans="1:16" ht="15.75" thickBot="1" x14ac:dyDescent="0.3">
      <c r="A338" t="str">
        <f t="shared" si="5"/>
        <v/>
      </c>
      <c r="B338" t="s">
        <v>377</v>
      </c>
      <c r="D338" t="s">
        <v>377</v>
      </c>
      <c r="E338">
        <v>0.84150000000000003</v>
      </c>
      <c r="F338">
        <v>46</v>
      </c>
      <c r="O338" s="429"/>
      <c r="P338" s="218">
        <v>166</v>
      </c>
    </row>
    <row r="339" spans="1:16" x14ac:dyDescent="0.25">
      <c r="A339" t="str">
        <f t="shared" si="5"/>
        <v/>
      </c>
      <c r="B339" t="s">
        <v>378</v>
      </c>
      <c r="D339" t="s">
        <v>378</v>
      </c>
      <c r="E339">
        <v>0.36890000000000001</v>
      </c>
      <c r="F339">
        <v>221</v>
      </c>
      <c r="O339" s="13" t="s">
        <v>76</v>
      </c>
      <c r="P339" s="217">
        <v>0.49580000000000002</v>
      </c>
    </row>
    <row r="340" spans="1:16" ht="15.75" thickBot="1" x14ac:dyDescent="0.3">
      <c r="A340" t="str">
        <f t="shared" si="5"/>
        <v/>
      </c>
      <c r="B340" t="s">
        <v>379</v>
      </c>
      <c r="D340" t="s">
        <v>379</v>
      </c>
      <c r="E340">
        <v>0.22939999999999999</v>
      </c>
      <c r="F340">
        <v>280</v>
      </c>
      <c r="O340" s="14" t="s">
        <v>431</v>
      </c>
      <c r="P340" s="218">
        <v>167</v>
      </c>
    </row>
    <row r="341" spans="1:16" x14ac:dyDescent="0.25">
      <c r="A341" t="str">
        <f t="shared" si="5"/>
        <v/>
      </c>
      <c r="B341" t="s">
        <v>380</v>
      </c>
      <c r="D341" t="s">
        <v>380</v>
      </c>
      <c r="E341">
        <v>0.56869999999999998</v>
      </c>
      <c r="F341">
        <v>141</v>
      </c>
      <c r="O341" s="428" t="s">
        <v>254</v>
      </c>
      <c r="P341" s="217">
        <v>0.49580000000000002</v>
      </c>
    </row>
    <row r="342" spans="1:16" ht="15.75" thickBot="1" x14ac:dyDescent="0.3">
      <c r="A342" t="str">
        <f t="shared" si="5"/>
        <v/>
      </c>
      <c r="B342" t="s">
        <v>381</v>
      </c>
      <c r="D342" t="s">
        <v>381</v>
      </c>
      <c r="E342">
        <v>0.52500000000000002</v>
      </c>
      <c r="F342">
        <v>157</v>
      </c>
      <c r="O342" s="429"/>
      <c r="P342" s="218">
        <v>168</v>
      </c>
    </row>
    <row r="343" spans="1:16" x14ac:dyDescent="0.25">
      <c r="A343" t="str">
        <f t="shared" si="5"/>
        <v/>
      </c>
      <c r="B343" t="s">
        <v>382</v>
      </c>
      <c r="D343" t="s">
        <v>382</v>
      </c>
      <c r="E343">
        <v>0.88959999999999995</v>
      </c>
      <c r="F343">
        <v>26</v>
      </c>
      <c r="O343" s="428" t="s">
        <v>367</v>
      </c>
      <c r="P343" s="217">
        <v>0.49569999999999997</v>
      </c>
    </row>
    <row r="344" spans="1:16" ht="15.75" thickBot="1" x14ac:dyDescent="0.3">
      <c r="A344" t="str">
        <f t="shared" si="5"/>
        <v/>
      </c>
      <c r="B344" t="s">
        <v>383</v>
      </c>
      <c r="D344" t="s">
        <v>383</v>
      </c>
      <c r="E344">
        <v>0.44969999999999999</v>
      </c>
      <c r="F344">
        <v>186</v>
      </c>
      <c r="O344" s="429"/>
      <c r="P344" s="218">
        <v>169</v>
      </c>
    </row>
    <row r="345" spans="1:16" x14ac:dyDescent="0.25">
      <c r="A345" t="str">
        <f t="shared" si="5"/>
        <v/>
      </c>
      <c r="B345" t="s">
        <v>384</v>
      </c>
      <c r="D345" t="s">
        <v>384</v>
      </c>
      <c r="E345">
        <v>0.36530000000000001</v>
      </c>
      <c r="F345">
        <v>224</v>
      </c>
      <c r="O345" s="428" t="s">
        <v>357</v>
      </c>
      <c r="P345" s="217">
        <v>0.49080000000000001</v>
      </c>
    </row>
    <row r="346" spans="1:16" ht="15.75" thickBot="1" x14ac:dyDescent="0.3">
      <c r="A346" t="str">
        <f t="shared" si="5"/>
        <v/>
      </c>
      <c r="B346" s="417" t="s">
        <v>385</v>
      </c>
      <c r="D346" t="s">
        <v>385</v>
      </c>
      <c r="E346">
        <v>0.94869999999999999</v>
      </c>
      <c r="F346">
        <v>6</v>
      </c>
      <c r="O346" s="429"/>
      <c r="P346" s="218">
        <v>170</v>
      </c>
    </row>
    <row r="347" spans="1:16" x14ac:dyDescent="0.25">
      <c r="A347" t="str">
        <f t="shared" si="5"/>
        <v/>
      </c>
      <c r="B347" t="s">
        <v>386</v>
      </c>
      <c r="D347" t="s">
        <v>386</v>
      </c>
      <c r="E347">
        <v>0.37609999999999999</v>
      </c>
      <c r="F347">
        <v>218</v>
      </c>
      <c r="O347" s="428" t="s">
        <v>153</v>
      </c>
      <c r="P347" s="217">
        <v>0.48909999999999998</v>
      </c>
    </row>
    <row r="348" spans="1:16" ht="15.75" thickBot="1" x14ac:dyDescent="0.3">
      <c r="A348" t="str">
        <f t="shared" si="5"/>
        <v/>
      </c>
      <c r="B348" t="s">
        <v>387</v>
      </c>
      <c r="D348" t="s">
        <v>387</v>
      </c>
      <c r="E348">
        <v>0.42070000000000002</v>
      </c>
      <c r="F348">
        <v>199</v>
      </c>
      <c r="O348" s="429"/>
      <c r="P348" s="218">
        <v>171</v>
      </c>
    </row>
    <row r="349" spans="1:16" x14ac:dyDescent="0.25">
      <c r="A349" t="str">
        <f t="shared" si="5"/>
        <v/>
      </c>
      <c r="B349" t="s">
        <v>388</v>
      </c>
      <c r="D349" t="s">
        <v>388</v>
      </c>
      <c r="E349">
        <v>0.69359999999999999</v>
      </c>
      <c r="F349">
        <v>95</v>
      </c>
      <c r="O349" s="428" t="s">
        <v>131</v>
      </c>
      <c r="P349" s="217">
        <v>0.4884</v>
      </c>
    </row>
    <row r="350" spans="1:16" ht="15.75" thickBot="1" x14ac:dyDescent="0.3">
      <c r="A350" t="str">
        <f t="shared" si="5"/>
        <v/>
      </c>
      <c r="B350" t="s">
        <v>389</v>
      </c>
      <c r="D350" t="s">
        <v>389</v>
      </c>
      <c r="E350">
        <v>0.85040000000000004</v>
      </c>
      <c r="F350">
        <v>40</v>
      </c>
      <c r="O350" s="429"/>
      <c r="P350" s="218">
        <v>172</v>
      </c>
    </row>
    <row r="351" spans="1:16" x14ac:dyDescent="0.25">
      <c r="A351" t="str">
        <f t="shared" si="5"/>
        <v/>
      </c>
      <c r="B351" t="s">
        <v>390</v>
      </c>
      <c r="D351" t="s">
        <v>390</v>
      </c>
      <c r="E351">
        <v>0.39439999999999997</v>
      </c>
      <c r="F351">
        <v>210</v>
      </c>
      <c r="O351" s="13" t="s">
        <v>49</v>
      </c>
      <c r="P351" s="217">
        <v>0.47939999999999999</v>
      </c>
    </row>
    <row r="352" spans="1:16" ht="15.75" thickBot="1" x14ac:dyDescent="0.3">
      <c r="A352" t="str">
        <f t="shared" si="5"/>
        <v/>
      </c>
      <c r="B352" t="s">
        <v>391</v>
      </c>
      <c r="D352" t="s">
        <v>391</v>
      </c>
      <c r="E352">
        <v>0.55579999999999996</v>
      </c>
      <c r="F352">
        <v>146</v>
      </c>
      <c r="M352">
        <v>17</v>
      </c>
      <c r="O352" s="14" t="s">
        <v>429</v>
      </c>
      <c r="P352" s="218">
        <v>173</v>
      </c>
    </row>
    <row r="353" spans="13:16" x14ac:dyDescent="0.25">
      <c r="M353">
        <v>18</v>
      </c>
      <c r="O353" s="428" t="s">
        <v>374</v>
      </c>
      <c r="P353" s="217">
        <v>0.47470000000000001</v>
      </c>
    </row>
    <row r="354" spans="13:16" ht="15.75" thickBot="1" x14ac:dyDescent="0.3">
      <c r="M354">
        <v>20</v>
      </c>
      <c r="O354" s="429"/>
      <c r="P354" s="218">
        <v>174</v>
      </c>
    </row>
    <row r="355" spans="13:16" x14ac:dyDescent="0.25">
      <c r="M355">
        <v>29</v>
      </c>
      <c r="O355" s="428" t="s">
        <v>219</v>
      </c>
      <c r="P355" s="217">
        <v>0.47460000000000002</v>
      </c>
    </row>
    <row r="356" spans="13:16" ht="15.75" thickBot="1" x14ac:dyDescent="0.3">
      <c r="M356">
        <v>33</v>
      </c>
      <c r="O356" s="429"/>
      <c r="P356" s="218">
        <v>175</v>
      </c>
    </row>
    <row r="357" spans="13:16" ht="15.75" thickBot="1" x14ac:dyDescent="0.3">
      <c r="M357">
        <v>35</v>
      </c>
      <c r="O357" s="63" t="s">
        <v>23</v>
      </c>
      <c r="P357" s="64" t="s">
        <v>392</v>
      </c>
    </row>
    <row r="358" spans="13:16" x14ac:dyDescent="0.25">
      <c r="M358">
        <v>38</v>
      </c>
      <c r="O358" s="428" t="s">
        <v>122</v>
      </c>
      <c r="P358" s="217">
        <v>0.47349999999999998</v>
      </c>
    </row>
    <row r="359" spans="13:16" ht="15.75" thickBot="1" x14ac:dyDescent="0.3">
      <c r="M359">
        <v>39</v>
      </c>
      <c r="O359" s="429"/>
      <c r="P359" s="218">
        <v>176</v>
      </c>
    </row>
    <row r="360" spans="13:16" x14ac:dyDescent="0.25">
      <c r="M360">
        <v>45</v>
      </c>
      <c r="O360" s="428" t="s">
        <v>71</v>
      </c>
      <c r="P360" s="217">
        <v>0.47310000000000002</v>
      </c>
    </row>
    <row r="361" spans="13:16" ht="15.75" thickBot="1" x14ac:dyDescent="0.3">
      <c r="M361">
        <v>46</v>
      </c>
      <c r="O361" s="429"/>
      <c r="P361" s="218">
        <v>177</v>
      </c>
    </row>
    <row r="362" spans="13:16" x14ac:dyDescent="0.25">
      <c r="M362">
        <v>47</v>
      </c>
      <c r="O362" s="428" t="s">
        <v>114</v>
      </c>
      <c r="P362" s="217">
        <v>0.4708</v>
      </c>
    </row>
    <row r="363" spans="13:16" ht="15.75" thickBot="1" x14ac:dyDescent="0.3">
      <c r="M363">
        <v>50</v>
      </c>
      <c r="O363" s="429"/>
      <c r="P363" s="218">
        <v>178</v>
      </c>
    </row>
    <row r="364" spans="13:16" x14ac:dyDescent="0.25">
      <c r="M364">
        <v>53</v>
      </c>
      <c r="O364" s="428" t="s">
        <v>364</v>
      </c>
      <c r="P364" s="217">
        <v>0.47070000000000001</v>
      </c>
    </row>
    <row r="365" spans="13:16" ht="15.75" thickBot="1" x14ac:dyDescent="0.3">
      <c r="M365">
        <v>55</v>
      </c>
      <c r="O365" s="429"/>
      <c r="P365" s="218">
        <v>179</v>
      </c>
    </row>
    <row r="366" spans="13:16" x14ac:dyDescent="0.25">
      <c r="M366">
        <v>56</v>
      </c>
      <c r="O366" s="428" t="s">
        <v>185</v>
      </c>
      <c r="P366" s="217">
        <v>0.46700000000000003</v>
      </c>
    </row>
    <row r="367" spans="13:16" ht="15.75" thickBot="1" x14ac:dyDescent="0.3">
      <c r="M367">
        <v>57</v>
      </c>
      <c r="O367" s="429"/>
      <c r="P367" s="218">
        <v>180</v>
      </c>
    </row>
    <row r="368" spans="13:16" x14ac:dyDescent="0.25">
      <c r="M368">
        <v>60</v>
      </c>
      <c r="O368" s="428" t="s">
        <v>307</v>
      </c>
      <c r="P368" s="217">
        <v>0.4587</v>
      </c>
    </row>
    <row r="369" spans="13:16" ht="15.75" thickBot="1" x14ac:dyDescent="0.3">
      <c r="M369">
        <v>64</v>
      </c>
      <c r="O369" s="429"/>
      <c r="P369" s="218">
        <v>181</v>
      </c>
    </row>
    <row r="370" spans="13:16" x14ac:dyDescent="0.25">
      <c r="M370">
        <v>65</v>
      </c>
      <c r="O370" s="428" t="s">
        <v>338</v>
      </c>
      <c r="P370" s="217">
        <v>0.45810000000000001</v>
      </c>
    </row>
    <row r="371" spans="13:16" ht="15.75" thickBot="1" x14ac:dyDescent="0.3">
      <c r="M371">
        <v>67</v>
      </c>
      <c r="O371" s="429"/>
      <c r="P371" s="218">
        <v>182</v>
      </c>
    </row>
    <row r="372" spans="13:16" x14ac:dyDescent="0.25">
      <c r="M372">
        <v>68</v>
      </c>
      <c r="O372" s="428" t="s">
        <v>95</v>
      </c>
      <c r="P372" s="217">
        <v>0.45710000000000001</v>
      </c>
    </row>
    <row r="373" spans="13:16" ht="15.75" thickBot="1" x14ac:dyDescent="0.3">
      <c r="M373">
        <v>69</v>
      </c>
      <c r="O373" s="429"/>
      <c r="P373" s="218">
        <v>183</v>
      </c>
    </row>
    <row r="374" spans="13:16" x14ac:dyDescent="0.25">
      <c r="M374">
        <v>70</v>
      </c>
      <c r="O374" s="428" t="s">
        <v>70</v>
      </c>
      <c r="P374" s="217">
        <v>0.4521</v>
      </c>
    </row>
    <row r="375" spans="13:16" ht="15.75" thickBot="1" x14ac:dyDescent="0.3">
      <c r="M375">
        <v>71</v>
      </c>
      <c r="O375" s="429"/>
      <c r="P375" s="218">
        <v>184</v>
      </c>
    </row>
    <row r="376" spans="13:16" x14ac:dyDescent="0.25">
      <c r="M376">
        <v>72</v>
      </c>
      <c r="O376" s="428" t="s">
        <v>86</v>
      </c>
      <c r="P376" s="217">
        <v>0.45119999999999999</v>
      </c>
    </row>
    <row r="377" spans="13:16" ht="15.75" thickBot="1" x14ac:dyDescent="0.3">
      <c r="M377">
        <v>74</v>
      </c>
      <c r="O377" s="429"/>
      <c r="P377" s="218">
        <v>185</v>
      </c>
    </row>
    <row r="378" spans="13:16" x14ac:dyDescent="0.25">
      <c r="M378">
        <v>75</v>
      </c>
      <c r="O378" s="428" t="s">
        <v>383</v>
      </c>
      <c r="P378" s="217">
        <v>0.44969999999999999</v>
      </c>
    </row>
    <row r="379" spans="13:16" ht="15.75" thickBot="1" x14ac:dyDescent="0.3">
      <c r="M379">
        <v>76</v>
      </c>
      <c r="O379" s="429"/>
      <c r="P379" s="218">
        <v>186</v>
      </c>
    </row>
    <row r="380" spans="13:16" x14ac:dyDescent="0.25">
      <c r="M380">
        <v>77</v>
      </c>
      <c r="O380" s="428" t="s">
        <v>110</v>
      </c>
      <c r="P380" s="217">
        <v>0.44919999999999999</v>
      </c>
    </row>
    <row r="381" spans="13:16" ht="15.75" thickBot="1" x14ac:dyDescent="0.3">
      <c r="M381">
        <v>78</v>
      </c>
      <c r="O381" s="429"/>
      <c r="P381" s="218">
        <v>187</v>
      </c>
    </row>
    <row r="382" spans="13:16" x14ac:dyDescent="0.25">
      <c r="M382">
        <v>79</v>
      </c>
      <c r="O382" s="13" t="s">
        <v>47</v>
      </c>
      <c r="P382" s="217">
        <v>0.44869999999999999</v>
      </c>
    </row>
    <row r="383" spans="13:16" ht="15.75" thickBot="1" x14ac:dyDescent="0.3">
      <c r="M383">
        <v>80</v>
      </c>
      <c r="O383" s="14" t="s">
        <v>431</v>
      </c>
      <c r="P383" s="218">
        <v>188</v>
      </c>
    </row>
    <row r="384" spans="13:16" x14ac:dyDescent="0.25">
      <c r="M384">
        <v>81</v>
      </c>
      <c r="O384" s="428" t="s">
        <v>252</v>
      </c>
      <c r="P384" s="217">
        <v>0.44490000000000002</v>
      </c>
    </row>
    <row r="385" spans="13:16" ht="15.75" thickBot="1" x14ac:dyDescent="0.3">
      <c r="M385">
        <v>82</v>
      </c>
      <c r="O385" s="429"/>
      <c r="P385" s="218">
        <v>189</v>
      </c>
    </row>
    <row r="386" spans="13:16" x14ac:dyDescent="0.25">
      <c r="M386">
        <v>83</v>
      </c>
      <c r="O386" s="428" t="s">
        <v>244</v>
      </c>
      <c r="P386" s="217">
        <v>0.44350000000000001</v>
      </c>
    </row>
    <row r="387" spans="13:16" ht="15.75" thickBot="1" x14ac:dyDescent="0.3">
      <c r="M387">
        <v>85</v>
      </c>
      <c r="O387" s="429"/>
      <c r="P387" s="218">
        <v>190</v>
      </c>
    </row>
    <row r="388" spans="13:16" x14ac:dyDescent="0.25">
      <c r="M388">
        <v>87</v>
      </c>
      <c r="O388" s="428" t="s">
        <v>358</v>
      </c>
      <c r="P388" s="217">
        <v>0.44219999999999998</v>
      </c>
    </row>
    <row r="389" spans="13:16" ht="15.75" thickBot="1" x14ac:dyDescent="0.3">
      <c r="M389">
        <v>88</v>
      </c>
      <c r="O389" s="429"/>
      <c r="P389" s="218">
        <v>191</v>
      </c>
    </row>
    <row r="390" spans="13:16" x14ac:dyDescent="0.25">
      <c r="M390">
        <v>89</v>
      </c>
      <c r="O390" s="428" t="s">
        <v>56</v>
      </c>
      <c r="P390" s="217">
        <v>0.43630000000000002</v>
      </c>
    </row>
    <row r="391" spans="13:16" ht="15.75" thickBot="1" x14ac:dyDescent="0.3">
      <c r="M391">
        <v>90</v>
      </c>
      <c r="O391" s="429"/>
      <c r="P391" s="218">
        <v>192</v>
      </c>
    </row>
    <row r="392" spans="13:16" x14ac:dyDescent="0.25">
      <c r="M392">
        <v>91</v>
      </c>
      <c r="O392" s="428" t="s">
        <v>282</v>
      </c>
      <c r="P392" s="217">
        <v>0.435</v>
      </c>
    </row>
    <row r="393" spans="13:16" ht="15.75" thickBot="1" x14ac:dyDescent="0.3">
      <c r="M393">
        <v>92</v>
      </c>
      <c r="O393" s="429"/>
      <c r="P393" s="218">
        <v>193</v>
      </c>
    </row>
    <row r="394" spans="13:16" x14ac:dyDescent="0.25">
      <c r="M394">
        <v>93</v>
      </c>
      <c r="O394" s="428" t="s">
        <v>299</v>
      </c>
      <c r="P394" s="217">
        <v>0.43130000000000002</v>
      </c>
    </row>
    <row r="395" spans="13:16" ht="15.75" thickBot="1" x14ac:dyDescent="0.3">
      <c r="M395">
        <v>94</v>
      </c>
      <c r="O395" s="429"/>
      <c r="P395" s="218">
        <v>194</v>
      </c>
    </row>
    <row r="396" spans="13:16" x14ac:dyDescent="0.25">
      <c r="M396">
        <v>95</v>
      </c>
      <c r="O396" s="428" t="s">
        <v>104</v>
      </c>
      <c r="P396" s="217">
        <v>0.43099999999999999</v>
      </c>
    </row>
    <row r="397" spans="13:16" ht="15.75" thickBot="1" x14ac:dyDescent="0.3">
      <c r="M397">
        <v>98</v>
      </c>
      <c r="O397" s="429"/>
      <c r="P397" s="218">
        <v>195</v>
      </c>
    </row>
    <row r="398" spans="13:16" x14ac:dyDescent="0.25">
      <c r="M398">
        <v>99</v>
      </c>
      <c r="O398" s="428" t="s">
        <v>68</v>
      </c>
      <c r="P398" s="217">
        <v>0.42509999999999998</v>
      </c>
    </row>
    <row r="399" spans="13:16" ht="15.75" thickBot="1" x14ac:dyDescent="0.3">
      <c r="M399">
        <v>100</v>
      </c>
      <c r="O399" s="429"/>
      <c r="P399" s="218">
        <v>196</v>
      </c>
    </row>
    <row r="400" spans="13:16" x14ac:dyDescent="0.25">
      <c r="M400">
        <v>101</v>
      </c>
      <c r="O400" s="428" t="s">
        <v>181</v>
      </c>
      <c r="P400" s="217">
        <v>0.42430000000000001</v>
      </c>
    </row>
    <row r="401" spans="13:16" ht="15.75" thickBot="1" x14ac:dyDescent="0.3">
      <c r="M401">
        <v>104</v>
      </c>
      <c r="O401" s="429"/>
      <c r="P401" s="218">
        <v>197</v>
      </c>
    </row>
    <row r="402" spans="13:16" x14ac:dyDescent="0.25">
      <c r="M402">
        <v>105</v>
      </c>
      <c r="O402" s="428" t="s">
        <v>199</v>
      </c>
      <c r="P402" s="217">
        <v>0.42320000000000002</v>
      </c>
    </row>
    <row r="403" spans="13:16" ht="15.75" thickBot="1" x14ac:dyDescent="0.3">
      <c r="M403">
        <v>106</v>
      </c>
      <c r="O403" s="429"/>
      <c r="P403" s="218">
        <v>198</v>
      </c>
    </row>
    <row r="404" spans="13:16" x14ac:dyDescent="0.25">
      <c r="M404">
        <v>107</v>
      </c>
      <c r="O404" s="428" t="s">
        <v>387</v>
      </c>
      <c r="P404" s="217">
        <v>0.42070000000000002</v>
      </c>
    </row>
    <row r="405" spans="13:16" ht="15.75" thickBot="1" x14ac:dyDescent="0.3">
      <c r="M405">
        <v>108</v>
      </c>
      <c r="O405" s="429"/>
      <c r="P405" s="218">
        <v>199</v>
      </c>
    </row>
    <row r="406" spans="13:16" x14ac:dyDescent="0.25">
      <c r="M406">
        <v>109</v>
      </c>
      <c r="O406" s="428" t="s">
        <v>281</v>
      </c>
      <c r="P406" s="217">
        <v>0.4178</v>
      </c>
    </row>
    <row r="407" spans="13:16" ht="15.75" thickBot="1" x14ac:dyDescent="0.3">
      <c r="M407">
        <v>110</v>
      </c>
      <c r="O407" s="429"/>
      <c r="P407" s="218">
        <v>200</v>
      </c>
    </row>
    <row r="408" spans="13:16" ht="15.75" thickBot="1" x14ac:dyDescent="0.3">
      <c r="M408">
        <v>111</v>
      </c>
      <c r="O408" s="63" t="s">
        <v>23</v>
      </c>
      <c r="P408" s="64" t="s">
        <v>392</v>
      </c>
    </row>
    <row r="409" spans="13:16" x14ac:dyDescent="0.25">
      <c r="M409">
        <v>112</v>
      </c>
      <c r="O409" s="428" t="s">
        <v>266</v>
      </c>
      <c r="P409" s="217">
        <v>0.41699999999999998</v>
      </c>
    </row>
    <row r="410" spans="13:16" ht="15.75" thickBot="1" x14ac:dyDescent="0.3">
      <c r="M410">
        <v>113</v>
      </c>
      <c r="O410" s="429"/>
      <c r="P410" s="218">
        <v>201</v>
      </c>
    </row>
    <row r="411" spans="13:16" x14ac:dyDescent="0.25">
      <c r="M411">
        <v>115</v>
      </c>
      <c r="O411" s="428" t="s">
        <v>77</v>
      </c>
      <c r="P411" s="217">
        <v>0.41549999999999998</v>
      </c>
    </row>
    <row r="412" spans="13:16" ht="15.75" thickBot="1" x14ac:dyDescent="0.3">
      <c r="M412">
        <v>116</v>
      </c>
      <c r="O412" s="429"/>
      <c r="P412" s="218">
        <v>202</v>
      </c>
    </row>
    <row r="413" spans="13:16" x14ac:dyDescent="0.25">
      <c r="M413">
        <v>117</v>
      </c>
      <c r="O413" s="428" t="s">
        <v>169</v>
      </c>
      <c r="P413" s="217">
        <v>0.41539999999999999</v>
      </c>
    </row>
    <row r="414" spans="13:16" ht="15.75" thickBot="1" x14ac:dyDescent="0.3">
      <c r="M414">
        <v>118</v>
      </c>
      <c r="O414" s="429"/>
      <c r="P414" s="218">
        <v>203</v>
      </c>
    </row>
    <row r="415" spans="13:16" x14ac:dyDescent="0.25">
      <c r="M415">
        <v>119</v>
      </c>
      <c r="O415" s="428" t="s">
        <v>432</v>
      </c>
      <c r="P415" s="217">
        <v>0.41449999999999998</v>
      </c>
    </row>
    <row r="416" spans="13:16" ht="15.75" thickBot="1" x14ac:dyDescent="0.3">
      <c r="M416">
        <v>120</v>
      </c>
      <c r="O416" s="429"/>
      <c r="P416" s="218">
        <v>204</v>
      </c>
    </row>
    <row r="417" spans="13:16" x14ac:dyDescent="0.25">
      <c r="M417">
        <v>121</v>
      </c>
      <c r="O417" s="428" t="s">
        <v>157</v>
      </c>
      <c r="P417" s="217">
        <v>0.41399999999999998</v>
      </c>
    </row>
    <row r="418" spans="13:16" ht="15.75" thickBot="1" x14ac:dyDescent="0.3">
      <c r="M418">
        <v>123</v>
      </c>
      <c r="O418" s="429"/>
      <c r="P418" s="218">
        <v>205</v>
      </c>
    </row>
    <row r="419" spans="13:16" x14ac:dyDescent="0.25">
      <c r="M419">
        <v>124</v>
      </c>
      <c r="O419" s="428" t="s">
        <v>310</v>
      </c>
      <c r="P419" s="217">
        <v>0.41310000000000002</v>
      </c>
    </row>
    <row r="420" spans="13:16" ht="15.75" thickBot="1" x14ac:dyDescent="0.3">
      <c r="M420">
        <v>125</v>
      </c>
      <c r="O420" s="429"/>
      <c r="P420" s="218">
        <v>206</v>
      </c>
    </row>
    <row r="421" spans="13:16" x14ac:dyDescent="0.25">
      <c r="M421">
        <v>126</v>
      </c>
      <c r="O421" s="428" t="s">
        <v>228</v>
      </c>
      <c r="P421" s="217">
        <v>0.41310000000000002</v>
      </c>
    </row>
    <row r="422" spans="13:16" ht="15.75" thickBot="1" x14ac:dyDescent="0.3">
      <c r="M422">
        <v>127</v>
      </c>
      <c r="O422" s="429"/>
      <c r="P422" s="218">
        <v>207</v>
      </c>
    </row>
    <row r="423" spans="13:16" x14ac:dyDescent="0.25">
      <c r="M423">
        <v>128</v>
      </c>
      <c r="O423" s="428" t="s">
        <v>247</v>
      </c>
      <c r="P423" s="217">
        <v>0.4103</v>
      </c>
    </row>
    <row r="424" spans="13:16" ht="15.75" thickBot="1" x14ac:dyDescent="0.3">
      <c r="M424">
        <v>129</v>
      </c>
      <c r="O424" s="429"/>
      <c r="P424" s="218">
        <v>208</v>
      </c>
    </row>
    <row r="425" spans="13:16" x14ac:dyDescent="0.25">
      <c r="M425">
        <v>131</v>
      </c>
      <c r="O425" s="428" t="s">
        <v>306</v>
      </c>
      <c r="P425" s="217">
        <v>0.3947</v>
      </c>
    </row>
    <row r="426" spans="13:16" ht="15.75" thickBot="1" x14ac:dyDescent="0.3">
      <c r="M426">
        <v>132</v>
      </c>
      <c r="O426" s="429"/>
      <c r="P426" s="218">
        <v>209</v>
      </c>
    </row>
    <row r="427" spans="13:16" x14ac:dyDescent="0.25">
      <c r="M427">
        <v>133</v>
      </c>
      <c r="O427" s="428" t="s">
        <v>390</v>
      </c>
      <c r="P427" s="217">
        <v>0.39439999999999997</v>
      </c>
    </row>
    <row r="428" spans="13:16" ht="15.75" thickBot="1" x14ac:dyDescent="0.3">
      <c r="M428">
        <v>134</v>
      </c>
      <c r="O428" s="429"/>
      <c r="P428" s="218">
        <v>210</v>
      </c>
    </row>
    <row r="429" spans="13:16" x14ac:dyDescent="0.25">
      <c r="M429">
        <v>135</v>
      </c>
      <c r="O429" s="428" t="s">
        <v>297</v>
      </c>
      <c r="P429" s="217">
        <v>0.39329999999999998</v>
      </c>
    </row>
    <row r="430" spans="13:16" ht="15.75" thickBot="1" x14ac:dyDescent="0.3">
      <c r="M430">
        <v>136</v>
      </c>
      <c r="O430" s="429"/>
      <c r="P430" s="218">
        <v>211</v>
      </c>
    </row>
    <row r="431" spans="13:16" x14ac:dyDescent="0.25">
      <c r="M431">
        <v>137</v>
      </c>
      <c r="O431" s="428" t="s">
        <v>214</v>
      </c>
      <c r="P431" s="217">
        <v>0.3901</v>
      </c>
    </row>
    <row r="432" spans="13:16" ht="15.75" thickBot="1" x14ac:dyDescent="0.3">
      <c r="M432">
        <v>138</v>
      </c>
      <c r="O432" s="429"/>
      <c r="P432" s="218">
        <v>212</v>
      </c>
    </row>
    <row r="433" spans="13:16" x14ac:dyDescent="0.25">
      <c r="M433">
        <v>139</v>
      </c>
      <c r="O433" s="428" t="s">
        <v>103</v>
      </c>
      <c r="P433" s="217">
        <v>0.38740000000000002</v>
      </c>
    </row>
    <row r="434" spans="13:16" ht="15.75" thickBot="1" x14ac:dyDescent="0.3">
      <c r="M434">
        <v>140</v>
      </c>
      <c r="O434" s="429"/>
      <c r="P434" s="218">
        <v>213</v>
      </c>
    </row>
    <row r="435" spans="13:16" x14ac:dyDescent="0.25">
      <c r="M435">
        <v>141</v>
      </c>
      <c r="O435" s="13" t="s">
        <v>333</v>
      </c>
      <c r="P435" s="217">
        <v>0.38729999999999998</v>
      </c>
    </row>
    <row r="436" spans="13:16" ht="15.75" thickBot="1" x14ac:dyDescent="0.3">
      <c r="M436">
        <v>142</v>
      </c>
      <c r="O436" s="14" t="s">
        <v>433</v>
      </c>
      <c r="P436" s="218">
        <v>214</v>
      </c>
    </row>
    <row r="437" spans="13:16" x14ac:dyDescent="0.25">
      <c r="M437">
        <v>143</v>
      </c>
      <c r="O437" s="428" t="s">
        <v>311</v>
      </c>
      <c r="P437" s="217">
        <v>0.3871</v>
      </c>
    </row>
    <row r="438" spans="13:16" ht="15.75" thickBot="1" x14ac:dyDescent="0.3">
      <c r="M438">
        <v>144</v>
      </c>
      <c r="O438" s="429"/>
      <c r="P438" s="218">
        <v>215</v>
      </c>
    </row>
    <row r="439" spans="13:16" x14ac:dyDescent="0.25">
      <c r="M439">
        <v>145</v>
      </c>
      <c r="O439" s="428" t="s">
        <v>179</v>
      </c>
      <c r="P439" s="217">
        <v>0.38419999999999999</v>
      </c>
    </row>
    <row r="440" spans="13:16" ht="15.75" thickBot="1" x14ac:dyDescent="0.3">
      <c r="M440">
        <v>146</v>
      </c>
      <c r="O440" s="429"/>
      <c r="P440" s="218">
        <v>216</v>
      </c>
    </row>
    <row r="441" spans="13:16" x14ac:dyDescent="0.25">
      <c r="M441">
        <v>148</v>
      </c>
      <c r="O441" s="428" t="s">
        <v>308</v>
      </c>
      <c r="P441" s="217">
        <v>0.3765</v>
      </c>
    </row>
    <row r="442" spans="13:16" ht="15.75" thickBot="1" x14ac:dyDescent="0.3">
      <c r="M442">
        <v>149</v>
      </c>
      <c r="O442" s="429"/>
      <c r="P442" s="218">
        <v>217</v>
      </c>
    </row>
    <row r="443" spans="13:16" x14ac:dyDescent="0.25">
      <c r="M443">
        <v>150</v>
      </c>
      <c r="O443" s="13" t="s">
        <v>386</v>
      </c>
      <c r="P443" s="217">
        <v>0.37609999999999999</v>
      </c>
    </row>
    <row r="444" spans="13:16" ht="15.75" thickBot="1" x14ac:dyDescent="0.3">
      <c r="M444">
        <v>151</v>
      </c>
      <c r="O444" s="14" t="s">
        <v>429</v>
      </c>
      <c r="P444" s="218">
        <v>218</v>
      </c>
    </row>
    <row r="445" spans="13:16" x14ac:dyDescent="0.25">
      <c r="M445">
        <v>152</v>
      </c>
      <c r="O445" s="428" t="s">
        <v>128</v>
      </c>
      <c r="P445" s="217">
        <v>0.37230000000000002</v>
      </c>
    </row>
    <row r="446" spans="13:16" ht="15.75" thickBot="1" x14ac:dyDescent="0.3">
      <c r="M446">
        <v>153</v>
      </c>
      <c r="O446" s="429"/>
      <c r="P446" s="218">
        <v>219</v>
      </c>
    </row>
    <row r="447" spans="13:16" x14ac:dyDescent="0.25">
      <c r="M447">
        <v>154</v>
      </c>
      <c r="O447" s="428" t="s">
        <v>183</v>
      </c>
      <c r="P447" s="217">
        <v>0.37080000000000002</v>
      </c>
    </row>
    <row r="448" spans="13:16" ht="15.75" thickBot="1" x14ac:dyDescent="0.3">
      <c r="M448">
        <v>155</v>
      </c>
      <c r="O448" s="429"/>
      <c r="P448" s="218">
        <v>220</v>
      </c>
    </row>
    <row r="449" spans="13:16" x14ac:dyDescent="0.25">
      <c r="M449">
        <v>156</v>
      </c>
      <c r="O449" s="428" t="s">
        <v>378</v>
      </c>
      <c r="P449" s="217">
        <v>0.36890000000000001</v>
      </c>
    </row>
    <row r="450" spans="13:16" ht="15.75" thickBot="1" x14ac:dyDescent="0.3">
      <c r="M450">
        <v>158</v>
      </c>
      <c r="O450" s="429"/>
      <c r="P450" s="218">
        <v>221</v>
      </c>
    </row>
    <row r="451" spans="13:16" x14ac:dyDescent="0.25">
      <c r="M451">
        <v>159</v>
      </c>
      <c r="O451" s="428" t="s">
        <v>245</v>
      </c>
      <c r="P451" s="217">
        <v>0.36749999999999999</v>
      </c>
    </row>
    <row r="452" spans="13:16" ht="15.75" thickBot="1" x14ac:dyDescent="0.3">
      <c r="M452">
        <v>161</v>
      </c>
      <c r="O452" s="429"/>
      <c r="P452" s="218">
        <v>222</v>
      </c>
    </row>
    <row r="453" spans="13:16" x14ac:dyDescent="0.25">
      <c r="M453">
        <v>162</v>
      </c>
      <c r="O453" s="428" t="s">
        <v>315</v>
      </c>
      <c r="P453" s="217">
        <v>0.36570000000000003</v>
      </c>
    </row>
    <row r="454" spans="13:16" ht="15.75" thickBot="1" x14ac:dyDescent="0.3">
      <c r="M454">
        <v>163</v>
      </c>
      <c r="O454" s="429"/>
      <c r="P454" s="218">
        <v>223</v>
      </c>
    </row>
    <row r="455" spans="13:16" x14ac:dyDescent="0.25">
      <c r="M455">
        <v>164</v>
      </c>
      <c r="O455" s="428" t="s">
        <v>384</v>
      </c>
      <c r="P455" s="217">
        <v>0.36530000000000001</v>
      </c>
    </row>
    <row r="456" spans="13:16" ht="15.75" thickBot="1" x14ac:dyDescent="0.3">
      <c r="M456">
        <v>165</v>
      </c>
      <c r="O456" s="429"/>
      <c r="P456" s="218">
        <v>224</v>
      </c>
    </row>
    <row r="457" spans="13:16" x14ac:dyDescent="0.25">
      <c r="M457">
        <v>166</v>
      </c>
      <c r="O457" s="428" t="s">
        <v>276</v>
      </c>
      <c r="P457" s="217">
        <v>0.36409999999999998</v>
      </c>
    </row>
    <row r="458" spans="13:16" ht="15.75" thickBot="1" x14ac:dyDescent="0.3">
      <c r="M458">
        <v>168</v>
      </c>
      <c r="O458" s="429"/>
      <c r="P458" s="218">
        <v>225</v>
      </c>
    </row>
    <row r="459" spans="13:16" ht="15.75" thickBot="1" x14ac:dyDescent="0.3">
      <c r="M459">
        <v>169</v>
      </c>
      <c r="O459" s="63" t="s">
        <v>23</v>
      </c>
      <c r="P459" s="64" t="s">
        <v>392</v>
      </c>
    </row>
    <row r="460" spans="13:16" x14ac:dyDescent="0.25">
      <c r="M460">
        <v>170</v>
      </c>
      <c r="O460" s="428" t="s">
        <v>295</v>
      </c>
      <c r="P460" s="217">
        <v>0.36170000000000002</v>
      </c>
    </row>
    <row r="461" spans="13:16" ht="15.75" thickBot="1" x14ac:dyDescent="0.3">
      <c r="M461">
        <v>171</v>
      </c>
      <c r="O461" s="429"/>
      <c r="P461" s="218">
        <v>226</v>
      </c>
    </row>
    <row r="462" spans="13:16" x14ac:dyDescent="0.25">
      <c r="M462">
        <v>172</v>
      </c>
      <c r="O462" s="428" t="s">
        <v>224</v>
      </c>
      <c r="P462" s="217">
        <v>0.35489999999999999</v>
      </c>
    </row>
    <row r="463" spans="13:16" ht="15.75" thickBot="1" x14ac:dyDescent="0.3">
      <c r="M463">
        <v>174</v>
      </c>
      <c r="O463" s="429"/>
      <c r="P463" s="218">
        <v>227</v>
      </c>
    </row>
    <row r="464" spans="13:16" x14ac:dyDescent="0.25">
      <c r="M464">
        <v>175</v>
      </c>
      <c r="O464" s="428" t="s">
        <v>156</v>
      </c>
      <c r="P464" s="217">
        <v>0.35249999999999998</v>
      </c>
    </row>
    <row r="465" spans="13:16" ht="15.75" thickBot="1" x14ac:dyDescent="0.3">
      <c r="M465">
        <v>176</v>
      </c>
      <c r="O465" s="429"/>
      <c r="P465" s="218">
        <v>228</v>
      </c>
    </row>
    <row r="466" spans="13:16" x14ac:dyDescent="0.25">
      <c r="M466">
        <v>177</v>
      </c>
      <c r="O466" s="428" t="s">
        <v>289</v>
      </c>
      <c r="P466" s="217">
        <v>0.35060000000000002</v>
      </c>
    </row>
    <row r="467" spans="13:16" ht="15.75" thickBot="1" x14ac:dyDescent="0.3">
      <c r="M467">
        <v>178</v>
      </c>
      <c r="O467" s="429"/>
      <c r="P467" s="218">
        <v>229</v>
      </c>
    </row>
    <row r="468" spans="13:16" x14ac:dyDescent="0.25">
      <c r="M468">
        <v>179</v>
      </c>
      <c r="O468" s="428" t="s">
        <v>352</v>
      </c>
      <c r="P468" s="217">
        <v>0.35</v>
      </c>
    </row>
    <row r="469" spans="13:16" ht="15.75" thickBot="1" x14ac:dyDescent="0.3">
      <c r="M469">
        <v>180</v>
      </c>
      <c r="O469" s="429"/>
      <c r="P469" s="218">
        <v>230</v>
      </c>
    </row>
    <row r="470" spans="13:16" x14ac:dyDescent="0.25">
      <c r="M470">
        <v>181</v>
      </c>
      <c r="O470" s="428" t="s">
        <v>147</v>
      </c>
      <c r="P470" s="217">
        <v>0.34350000000000003</v>
      </c>
    </row>
    <row r="471" spans="13:16" ht="15.75" thickBot="1" x14ac:dyDescent="0.3">
      <c r="M471">
        <v>182</v>
      </c>
      <c r="O471" s="429"/>
      <c r="P471" s="218">
        <v>231</v>
      </c>
    </row>
    <row r="472" spans="13:16" x14ac:dyDescent="0.25">
      <c r="M472">
        <v>183</v>
      </c>
      <c r="O472" s="428" t="s">
        <v>182</v>
      </c>
      <c r="P472" s="217">
        <v>0.34010000000000001</v>
      </c>
    </row>
    <row r="473" spans="13:16" ht="15.75" thickBot="1" x14ac:dyDescent="0.3">
      <c r="M473">
        <v>184</v>
      </c>
      <c r="O473" s="429"/>
      <c r="P473" s="218">
        <v>232</v>
      </c>
    </row>
    <row r="474" spans="13:16" x14ac:dyDescent="0.25">
      <c r="M474">
        <v>185</v>
      </c>
      <c r="O474" s="13" t="s">
        <v>376</v>
      </c>
      <c r="P474" s="217">
        <v>0.33829999999999999</v>
      </c>
    </row>
    <row r="475" spans="13:16" ht="15.75" thickBot="1" x14ac:dyDescent="0.3">
      <c r="M475">
        <v>186</v>
      </c>
      <c r="O475" s="14" t="s">
        <v>431</v>
      </c>
      <c r="P475" s="218">
        <v>233</v>
      </c>
    </row>
    <row r="476" spans="13:16" x14ac:dyDescent="0.25">
      <c r="M476">
        <v>187</v>
      </c>
      <c r="O476" s="428" t="s">
        <v>236</v>
      </c>
      <c r="P476" s="217">
        <v>0.33489999999999998</v>
      </c>
    </row>
    <row r="477" spans="13:16" ht="15.75" thickBot="1" x14ac:dyDescent="0.3">
      <c r="M477">
        <v>189</v>
      </c>
      <c r="O477" s="429"/>
      <c r="P477" s="218">
        <v>234</v>
      </c>
    </row>
    <row r="478" spans="13:16" x14ac:dyDescent="0.25">
      <c r="M478">
        <v>190</v>
      </c>
      <c r="O478" s="13" t="s">
        <v>223</v>
      </c>
      <c r="P478" s="217">
        <v>0.33479999999999999</v>
      </c>
    </row>
    <row r="479" spans="13:16" ht="15.75" thickBot="1" x14ac:dyDescent="0.3">
      <c r="M479">
        <v>191</v>
      </c>
      <c r="O479" s="14" t="s">
        <v>433</v>
      </c>
      <c r="P479" s="218">
        <v>235</v>
      </c>
    </row>
    <row r="480" spans="13:16" x14ac:dyDescent="0.25">
      <c r="M480">
        <v>192</v>
      </c>
      <c r="O480" s="428" t="s">
        <v>69</v>
      </c>
      <c r="P480" s="217">
        <v>0.33100000000000002</v>
      </c>
    </row>
    <row r="481" spans="13:16" ht="15.75" thickBot="1" x14ac:dyDescent="0.3">
      <c r="M481">
        <v>193</v>
      </c>
      <c r="O481" s="429"/>
      <c r="P481" s="218">
        <v>236</v>
      </c>
    </row>
    <row r="482" spans="13:16" x14ac:dyDescent="0.25">
      <c r="M482">
        <v>194</v>
      </c>
      <c r="O482" s="428" t="s">
        <v>288</v>
      </c>
      <c r="P482" s="217">
        <v>0.32969999999999999</v>
      </c>
    </row>
    <row r="483" spans="13:16" ht="15.75" thickBot="1" x14ac:dyDescent="0.3">
      <c r="M483">
        <v>195</v>
      </c>
      <c r="O483" s="429"/>
      <c r="P483" s="218">
        <v>237</v>
      </c>
    </row>
    <row r="484" spans="13:16" x14ac:dyDescent="0.25">
      <c r="M484">
        <v>196</v>
      </c>
      <c r="O484" s="428" t="s">
        <v>278</v>
      </c>
      <c r="P484" s="217">
        <v>0.32900000000000001</v>
      </c>
    </row>
    <row r="485" spans="13:16" ht="15.75" thickBot="1" x14ac:dyDescent="0.3">
      <c r="M485">
        <v>197</v>
      </c>
      <c r="O485" s="429"/>
      <c r="P485" s="218">
        <v>238</v>
      </c>
    </row>
    <row r="486" spans="13:16" x14ac:dyDescent="0.25">
      <c r="M486">
        <v>198</v>
      </c>
      <c r="O486" s="428" t="s">
        <v>294</v>
      </c>
      <c r="P486" s="217">
        <v>0.32569999999999999</v>
      </c>
    </row>
    <row r="487" spans="13:16" ht="15.75" thickBot="1" x14ac:dyDescent="0.3">
      <c r="M487">
        <v>199</v>
      </c>
      <c r="O487" s="429"/>
      <c r="P487" s="218">
        <v>239</v>
      </c>
    </row>
    <row r="488" spans="13:16" x14ac:dyDescent="0.25">
      <c r="M488">
        <v>200</v>
      </c>
      <c r="O488" s="428" t="s">
        <v>248</v>
      </c>
      <c r="P488" s="217">
        <v>0.3256</v>
      </c>
    </row>
    <row r="489" spans="13:16" ht="15.75" thickBot="1" x14ac:dyDescent="0.3">
      <c r="M489">
        <v>201</v>
      </c>
      <c r="O489" s="429"/>
      <c r="P489" s="218">
        <v>240</v>
      </c>
    </row>
    <row r="490" spans="13:16" x14ac:dyDescent="0.25">
      <c r="M490">
        <v>202</v>
      </c>
      <c r="O490" s="428" t="s">
        <v>280</v>
      </c>
      <c r="P490" s="217">
        <v>0.32290000000000002</v>
      </c>
    </row>
    <row r="491" spans="13:16" ht="15.75" thickBot="1" x14ac:dyDescent="0.3">
      <c r="M491">
        <v>203</v>
      </c>
      <c r="O491" s="429"/>
      <c r="P491" s="218">
        <v>241</v>
      </c>
    </row>
    <row r="492" spans="13:16" x14ac:dyDescent="0.25">
      <c r="M492">
        <v>204</v>
      </c>
      <c r="O492" s="428" t="s">
        <v>218</v>
      </c>
      <c r="P492" s="217">
        <v>0.3226</v>
      </c>
    </row>
    <row r="493" spans="13:16" ht="15.75" thickBot="1" x14ac:dyDescent="0.3">
      <c r="M493">
        <v>205</v>
      </c>
      <c r="O493" s="429"/>
      <c r="P493" s="218">
        <v>242</v>
      </c>
    </row>
    <row r="494" spans="13:16" x14ac:dyDescent="0.25">
      <c r="M494">
        <v>206</v>
      </c>
      <c r="O494" s="428" t="s">
        <v>233</v>
      </c>
      <c r="P494" s="217">
        <v>0.32190000000000002</v>
      </c>
    </row>
    <row r="495" spans="13:16" ht="15.75" thickBot="1" x14ac:dyDescent="0.3">
      <c r="M495">
        <v>207</v>
      </c>
      <c r="O495" s="429"/>
      <c r="P495" s="218">
        <v>243</v>
      </c>
    </row>
    <row r="496" spans="13:16" x14ac:dyDescent="0.25">
      <c r="M496">
        <v>208</v>
      </c>
      <c r="O496" s="428" t="s">
        <v>116</v>
      </c>
      <c r="P496" s="217">
        <v>0.31709999999999999</v>
      </c>
    </row>
    <row r="497" spans="13:16" ht="15.75" thickBot="1" x14ac:dyDescent="0.3">
      <c r="M497">
        <v>209</v>
      </c>
      <c r="O497" s="429"/>
      <c r="P497" s="218">
        <v>244</v>
      </c>
    </row>
    <row r="498" spans="13:16" x14ac:dyDescent="0.25">
      <c r="M498">
        <v>210</v>
      </c>
      <c r="O498" s="428" t="s">
        <v>188</v>
      </c>
      <c r="P498" s="217">
        <v>0.31709999999999999</v>
      </c>
    </row>
    <row r="499" spans="13:16" ht="15.75" thickBot="1" x14ac:dyDescent="0.3">
      <c r="M499">
        <v>211</v>
      </c>
      <c r="O499" s="429"/>
      <c r="P499" s="218">
        <v>245</v>
      </c>
    </row>
    <row r="500" spans="13:16" x14ac:dyDescent="0.25">
      <c r="M500">
        <v>212</v>
      </c>
      <c r="O500" s="428" t="s">
        <v>191</v>
      </c>
      <c r="P500" s="217">
        <v>0.31540000000000001</v>
      </c>
    </row>
    <row r="501" spans="13:16" ht="15.75" thickBot="1" x14ac:dyDescent="0.3">
      <c r="M501">
        <v>213</v>
      </c>
      <c r="O501" s="429"/>
      <c r="P501" s="218">
        <v>246</v>
      </c>
    </row>
    <row r="502" spans="13:16" x14ac:dyDescent="0.25">
      <c r="M502">
        <v>215</v>
      </c>
      <c r="O502" s="428" t="s">
        <v>134</v>
      </c>
      <c r="P502" s="217">
        <v>0.31269999999999998</v>
      </c>
    </row>
    <row r="503" spans="13:16" ht="15.75" thickBot="1" x14ac:dyDescent="0.3">
      <c r="M503">
        <v>216</v>
      </c>
      <c r="O503" s="429"/>
      <c r="P503" s="218">
        <v>247</v>
      </c>
    </row>
    <row r="504" spans="13:16" x14ac:dyDescent="0.25">
      <c r="M504">
        <v>217</v>
      </c>
      <c r="O504" s="428" t="s">
        <v>159</v>
      </c>
      <c r="P504" s="217">
        <v>0.30919999999999997</v>
      </c>
    </row>
    <row r="505" spans="13:16" ht="15.75" thickBot="1" x14ac:dyDescent="0.3">
      <c r="M505">
        <v>219</v>
      </c>
      <c r="O505" s="429"/>
      <c r="P505" s="218">
        <v>248</v>
      </c>
    </row>
    <row r="506" spans="13:16" x14ac:dyDescent="0.25">
      <c r="M506">
        <v>220</v>
      </c>
      <c r="O506" s="428" t="s">
        <v>125</v>
      </c>
      <c r="P506" s="217">
        <v>0.30649999999999999</v>
      </c>
    </row>
    <row r="507" spans="13:16" ht="15.75" thickBot="1" x14ac:dyDescent="0.3">
      <c r="M507">
        <v>221</v>
      </c>
      <c r="O507" s="429"/>
      <c r="P507" s="218">
        <v>249</v>
      </c>
    </row>
    <row r="508" spans="13:16" x14ac:dyDescent="0.25">
      <c r="M508">
        <v>222</v>
      </c>
      <c r="O508" s="428" t="s">
        <v>151</v>
      </c>
      <c r="P508" s="217">
        <v>0.30590000000000001</v>
      </c>
    </row>
    <row r="509" spans="13:16" ht="15.75" thickBot="1" x14ac:dyDescent="0.3">
      <c r="M509">
        <v>223</v>
      </c>
      <c r="O509" s="429"/>
      <c r="P509" s="218">
        <v>250</v>
      </c>
    </row>
    <row r="510" spans="13:16" ht="15.75" thickBot="1" x14ac:dyDescent="0.3">
      <c r="M510">
        <v>224</v>
      </c>
      <c r="O510" s="63" t="s">
        <v>23</v>
      </c>
      <c r="P510" s="64" t="s">
        <v>392</v>
      </c>
    </row>
    <row r="511" spans="13:16" x14ac:dyDescent="0.25">
      <c r="M511">
        <v>225</v>
      </c>
      <c r="O511" s="428" t="s">
        <v>328</v>
      </c>
      <c r="P511" s="217">
        <v>0.30109999999999998</v>
      </c>
    </row>
    <row r="512" spans="13:16" ht="15.75" thickBot="1" x14ac:dyDescent="0.3">
      <c r="M512">
        <v>226</v>
      </c>
      <c r="O512" s="429"/>
      <c r="P512" s="218">
        <v>251</v>
      </c>
    </row>
    <row r="513" spans="13:16" x14ac:dyDescent="0.25">
      <c r="M513">
        <v>227</v>
      </c>
      <c r="O513" s="428" t="s">
        <v>85</v>
      </c>
      <c r="P513" s="215">
        <v>0.28720000000000001</v>
      </c>
    </row>
    <row r="514" spans="13:16" ht="15.75" thickBot="1" x14ac:dyDescent="0.3">
      <c r="M514">
        <v>228</v>
      </c>
      <c r="O514" s="429"/>
      <c r="P514" s="216">
        <v>252</v>
      </c>
    </row>
    <row r="515" spans="13:16" x14ac:dyDescent="0.25">
      <c r="M515">
        <v>229</v>
      </c>
      <c r="O515" s="428" t="s">
        <v>172</v>
      </c>
      <c r="P515" s="219">
        <v>0.2868</v>
      </c>
    </row>
    <row r="516" spans="13:16" ht="15.75" thickBot="1" x14ac:dyDescent="0.3">
      <c r="M516">
        <v>230</v>
      </c>
      <c r="O516" s="429"/>
      <c r="P516" s="220">
        <v>253</v>
      </c>
    </row>
    <row r="517" spans="13:16" x14ac:dyDescent="0.25">
      <c r="M517">
        <v>231</v>
      </c>
      <c r="O517" s="428" t="s">
        <v>197</v>
      </c>
      <c r="P517" s="221">
        <v>0.28560000000000002</v>
      </c>
    </row>
    <row r="518" spans="13:16" ht="15.75" thickBot="1" x14ac:dyDescent="0.3">
      <c r="M518">
        <v>232</v>
      </c>
      <c r="O518" s="429"/>
      <c r="P518" s="222">
        <v>254</v>
      </c>
    </row>
    <row r="519" spans="13:16" x14ac:dyDescent="0.25">
      <c r="M519">
        <v>234</v>
      </c>
      <c r="O519" s="428" t="s">
        <v>269</v>
      </c>
      <c r="P519" s="223">
        <v>0.28539999999999999</v>
      </c>
    </row>
    <row r="520" spans="13:16" ht="15.75" thickBot="1" x14ac:dyDescent="0.3">
      <c r="M520">
        <v>236</v>
      </c>
      <c r="O520" s="429"/>
      <c r="P520" s="224">
        <v>255</v>
      </c>
    </row>
    <row r="521" spans="13:16" x14ac:dyDescent="0.25">
      <c r="M521">
        <v>237</v>
      </c>
      <c r="O521" s="428" t="s">
        <v>361</v>
      </c>
      <c r="P521" s="225">
        <v>0.28510000000000002</v>
      </c>
    </row>
    <row r="522" spans="13:16" ht="15.75" thickBot="1" x14ac:dyDescent="0.3">
      <c r="M522">
        <v>238</v>
      </c>
      <c r="O522" s="429"/>
      <c r="P522" s="226">
        <v>256</v>
      </c>
    </row>
    <row r="523" spans="13:16" x14ac:dyDescent="0.25">
      <c r="M523">
        <v>239</v>
      </c>
      <c r="O523" s="428" t="s">
        <v>241</v>
      </c>
      <c r="P523" s="227">
        <v>0.28139999999999998</v>
      </c>
    </row>
    <row r="524" spans="13:16" ht="15.75" thickBot="1" x14ac:dyDescent="0.3">
      <c r="M524">
        <v>240</v>
      </c>
      <c r="O524" s="429"/>
      <c r="P524" s="228">
        <v>257</v>
      </c>
    </row>
    <row r="525" spans="13:16" x14ac:dyDescent="0.25">
      <c r="M525">
        <v>241</v>
      </c>
      <c r="O525" s="428" t="s">
        <v>243</v>
      </c>
      <c r="P525" s="229">
        <v>0.28089999999999998</v>
      </c>
    </row>
    <row r="526" spans="13:16" ht="15.75" thickBot="1" x14ac:dyDescent="0.3">
      <c r="M526">
        <v>242</v>
      </c>
      <c r="O526" s="429"/>
      <c r="P526" s="230">
        <v>258</v>
      </c>
    </row>
    <row r="527" spans="13:16" x14ac:dyDescent="0.25">
      <c r="M527">
        <v>243</v>
      </c>
      <c r="O527" s="428" t="s">
        <v>264</v>
      </c>
      <c r="P527" s="229">
        <v>0.28039999999999998</v>
      </c>
    </row>
    <row r="528" spans="13:16" ht="15.75" thickBot="1" x14ac:dyDescent="0.3">
      <c r="M528">
        <v>244</v>
      </c>
      <c r="O528" s="429"/>
      <c r="P528" s="230">
        <v>259</v>
      </c>
    </row>
    <row r="529" spans="13:16" x14ac:dyDescent="0.25">
      <c r="M529">
        <v>245</v>
      </c>
      <c r="O529" s="428" t="s">
        <v>334</v>
      </c>
      <c r="P529" s="231">
        <v>0.27889999999999998</v>
      </c>
    </row>
    <row r="530" spans="13:16" ht="15.75" thickBot="1" x14ac:dyDescent="0.3">
      <c r="M530">
        <v>246</v>
      </c>
      <c r="O530" s="429"/>
      <c r="P530" s="232">
        <v>260</v>
      </c>
    </row>
    <row r="531" spans="13:16" x14ac:dyDescent="0.25">
      <c r="M531">
        <v>247</v>
      </c>
      <c r="O531" s="428" t="s">
        <v>207</v>
      </c>
      <c r="P531" s="233">
        <v>0.27829999999999999</v>
      </c>
    </row>
    <row r="532" spans="13:16" ht="15.75" thickBot="1" x14ac:dyDescent="0.3">
      <c r="M532">
        <v>248</v>
      </c>
      <c r="O532" s="429"/>
      <c r="P532" s="234">
        <v>261</v>
      </c>
    </row>
    <row r="533" spans="13:16" x14ac:dyDescent="0.25">
      <c r="M533">
        <v>249</v>
      </c>
      <c r="O533" s="428" t="s">
        <v>129</v>
      </c>
      <c r="P533" s="235">
        <v>0.27829999999999999</v>
      </c>
    </row>
    <row r="534" spans="13:16" ht="15.75" thickBot="1" x14ac:dyDescent="0.3">
      <c r="M534">
        <v>250</v>
      </c>
      <c r="O534" s="429"/>
      <c r="P534" s="236">
        <v>262</v>
      </c>
    </row>
    <row r="535" spans="13:16" x14ac:dyDescent="0.25">
      <c r="M535">
        <v>251</v>
      </c>
      <c r="O535" s="428" t="s">
        <v>246</v>
      </c>
      <c r="P535" s="237">
        <v>0.2782</v>
      </c>
    </row>
    <row r="536" spans="13:16" ht="15.75" thickBot="1" x14ac:dyDescent="0.3">
      <c r="M536">
        <v>252</v>
      </c>
      <c r="O536" s="429"/>
      <c r="P536" s="238">
        <v>263</v>
      </c>
    </row>
    <row r="537" spans="13:16" x14ac:dyDescent="0.25">
      <c r="M537">
        <v>253</v>
      </c>
      <c r="O537" s="428" t="s">
        <v>79</v>
      </c>
      <c r="P537" s="239">
        <v>0.27289999999999998</v>
      </c>
    </row>
    <row r="538" spans="13:16" ht="15.75" thickBot="1" x14ac:dyDescent="0.3">
      <c r="M538">
        <v>254</v>
      </c>
      <c r="O538" s="429"/>
      <c r="P538" s="240">
        <v>264</v>
      </c>
    </row>
    <row r="539" spans="13:16" x14ac:dyDescent="0.25">
      <c r="M539">
        <v>255</v>
      </c>
      <c r="O539" s="428" t="s">
        <v>123</v>
      </c>
      <c r="P539" s="239">
        <v>0.2712</v>
      </c>
    </row>
    <row r="540" spans="13:16" ht="15.75" thickBot="1" x14ac:dyDescent="0.3">
      <c r="M540">
        <v>256</v>
      </c>
      <c r="O540" s="429"/>
      <c r="P540" s="240">
        <v>265</v>
      </c>
    </row>
    <row r="541" spans="13:16" x14ac:dyDescent="0.25">
      <c r="M541">
        <v>257</v>
      </c>
      <c r="O541" s="428" t="s">
        <v>146</v>
      </c>
      <c r="P541" s="241">
        <v>0.26860000000000001</v>
      </c>
    </row>
    <row r="542" spans="13:16" ht="15.75" thickBot="1" x14ac:dyDescent="0.3">
      <c r="M542">
        <v>258</v>
      </c>
      <c r="O542" s="429"/>
      <c r="P542" s="242">
        <v>266</v>
      </c>
    </row>
    <row r="543" spans="13:16" x14ac:dyDescent="0.25">
      <c r="M543">
        <v>259</v>
      </c>
      <c r="O543" s="428" t="s">
        <v>354</v>
      </c>
      <c r="P543" s="243">
        <v>0.26829999999999998</v>
      </c>
    </row>
    <row r="544" spans="13:16" ht="15.75" thickBot="1" x14ac:dyDescent="0.3">
      <c r="M544">
        <v>260</v>
      </c>
      <c r="O544" s="429"/>
      <c r="P544" s="244">
        <v>267</v>
      </c>
    </row>
    <row r="545" spans="13:16" x14ac:dyDescent="0.25">
      <c r="M545">
        <v>261</v>
      </c>
      <c r="O545" s="428" t="s">
        <v>78</v>
      </c>
      <c r="P545" s="245">
        <v>0.26729999999999998</v>
      </c>
    </row>
    <row r="546" spans="13:16" ht="15.75" thickBot="1" x14ac:dyDescent="0.3">
      <c r="M546">
        <v>262</v>
      </c>
      <c r="O546" s="429"/>
      <c r="P546" s="246">
        <v>268</v>
      </c>
    </row>
    <row r="547" spans="13:16" x14ac:dyDescent="0.25">
      <c r="M547">
        <v>263</v>
      </c>
      <c r="O547" s="13" t="s">
        <v>93</v>
      </c>
      <c r="P547" s="247">
        <v>0.26519999999999999</v>
      </c>
    </row>
    <row r="548" spans="13:16" ht="15.75" thickBot="1" x14ac:dyDescent="0.3">
      <c r="M548">
        <v>264</v>
      </c>
      <c r="O548" s="14" t="s">
        <v>431</v>
      </c>
      <c r="P548" s="248">
        <v>269</v>
      </c>
    </row>
    <row r="549" spans="13:16" x14ac:dyDescent="0.25">
      <c r="M549">
        <v>265</v>
      </c>
      <c r="O549" s="428" t="s">
        <v>144</v>
      </c>
      <c r="P549" s="249">
        <v>0.26379999999999998</v>
      </c>
    </row>
    <row r="550" spans="13:16" ht="15.75" thickBot="1" x14ac:dyDescent="0.3">
      <c r="M550">
        <v>266</v>
      </c>
      <c r="O550" s="429"/>
      <c r="P550" s="250">
        <v>270</v>
      </c>
    </row>
    <row r="551" spans="13:16" x14ac:dyDescent="0.25">
      <c r="M551">
        <v>267</v>
      </c>
      <c r="O551" s="428" t="s">
        <v>371</v>
      </c>
      <c r="P551" s="251">
        <v>0.26379999999999998</v>
      </c>
    </row>
    <row r="552" spans="13:16" ht="15.75" thickBot="1" x14ac:dyDescent="0.3">
      <c r="M552">
        <v>268</v>
      </c>
      <c r="O552" s="429"/>
      <c r="P552" s="252">
        <v>271</v>
      </c>
    </row>
    <row r="553" spans="13:16" x14ac:dyDescent="0.25">
      <c r="M553">
        <v>270</v>
      </c>
      <c r="O553" s="428" t="s">
        <v>59</v>
      </c>
      <c r="P553" s="253">
        <v>0.26250000000000001</v>
      </c>
    </row>
    <row r="554" spans="13:16" ht="15.75" thickBot="1" x14ac:dyDescent="0.3">
      <c r="M554">
        <v>271</v>
      </c>
      <c r="O554" s="429"/>
      <c r="P554" s="254">
        <v>272</v>
      </c>
    </row>
    <row r="555" spans="13:16" x14ac:dyDescent="0.25">
      <c r="M555">
        <v>272</v>
      </c>
      <c r="O555" s="428" t="s">
        <v>305</v>
      </c>
      <c r="P555" s="255">
        <v>0.26150000000000001</v>
      </c>
    </row>
    <row r="556" spans="13:16" ht="15.75" thickBot="1" x14ac:dyDescent="0.3">
      <c r="M556">
        <v>273</v>
      </c>
      <c r="O556" s="429"/>
      <c r="P556" s="256">
        <v>273</v>
      </c>
    </row>
    <row r="557" spans="13:16" x14ac:dyDescent="0.25">
      <c r="M557">
        <v>274</v>
      </c>
      <c r="O557" s="428" t="s">
        <v>222</v>
      </c>
      <c r="P557" s="257">
        <v>0.2601</v>
      </c>
    </row>
    <row r="558" spans="13:16" ht="15.75" thickBot="1" x14ac:dyDescent="0.3">
      <c r="M558">
        <v>275</v>
      </c>
      <c r="O558" s="429"/>
      <c r="P558" s="258">
        <v>274</v>
      </c>
    </row>
    <row r="559" spans="13:16" x14ac:dyDescent="0.25">
      <c r="M559">
        <v>276</v>
      </c>
      <c r="O559" s="428" t="s">
        <v>139</v>
      </c>
      <c r="P559" s="259">
        <v>0.25629999999999997</v>
      </c>
    </row>
    <row r="560" spans="13:16" ht="15.75" thickBot="1" x14ac:dyDescent="0.3">
      <c r="M560">
        <v>277</v>
      </c>
      <c r="O560" s="429"/>
      <c r="P560" s="260">
        <v>275</v>
      </c>
    </row>
    <row r="561" spans="13:16" ht="15.75" thickBot="1" x14ac:dyDescent="0.3">
      <c r="M561">
        <v>278</v>
      </c>
      <c r="O561" s="63" t="s">
        <v>23</v>
      </c>
      <c r="P561" s="64" t="s">
        <v>392</v>
      </c>
    </row>
    <row r="562" spans="13:16" x14ac:dyDescent="0.25">
      <c r="M562">
        <v>279</v>
      </c>
      <c r="O562" s="428" t="s">
        <v>57</v>
      </c>
      <c r="P562" s="261">
        <v>0.253</v>
      </c>
    </row>
    <row r="563" spans="13:16" ht="15.75" thickBot="1" x14ac:dyDescent="0.3">
      <c r="M563">
        <v>280</v>
      </c>
      <c r="O563" s="429"/>
      <c r="P563" s="262">
        <v>276</v>
      </c>
    </row>
    <row r="564" spans="13:16" x14ac:dyDescent="0.25">
      <c r="M564">
        <v>281</v>
      </c>
      <c r="O564" s="428" t="s">
        <v>351</v>
      </c>
      <c r="P564" s="263">
        <v>0.24859999999999999</v>
      </c>
    </row>
    <row r="565" spans="13:16" ht="15.75" thickBot="1" x14ac:dyDescent="0.3">
      <c r="M565">
        <v>282</v>
      </c>
      <c r="O565" s="429"/>
      <c r="P565" s="264">
        <v>277</v>
      </c>
    </row>
    <row r="566" spans="13:16" x14ac:dyDescent="0.25">
      <c r="M566">
        <v>283</v>
      </c>
      <c r="O566" s="428" t="s">
        <v>372</v>
      </c>
      <c r="P566" s="265">
        <v>0.23719999999999999</v>
      </c>
    </row>
    <row r="567" spans="13:16" ht="15.75" thickBot="1" x14ac:dyDescent="0.3">
      <c r="M567">
        <v>284</v>
      </c>
      <c r="O567" s="429"/>
      <c r="P567" s="266">
        <v>278</v>
      </c>
    </row>
    <row r="568" spans="13:16" x14ac:dyDescent="0.25">
      <c r="M568">
        <v>285</v>
      </c>
      <c r="O568" s="428" t="s">
        <v>150</v>
      </c>
      <c r="P568" s="267">
        <v>0.23019999999999999</v>
      </c>
    </row>
    <row r="569" spans="13:16" ht="15.75" thickBot="1" x14ac:dyDescent="0.3">
      <c r="M569">
        <v>286</v>
      </c>
      <c r="O569" s="429"/>
      <c r="P569" s="268">
        <v>279</v>
      </c>
    </row>
    <row r="570" spans="13:16" x14ac:dyDescent="0.25">
      <c r="M570">
        <v>287</v>
      </c>
      <c r="O570" s="428" t="s">
        <v>379</v>
      </c>
      <c r="P570" s="269">
        <v>0.22939999999999999</v>
      </c>
    </row>
    <row r="571" spans="13:16" ht="15.75" thickBot="1" x14ac:dyDescent="0.3">
      <c r="M571">
        <v>288</v>
      </c>
      <c r="O571" s="429"/>
      <c r="P571" s="270">
        <v>280</v>
      </c>
    </row>
    <row r="572" spans="13:16" x14ac:dyDescent="0.25">
      <c r="M572">
        <v>289</v>
      </c>
      <c r="O572" s="428" t="s">
        <v>184</v>
      </c>
      <c r="P572" s="271">
        <v>0.22370000000000001</v>
      </c>
    </row>
    <row r="573" spans="13:16" ht="15.75" thickBot="1" x14ac:dyDescent="0.3">
      <c r="M573">
        <v>290</v>
      </c>
      <c r="O573" s="429"/>
      <c r="P573" s="272">
        <v>281</v>
      </c>
    </row>
    <row r="574" spans="13:16" x14ac:dyDescent="0.25">
      <c r="M574">
        <v>291</v>
      </c>
      <c r="O574" s="428" t="s">
        <v>60</v>
      </c>
      <c r="P574" s="273">
        <v>0.2177</v>
      </c>
    </row>
    <row r="575" spans="13:16" ht="15.75" thickBot="1" x14ac:dyDescent="0.3">
      <c r="M575">
        <v>292</v>
      </c>
      <c r="O575" s="429"/>
      <c r="P575" s="274">
        <v>282</v>
      </c>
    </row>
    <row r="576" spans="13:16" x14ac:dyDescent="0.25">
      <c r="M576">
        <v>293</v>
      </c>
      <c r="O576" s="428" t="s">
        <v>284</v>
      </c>
      <c r="P576" s="275">
        <v>0.21540000000000001</v>
      </c>
    </row>
    <row r="577" spans="13:16" ht="15.75" thickBot="1" x14ac:dyDescent="0.3">
      <c r="M577">
        <v>294</v>
      </c>
      <c r="O577" s="429"/>
      <c r="P577" s="276">
        <v>283</v>
      </c>
    </row>
    <row r="578" spans="13:16" x14ac:dyDescent="0.25">
      <c r="M578">
        <v>295</v>
      </c>
      <c r="O578" s="428" t="s">
        <v>127</v>
      </c>
      <c r="P578" s="277">
        <v>0.21510000000000001</v>
      </c>
    </row>
    <row r="579" spans="13:16" ht="15.75" thickBot="1" x14ac:dyDescent="0.3">
      <c r="M579">
        <v>296</v>
      </c>
      <c r="O579" s="429"/>
      <c r="P579" s="278">
        <v>284</v>
      </c>
    </row>
    <row r="580" spans="13:16" x14ac:dyDescent="0.25">
      <c r="M580">
        <v>297</v>
      </c>
      <c r="O580" s="428" t="s">
        <v>232</v>
      </c>
      <c r="P580" s="279">
        <v>0.21329999999999999</v>
      </c>
    </row>
    <row r="581" spans="13:16" ht="15.75" thickBot="1" x14ac:dyDescent="0.3">
      <c r="M581">
        <v>298</v>
      </c>
      <c r="O581" s="429"/>
      <c r="P581" s="280">
        <v>285</v>
      </c>
    </row>
    <row r="582" spans="13:16" x14ac:dyDescent="0.25">
      <c r="M582">
        <v>299</v>
      </c>
      <c r="O582" s="428" t="s">
        <v>435</v>
      </c>
      <c r="P582" s="281">
        <v>0.2132</v>
      </c>
    </row>
    <row r="583" spans="13:16" ht="15.75" thickBot="1" x14ac:dyDescent="0.3">
      <c r="M583">
        <v>300</v>
      </c>
      <c r="O583" s="429"/>
      <c r="P583" s="282">
        <v>286</v>
      </c>
    </row>
    <row r="584" spans="13:16" x14ac:dyDescent="0.25">
      <c r="M584">
        <v>301</v>
      </c>
      <c r="O584" s="428" t="s">
        <v>168</v>
      </c>
      <c r="P584" s="283">
        <v>0.21299999999999999</v>
      </c>
    </row>
    <row r="585" spans="13:16" ht="15.75" thickBot="1" x14ac:dyDescent="0.3">
      <c r="M585">
        <v>302</v>
      </c>
      <c r="O585" s="429"/>
      <c r="P585" s="284">
        <v>287</v>
      </c>
    </row>
    <row r="586" spans="13:16" x14ac:dyDescent="0.25">
      <c r="M586">
        <v>303</v>
      </c>
      <c r="O586" s="428" t="s">
        <v>225</v>
      </c>
      <c r="P586" s="285">
        <v>0.21260000000000001</v>
      </c>
    </row>
    <row r="587" spans="13:16" ht="15.75" thickBot="1" x14ac:dyDescent="0.3">
      <c r="M587">
        <v>304</v>
      </c>
      <c r="O587" s="429"/>
      <c r="P587" s="286">
        <v>288</v>
      </c>
    </row>
    <row r="588" spans="13:16" x14ac:dyDescent="0.25">
      <c r="M588">
        <v>305</v>
      </c>
      <c r="O588" s="428" t="s">
        <v>353</v>
      </c>
      <c r="P588" s="287">
        <v>0.21249999999999999</v>
      </c>
    </row>
    <row r="589" spans="13:16" ht="15.75" thickBot="1" x14ac:dyDescent="0.3">
      <c r="M589">
        <v>306</v>
      </c>
      <c r="O589" s="429"/>
      <c r="P589" s="288">
        <v>289</v>
      </c>
    </row>
    <row r="590" spans="13:16" x14ac:dyDescent="0.25">
      <c r="M590">
        <v>307</v>
      </c>
      <c r="O590" s="428" t="s">
        <v>84</v>
      </c>
      <c r="P590" s="289">
        <v>0.21060000000000001</v>
      </c>
    </row>
    <row r="591" spans="13:16" ht="15.75" thickBot="1" x14ac:dyDescent="0.3">
      <c r="M591">
        <v>308</v>
      </c>
      <c r="O591" s="429"/>
      <c r="P591" s="290">
        <v>290</v>
      </c>
    </row>
    <row r="592" spans="13:16" x14ac:dyDescent="0.25">
      <c r="M592">
        <v>309</v>
      </c>
      <c r="O592" s="428" t="s">
        <v>124</v>
      </c>
      <c r="P592" s="291">
        <v>0.20979999999999999</v>
      </c>
    </row>
    <row r="593" spans="13:16" ht="15.75" thickBot="1" x14ac:dyDescent="0.3">
      <c r="M593">
        <v>310</v>
      </c>
      <c r="O593" s="429"/>
      <c r="P593" s="292">
        <v>291</v>
      </c>
    </row>
    <row r="594" spans="13:16" x14ac:dyDescent="0.25">
      <c r="M594">
        <v>311</v>
      </c>
      <c r="O594" s="428" t="s">
        <v>345</v>
      </c>
      <c r="P594" s="293">
        <v>0.2024</v>
      </c>
    </row>
    <row r="595" spans="13:16" ht="15.75" thickBot="1" x14ac:dyDescent="0.3">
      <c r="M595">
        <v>312</v>
      </c>
      <c r="O595" s="429"/>
      <c r="P595" s="294">
        <v>292</v>
      </c>
    </row>
    <row r="596" spans="13:16" x14ac:dyDescent="0.25">
      <c r="M596">
        <v>313</v>
      </c>
      <c r="O596" s="428" t="s">
        <v>331</v>
      </c>
      <c r="P596" s="295">
        <v>0.19819999999999999</v>
      </c>
    </row>
    <row r="597" spans="13:16" ht="15.75" thickBot="1" x14ac:dyDescent="0.3">
      <c r="M597">
        <v>314</v>
      </c>
      <c r="O597" s="429"/>
      <c r="P597" s="296">
        <v>293</v>
      </c>
    </row>
    <row r="598" spans="13:16" x14ac:dyDescent="0.25">
      <c r="M598">
        <v>315</v>
      </c>
      <c r="O598" s="428" t="s">
        <v>100</v>
      </c>
      <c r="P598" s="297">
        <v>0.19339999999999999</v>
      </c>
    </row>
    <row r="599" spans="13:16" ht="15.75" thickBot="1" x14ac:dyDescent="0.3">
      <c r="M599">
        <v>316</v>
      </c>
      <c r="O599" s="429"/>
      <c r="P599" s="298">
        <v>294</v>
      </c>
    </row>
    <row r="600" spans="13:16" x14ac:dyDescent="0.25">
      <c r="M600">
        <v>317</v>
      </c>
      <c r="O600" s="428" t="s">
        <v>350</v>
      </c>
      <c r="P600" s="299">
        <v>0.19089999999999999</v>
      </c>
    </row>
    <row r="601" spans="13:16" ht="15.75" thickBot="1" x14ac:dyDescent="0.3">
      <c r="M601">
        <v>318</v>
      </c>
      <c r="O601" s="429"/>
      <c r="P601" s="300">
        <v>295</v>
      </c>
    </row>
    <row r="602" spans="13:16" x14ac:dyDescent="0.25">
      <c r="M602">
        <v>319</v>
      </c>
      <c r="O602" s="428" t="s">
        <v>220</v>
      </c>
      <c r="P602" s="301">
        <v>0.18959999999999999</v>
      </c>
    </row>
    <row r="603" spans="13:16" ht="15.75" thickBot="1" x14ac:dyDescent="0.3">
      <c r="M603">
        <v>320</v>
      </c>
      <c r="O603" s="429"/>
      <c r="P603" s="302">
        <v>296</v>
      </c>
    </row>
    <row r="604" spans="13:16" x14ac:dyDescent="0.25">
      <c r="M604">
        <v>321</v>
      </c>
      <c r="O604" s="428" t="s">
        <v>327</v>
      </c>
      <c r="P604" s="303">
        <v>0.1895</v>
      </c>
    </row>
    <row r="605" spans="13:16" ht="15.75" thickBot="1" x14ac:dyDescent="0.3">
      <c r="M605">
        <v>322</v>
      </c>
      <c r="O605" s="429"/>
      <c r="P605" s="304">
        <v>297</v>
      </c>
    </row>
    <row r="606" spans="13:16" x14ac:dyDescent="0.25">
      <c r="M606">
        <v>323</v>
      </c>
      <c r="O606" s="428" t="s">
        <v>250</v>
      </c>
      <c r="P606" s="305">
        <v>0.1888</v>
      </c>
    </row>
    <row r="607" spans="13:16" ht="15.75" thickBot="1" x14ac:dyDescent="0.3">
      <c r="M607">
        <v>324</v>
      </c>
      <c r="O607" s="429"/>
      <c r="P607" s="306">
        <v>298</v>
      </c>
    </row>
    <row r="608" spans="13:16" x14ac:dyDescent="0.25">
      <c r="M608">
        <v>325</v>
      </c>
      <c r="O608" s="428" t="s">
        <v>193</v>
      </c>
      <c r="P608" s="307">
        <v>0.18679999999999999</v>
      </c>
    </row>
    <row r="609" spans="13:16" ht="15.75" thickBot="1" x14ac:dyDescent="0.3">
      <c r="M609">
        <v>326</v>
      </c>
      <c r="O609" s="429"/>
      <c r="P609" s="308">
        <v>299</v>
      </c>
    </row>
    <row r="610" spans="13:16" x14ac:dyDescent="0.25">
      <c r="M610">
        <v>327</v>
      </c>
      <c r="O610" s="428" t="s">
        <v>238</v>
      </c>
      <c r="P610" s="309">
        <v>0.18459999999999999</v>
      </c>
    </row>
    <row r="611" spans="13:16" ht="15.75" thickBot="1" x14ac:dyDescent="0.3">
      <c r="M611">
        <v>328</v>
      </c>
      <c r="O611" s="429"/>
      <c r="P611" s="310">
        <v>300</v>
      </c>
    </row>
    <row r="612" spans="13:16" ht="15.75" thickBot="1" x14ac:dyDescent="0.3">
      <c r="M612">
        <v>329</v>
      </c>
      <c r="O612" s="63" t="s">
        <v>23</v>
      </c>
      <c r="P612" s="64" t="s">
        <v>392</v>
      </c>
    </row>
    <row r="613" spans="13:16" x14ac:dyDescent="0.25">
      <c r="M613">
        <v>330</v>
      </c>
      <c r="O613" s="428" t="s">
        <v>339</v>
      </c>
      <c r="P613" s="311">
        <v>0.1845</v>
      </c>
    </row>
    <row r="614" spans="13:16" ht="15.75" thickBot="1" x14ac:dyDescent="0.3">
      <c r="M614">
        <v>331</v>
      </c>
      <c r="O614" s="429"/>
      <c r="P614" s="312">
        <v>301</v>
      </c>
    </row>
    <row r="615" spans="13:16" x14ac:dyDescent="0.25">
      <c r="M615">
        <v>332</v>
      </c>
      <c r="O615" s="428" t="s">
        <v>340</v>
      </c>
      <c r="P615" s="313">
        <v>0.1842</v>
      </c>
    </row>
    <row r="616" spans="13:16" ht="15.75" thickBot="1" x14ac:dyDescent="0.3">
      <c r="M616">
        <v>333</v>
      </c>
      <c r="O616" s="429"/>
      <c r="P616" s="314">
        <v>302</v>
      </c>
    </row>
    <row r="617" spans="13:16" x14ac:dyDescent="0.25">
      <c r="M617">
        <v>334</v>
      </c>
      <c r="O617" s="428" t="s">
        <v>309</v>
      </c>
      <c r="P617" s="315">
        <v>0.17979999999999999</v>
      </c>
    </row>
    <row r="618" spans="13:16" ht="15.75" thickBot="1" x14ac:dyDescent="0.3">
      <c r="M618">
        <v>335</v>
      </c>
      <c r="O618" s="429"/>
      <c r="P618" s="316">
        <v>303</v>
      </c>
    </row>
    <row r="619" spans="13:16" x14ac:dyDescent="0.25">
      <c r="M619">
        <v>336</v>
      </c>
      <c r="O619" s="428" t="s">
        <v>234</v>
      </c>
      <c r="P619" s="317">
        <v>0.17810000000000001</v>
      </c>
    </row>
    <row r="620" spans="13:16" ht="15.75" thickBot="1" x14ac:dyDescent="0.3">
      <c r="M620">
        <v>337</v>
      </c>
      <c r="O620" s="429"/>
      <c r="P620" s="318">
        <v>304</v>
      </c>
    </row>
    <row r="621" spans="13:16" x14ac:dyDescent="0.25">
      <c r="M621">
        <v>338</v>
      </c>
      <c r="O621" s="428" t="s">
        <v>283</v>
      </c>
      <c r="P621" s="319">
        <v>0.17710000000000001</v>
      </c>
    </row>
    <row r="622" spans="13:16" ht="15.75" thickBot="1" x14ac:dyDescent="0.3">
      <c r="M622">
        <v>339</v>
      </c>
      <c r="O622" s="429"/>
      <c r="P622" s="320">
        <v>305</v>
      </c>
    </row>
    <row r="623" spans="13:16" x14ac:dyDescent="0.25">
      <c r="M623">
        <v>340</v>
      </c>
      <c r="O623" s="428" t="s">
        <v>89</v>
      </c>
      <c r="P623" s="321">
        <v>0.17610000000000001</v>
      </c>
    </row>
    <row r="624" spans="13:16" ht="15.75" thickBot="1" x14ac:dyDescent="0.3">
      <c r="M624">
        <v>341</v>
      </c>
      <c r="O624" s="429"/>
      <c r="P624" s="322">
        <v>306</v>
      </c>
    </row>
    <row r="625" spans="13:16" x14ac:dyDescent="0.25">
      <c r="M625">
        <v>342</v>
      </c>
      <c r="O625" s="428" t="s">
        <v>107</v>
      </c>
      <c r="P625" s="323">
        <v>0.17399999999999999</v>
      </c>
    </row>
    <row r="626" spans="13:16" ht="15.75" thickBot="1" x14ac:dyDescent="0.3">
      <c r="M626">
        <v>343</v>
      </c>
      <c r="O626" s="429"/>
      <c r="P626" s="324">
        <v>307</v>
      </c>
    </row>
    <row r="627" spans="13:16" x14ac:dyDescent="0.25">
      <c r="M627">
        <v>344</v>
      </c>
      <c r="O627" s="428" t="s">
        <v>304</v>
      </c>
      <c r="P627" s="325">
        <v>0.1714</v>
      </c>
    </row>
    <row r="628" spans="13:16" ht="15.75" thickBot="1" x14ac:dyDescent="0.3">
      <c r="M628">
        <v>345</v>
      </c>
      <c r="O628" s="429"/>
      <c r="P628" s="326">
        <v>308</v>
      </c>
    </row>
    <row r="629" spans="13:16" x14ac:dyDescent="0.25">
      <c r="M629">
        <v>346</v>
      </c>
      <c r="O629" s="428" t="s">
        <v>81</v>
      </c>
      <c r="P629" s="327">
        <v>0.17100000000000001</v>
      </c>
    </row>
    <row r="630" spans="13:16" ht="15.75" thickBot="1" x14ac:dyDescent="0.3">
      <c r="M630">
        <v>347</v>
      </c>
      <c r="O630" s="429"/>
      <c r="P630" s="328">
        <v>309</v>
      </c>
    </row>
    <row r="631" spans="13:16" x14ac:dyDescent="0.25">
      <c r="M631">
        <v>348</v>
      </c>
      <c r="O631" s="428" t="s">
        <v>117</v>
      </c>
      <c r="P631" s="329">
        <v>0.1691</v>
      </c>
    </row>
    <row r="632" spans="13:16" ht="15.75" thickBot="1" x14ac:dyDescent="0.3">
      <c r="M632">
        <v>349</v>
      </c>
      <c r="O632" s="429"/>
      <c r="P632" s="330">
        <v>310</v>
      </c>
    </row>
    <row r="633" spans="13:16" x14ac:dyDescent="0.25">
      <c r="M633">
        <v>350</v>
      </c>
      <c r="O633" s="428" t="s">
        <v>42</v>
      </c>
      <c r="P633" s="331">
        <v>0.1681</v>
      </c>
    </row>
    <row r="634" spans="13:16" ht="15.75" thickBot="1" x14ac:dyDescent="0.3">
      <c r="M634">
        <v>351</v>
      </c>
      <c r="O634" s="429"/>
      <c r="P634" s="332">
        <v>311</v>
      </c>
    </row>
    <row r="635" spans="13:16" x14ac:dyDescent="0.25">
      <c r="O635" s="428" t="s">
        <v>434</v>
      </c>
      <c r="P635" s="333">
        <v>0.16689999999999999</v>
      </c>
    </row>
    <row r="636" spans="13:16" ht="15.75" thickBot="1" x14ac:dyDescent="0.3">
      <c r="O636" s="429"/>
      <c r="P636" s="334">
        <v>312</v>
      </c>
    </row>
    <row r="637" spans="13:16" x14ac:dyDescent="0.25">
      <c r="O637" s="428" t="s">
        <v>235</v>
      </c>
      <c r="P637" s="335">
        <v>0.16400000000000001</v>
      </c>
    </row>
    <row r="638" spans="13:16" ht="15.75" thickBot="1" x14ac:dyDescent="0.3">
      <c r="O638" s="429"/>
      <c r="P638" s="336">
        <v>313</v>
      </c>
    </row>
    <row r="639" spans="13:16" x14ac:dyDescent="0.25">
      <c r="O639" s="428" t="s">
        <v>343</v>
      </c>
      <c r="P639" s="337">
        <v>0.16370000000000001</v>
      </c>
    </row>
    <row r="640" spans="13:16" ht="15.75" thickBot="1" x14ac:dyDescent="0.3">
      <c r="O640" s="429"/>
      <c r="P640" s="338">
        <v>314</v>
      </c>
    </row>
    <row r="641" spans="15:16" x14ac:dyDescent="0.25">
      <c r="O641" s="428" t="s">
        <v>320</v>
      </c>
      <c r="P641" s="339">
        <v>0.1583</v>
      </c>
    </row>
    <row r="642" spans="15:16" ht="15.75" thickBot="1" x14ac:dyDescent="0.3">
      <c r="O642" s="429"/>
      <c r="P642" s="340">
        <v>315</v>
      </c>
    </row>
    <row r="643" spans="15:16" x14ac:dyDescent="0.25">
      <c r="O643" s="428" t="s">
        <v>88</v>
      </c>
      <c r="P643" s="341">
        <v>0.157</v>
      </c>
    </row>
    <row r="644" spans="15:16" ht="15.75" thickBot="1" x14ac:dyDescent="0.3">
      <c r="O644" s="429"/>
      <c r="P644" s="342">
        <v>316</v>
      </c>
    </row>
    <row r="645" spans="15:16" x14ac:dyDescent="0.25">
      <c r="O645" s="428" t="s">
        <v>133</v>
      </c>
      <c r="P645" s="343">
        <v>0.15079999999999999</v>
      </c>
    </row>
    <row r="646" spans="15:16" ht="15.75" thickBot="1" x14ac:dyDescent="0.3">
      <c r="O646" s="429"/>
      <c r="P646" s="344">
        <v>317</v>
      </c>
    </row>
    <row r="647" spans="15:16" x14ac:dyDescent="0.25">
      <c r="O647" s="428" t="s">
        <v>296</v>
      </c>
      <c r="P647" s="345">
        <v>0.1507</v>
      </c>
    </row>
    <row r="648" spans="15:16" ht="15.75" thickBot="1" x14ac:dyDescent="0.3">
      <c r="O648" s="429"/>
      <c r="P648" s="346">
        <v>318</v>
      </c>
    </row>
    <row r="649" spans="15:16" x14ac:dyDescent="0.25">
      <c r="O649" s="428" t="s">
        <v>46</v>
      </c>
      <c r="P649" s="347">
        <v>0.14369999999999999</v>
      </c>
    </row>
    <row r="650" spans="15:16" ht="15.75" thickBot="1" x14ac:dyDescent="0.3">
      <c r="O650" s="429"/>
      <c r="P650" s="348">
        <v>319</v>
      </c>
    </row>
    <row r="651" spans="15:16" x14ac:dyDescent="0.25">
      <c r="O651" s="428" t="s">
        <v>171</v>
      </c>
      <c r="P651" s="349">
        <v>0.14319999999999999</v>
      </c>
    </row>
    <row r="652" spans="15:16" ht="15.75" thickBot="1" x14ac:dyDescent="0.3">
      <c r="O652" s="429"/>
      <c r="P652" s="350">
        <v>320</v>
      </c>
    </row>
    <row r="653" spans="15:16" x14ac:dyDescent="0.25">
      <c r="O653" s="428" t="s">
        <v>300</v>
      </c>
      <c r="P653" s="351">
        <v>0.14180000000000001</v>
      </c>
    </row>
    <row r="654" spans="15:16" ht="15.75" thickBot="1" x14ac:dyDescent="0.3">
      <c r="O654" s="429"/>
      <c r="P654" s="352">
        <v>321</v>
      </c>
    </row>
    <row r="655" spans="15:16" x14ac:dyDescent="0.25">
      <c r="O655" s="428" t="s">
        <v>326</v>
      </c>
      <c r="P655" s="353">
        <v>0.14099999999999999</v>
      </c>
    </row>
    <row r="656" spans="15:16" ht="15.75" thickBot="1" x14ac:dyDescent="0.3">
      <c r="O656" s="429"/>
      <c r="P656" s="354">
        <v>322</v>
      </c>
    </row>
    <row r="657" spans="15:16" x14ac:dyDescent="0.25">
      <c r="O657" s="428" t="s">
        <v>180</v>
      </c>
      <c r="P657" s="355">
        <v>0.13930000000000001</v>
      </c>
    </row>
    <row r="658" spans="15:16" ht="15.75" thickBot="1" x14ac:dyDescent="0.3">
      <c r="O658" s="429"/>
      <c r="P658" s="356">
        <v>323</v>
      </c>
    </row>
    <row r="659" spans="15:16" x14ac:dyDescent="0.25">
      <c r="O659" s="428" t="s">
        <v>290</v>
      </c>
      <c r="P659" s="357">
        <v>0.13150000000000001</v>
      </c>
    </row>
    <row r="660" spans="15:16" ht="15.75" thickBot="1" x14ac:dyDescent="0.3">
      <c r="O660" s="429"/>
      <c r="P660" s="358">
        <v>324</v>
      </c>
    </row>
    <row r="661" spans="15:16" x14ac:dyDescent="0.25">
      <c r="O661" s="428" t="s">
        <v>55</v>
      </c>
      <c r="P661" s="359">
        <v>0.1303</v>
      </c>
    </row>
    <row r="662" spans="15:16" ht="15.75" thickBot="1" x14ac:dyDescent="0.3">
      <c r="O662" s="429"/>
      <c r="P662" s="360">
        <v>325</v>
      </c>
    </row>
    <row r="663" spans="15:16" ht="15.75" thickBot="1" x14ac:dyDescent="0.3">
      <c r="O663" s="63" t="s">
        <v>23</v>
      </c>
      <c r="P663" s="64" t="s">
        <v>392</v>
      </c>
    </row>
    <row r="664" spans="15:16" x14ac:dyDescent="0.25">
      <c r="O664" s="428" t="s">
        <v>203</v>
      </c>
      <c r="P664" s="361">
        <v>0.12609999999999999</v>
      </c>
    </row>
    <row r="665" spans="15:16" ht="15.75" thickBot="1" x14ac:dyDescent="0.3">
      <c r="O665" s="429"/>
      <c r="P665" s="362">
        <v>326</v>
      </c>
    </row>
    <row r="666" spans="15:16" x14ac:dyDescent="0.25">
      <c r="O666" s="428" t="s">
        <v>101</v>
      </c>
      <c r="P666" s="363">
        <v>0.12559999999999999</v>
      </c>
    </row>
    <row r="667" spans="15:16" ht="15.75" thickBot="1" x14ac:dyDescent="0.3">
      <c r="O667" s="429"/>
      <c r="P667" s="364">
        <v>327</v>
      </c>
    </row>
    <row r="668" spans="15:16" x14ac:dyDescent="0.25">
      <c r="O668" s="428" t="s">
        <v>316</v>
      </c>
      <c r="P668" s="365">
        <v>0.11609999999999999</v>
      </c>
    </row>
    <row r="669" spans="15:16" ht="15.75" thickBot="1" x14ac:dyDescent="0.3">
      <c r="O669" s="429"/>
      <c r="P669" s="366">
        <v>328</v>
      </c>
    </row>
    <row r="670" spans="15:16" x14ac:dyDescent="0.25">
      <c r="O670" s="428" t="s">
        <v>229</v>
      </c>
      <c r="P670" s="367">
        <v>0.1157</v>
      </c>
    </row>
    <row r="671" spans="15:16" ht="15.75" thickBot="1" x14ac:dyDescent="0.3">
      <c r="O671" s="429"/>
      <c r="P671" s="368">
        <v>329</v>
      </c>
    </row>
    <row r="672" spans="15:16" x14ac:dyDescent="0.25">
      <c r="O672" s="428" t="s">
        <v>175</v>
      </c>
      <c r="P672" s="369">
        <v>0.1143</v>
      </c>
    </row>
    <row r="673" spans="15:16" ht="15.75" thickBot="1" x14ac:dyDescent="0.3">
      <c r="O673" s="429"/>
      <c r="P673" s="370">
        <v>330</v>
      </c>
    </row>
    <row r="674" spans="15:16" x14ac:dyDescent="0.25">
      <c r="O674" s="428" t="s">
        <v>45</v>
      </c>
      <c r="P674" s="371">
        <v>0.10970000000000001</v>
      </c>
    </row>
    <row r="675" spans="15:16" ht="15.75" thickBot="1" x14ac:dyDescent="0.3">
      <c r="O675" s="429"/>
      <c r="P675" s="372">
        <v>331</v>
      </c>
    </row>
    <row r="676" spans="15:16" x14ac:dyDescent="0.25">
      <c r="O676" s="428" t="s">
        <v>363</v>
      </c>
      <c r="P676" s="373">
        <v>0.1075</v>
      </c>
    </row>
    <row r="677" spans="15:16" ht="15.75" thickBot="1" x14ac:dyDescent="0.3">
      <c r="O677" s="429"/>
      <c r="P677" s="374">
        <v>332</v>
      </c>
    </row>
    <row r="678" spans="15:16" x14ac:dyDescent="0.25">
      <c r="O678" s="428" t="s">
        <v>215</v>
      </c>
      <c r="P678" s="375">
        <v>0.1072</v>
      </c>
    </row>
    <row r="679" spans="15:16" ht="15.75" thickBot="1" x14ac:dyDescent="0.3">
      <c r="O679" s="429"/>
      <c r="P679" s="376">
        <v>333</v>
      </c>
    </row>
    <row r="680" spans="15:16" x14ac:dyDescent="0.25">
      <c r="O680" s="428" t="s">
        <v>270</v>
      </c>
      <c r="P680" s="377">
        <v>0.1051</v>
      </c>
    </row>
    <row r="681" spans="15:16" ht="15.75" thickBot="1" x14ac:dyDescent="0.3">
      <c r="O681" s="429"/>
      <c r="P681" s="378">
        <v>334</v>
      </c>
    </row>
    <row r="682" spans="15:16" x14ac:dyDescent="0.25">
      <c r="O682" s="428" t="s">
        <v>195</v>
      </c>
      <c r="P682" s="379">
        <v>0.1042</v>
      </c>
    </row>
    <row r="683" spans="15:16" ht="15.75" thickBot="1" x14ac:dyDescent="0.3">
      <c r="O683" s="429"/>
      <c r="P683" s="380">
        <v>335</v>
      </c>
    </row>
    <row r="684" spans="15:16" x14ac:dyDescent="0.25">
      <c r="O684" s="428" t="s">
        <v>64</v>
      </c>
      <c r="P684" s="381">
        <v>0.10290000000000001</v>
      </c>
    </row>
    <row r="685" spans="15:16" ht="15.75" thickBot="1" x14ac:dyDescent="0.3">
      <c r="O685" s="429"/>
      <c r="P685" s="382">
        <v>336</v>
      </c>
    </row>
    <row r="686" spans="15:16" x14ac:dyDescent="0.25">
      <c r="O686" s="428" t="s">
        <v>41</v>
      </c>
      <c r="P686" s="383">
        <v>9.6299999999999997E-2</v>
      </c>
    </row>
    <row r="687" spans="15:16" ht="15.75" thickBot="1" x14ac:dyDescent="0.3">
      <c r="O687" s="429"/>
      <c r="P687" s="384">
        <v>337</v>
      </c>
    </row>
    <row r="688" spans="15:16" x14ac:dyDescent="0.25">
      <c r="O688" s="428" t="s">
        <v>336</v>
      </c>
      <c r="P688" s="385">
        <v>9.5500000000000002E-2</v>
      </c>
    </row>
    <row r="689" spans="15:16" ht="15.75" thickBot="1" x14ac:dyDescent="0.3">
      <c r="O689" s="429"/>
      <c r="P689" s="386">
        <v>338</v>
      </c>
    </row>
    <row r="690" spans="15:16" x14ac:dyDescent="0.25">
      <c r="O690" s="428" t="s">
        <v>155</v>
      </c>
      <c r="P690" s="387">
        <v>9.3899999999999997E-2</v>
      </c>
    </row>
    <row r="691" spans="15:16" ht="15.75" thickBot="1" x14ac:dyDescent="0.3">
      <c r="O691" s="429"/>
      <c r="P691" s="388">
        <v>339</v>
      </c>
    </row>
    <row r="692" spans="15:16" x14ac:dyDescent="0.25">
      <c r="O692" s="428" t="s">
        <v>83</v>
      </c>
      <c r="P692" s="389">
        <v>9.2600000000000002E-2</v>
      </c>
    </row>
    <row r="693" spans="15:16" ht="15.75" thickBot="1" x14ac:dyDescent="0.3">
      <c r="O693" s="429"/>
      <c r="P693" s="390">
        <v>340</v>
      </c>
    </row>
    <row r="694" spans="15:16" x14ac:dyDescent="0.25">
      <c r="O694" s="428" t="s">
        <v>201</v>
      </c>
      <c r="P694" s="391">
        <v>9.2600000000000002E-2</v>
      </c>
    </row>
    <row r="695" spans="15:16" ht="15.75" thickBot="1" x14ac:dyDescent="0.3">
      <c r="O695" s="429"/>
      <c r="P695" s="392">
        <v>341</v>
      </c>
    </row>
    <row r="696" spans="15:16" x14ac:dyDescent="0.25">
      <c r="O696" s="428" t="s">
        <v>186</v>
      </c>
      <c r="P696" s="393">
        <v>8.9899999999999994E-2</v>
      </c>
    </row>
    <row r="697" spans="15:16" ht="15.75" thickBot="1" x14ac:dyDescent="0.3">
      <c r="O697" s="429"/>
      <c r="P697" s="394">
        <v>342</v>
      </c>
    </row>
    <row r="698" spans="15:16" x14ac:dyDescent="0.25">
      <c r="O698" s="428" t="s">
        <v>349</v>
      </c>
      <c r="P698" s="395">
        <v>8.9899999999999994E-2</v>
      </c>
    </row>
    <row r="699" spans="15:16" ht="15.75" thickBot="1" x14ac:dyDescent="0.3">
      <c r="O699" s="429"/>
      <c r="P699" s="396">
        <v>343</v>
      </c>
    </row>
    <row r="700" spans="15:16" x14ac:dyDescent="0.25">
      <c r="O700" s="428" t="s">
        <v>170</v>
      </c>
      <c r="P700" s="397">
        <v>8.9399999999999993E-2</v>
      </c>
    </row>
    <row r="701" spans="15:16" ht="15.75" thickBot="1" x14ac:dyDescent="0.3">
      <c r="O701" s="429"/>
      <c r="P701" s="398">
        <v>344</v>
      </c>
    </row>
    <row r="702" spans="15:16" x14ac:dyDescent="0.25">
      <c r="O702" s="428" t="s">
        <v>50</v>
      </c>
      <c r="P702" s="399">
        <v>8.4199999999999997E-2</v>
      </c>
    </row>
    <row r="703" spans="15:16" ht="15.75" thickBot="1" x14ac:dyDescent="0.3">
      <c r="O703" s="429"/>
      <c r="P703" s="400">
        <v>345</v>
      </c>
    </row>
    <row r="704" spans="15:16" x14ac:dyDescent="0.25">
      <c r="O704" s="428" t="s">
        <v>48</v>
      </c>
      <c r="P704" s="425">
        <v>7.5200000000000003E-2</v>
      </c>
    </row>
    <row r="705" spans="15:16" ht="15.75" thickBot="1" x14ac:dyDescent="0.3">
      <c r="O705" s="429"/>
      <c r="P705" s="426">
        <v>346</v>
      </c>
    </row>
    <row r="706" spans="15:16" x14ac:dyDescent="0.25">
      <c r="O706" s="428" t="s">
        <v>63</v>
      </c>
      <c r="P706" s="403">
        <v>6.7100000000000007E-2</v>
      </c>
    </row>
    <row r="707" spans="15:16" ht="15.75" thickBot="1" x14ac:dyDescent="0.3">
      <c r="O707" s="429"/>
      <c r="P707" s="404">
        <v>347</v>
      </c>
    </row>
    <row r="708" spans="15:16" x14ac:dyDescent="0.25">
      <c r="O708" s="428" t="s">
        <v>271</v>
      </c>
      <c r="P708" s="405">
        <v>6.0699999999999997E-2</v>
      </c>
    </row>
    <row r="709" spans="15:16" ht="15.75" thickBot="1" x14ac:dyDescent="0.3">
      <c r="O709" s="429"/>
      <c r="P709" s="406">
        <v>348</v>
      </c>
    </row>
    <row r="710" spans="15:16" x14ac:dyDescent="0.25">
      <c r="O710" s="428" t="s">
        <v>143</v>
      </c>
      <c r="P710" s="407">
        <v>3.09E-2</v>
      </c>
    </row>
    <row r="711" spans="15:16" ht="15.75" thickBot="1" x14ac:dyDescent="0.3">
      <c r="O711" s="429"/>
      <c r="P711" s="408">
        <v>349</v>
      </c>
    </row>
    <row r="712" spans="15:16" x14ac:dyDescent="0.25">
      <c r="O712" s="428" t="s">
        <v>313</v>
      </c>
      <c r="P712" s="409">
        <v>2.7400000000000001E-2</v>
      </c>
    </row>
    <row r="713" spans="15:16" ht="15.75" thickBot="1" x14ac:dyDescent="0.3">
      <c r="O713" s="429"/>
      <c r="P713" s="410">
        <v>350</v>
      </c>
    </row>
    <row r="714" spans="15:16" x14ac:dyDescent="0.25">
      <c r="O714" s="428" t="s">
        <v>161</v>
      </c>
      <c r="P714" s="411">
        <v>2.23E-2</v>
      </c>
    </row>
    <row r="715" spans="15:16" ht="15.75" thickBot="1" x14ac:dyDescent="0.3">
      <c r="O715" s="429"/>
      <c r="P715" s="412">
        <v>351</v>
      </c>
    </row>
    <row r="716" spans="15:16" ht="15.75" thickBot="1" x14ac:dyDescent="0.3">
      <c r="O716" s="63" t="s">
        <v>23</v>
      </c>
      <c r="P716" s="64" t="s">
        <v>392</v>
      </c>
    </row>
  </sheetData>
  <sortState xmlns:xlrd2="http://schemas.microsoft.com/office/spreadsheetml/2017/richdata2" ref="D2:F352">
    <sortCondition ref="D2:D352"/>
  </sortState>
  <mergeCells count="283">
    <mergeCell ref="O714:O715"/>
    <mergeCell ref="O710:O711"/>
    <mergeCell ref="O712:O713"/>
    <mergeCell ref="O706:O707"/>
    <mergeCell ref="O708:O709"/>
    <mergeCell ref="O702:O703"/>
    <mergeCell ref="O704:O705"/>
    <mergeCell ref="O698:O699"/>
    <mergeCell ref="O700:O701"/>
    <mergeCell ref="O694:O695"/>
    <mergeCell ref="O696:O697"/>
    <mergeCell ref="O690:O691"/>
    <mergeCell ref="O692:O693"/>
    <mergeCell ref="O686:O687"/>
    <mergeCell ref="O688:O689"/>
    <mergeCell ref="O682:O683"/>
    <mergeCell ref="O684:O685"/>
    <mergeCell ref="O678:O679"/>
    <mergeCell ref="O680:O681"/>
    <mergeCell ref="O674:O675"/>
    <mergeCell ref="O676:O677"/>
    <mergeCell ref="O670:O671"/>
    <mergeCell ref="O672:O673"/>
    <mergeCell ref="O666:O667"/>
    <mergeCell ref="O668:O669"/>
    <mergeCell ref="O661:O662"/>
    <mergeCell ref="O664:O665"/>
    <mergeCell ref="O657:O658"/>
    <mergeCell ref="O659:O660"/>
    <mergeCell ref="O653:O654"/>
    <mergeCell ref="O655:O656"/>
    <mergeCell ref="O649:O650"/>
    <mergeCell ref="O651:O652"/>
    <mergeCell ref="O645:O646"/>
    <mergeCell ref="O647:O648"/>
    <mergeCell ref="O641:O642"/>
    <mergeCell ref="O643:O644"/>
    <mergeCell ref="O637:O638"/>
    <mergeCell ref="O639:O640"/>
    <mergeCell ref="O633:O634"/>
    <mergeCell ref="O635:O636"/>
    <mergeCell ref="O629:O630"/>
    <mergeCell ref="O631:O632"/>
    <mergeCell ref="O625:O626"/>
    <mergeCell ref="O627:O628"/>
    <mergeCell ref="O621:O622"/>
    <mergeCell ref="O623:O624"/>
    <mergeCell ref="O617:O618"/>
    <mergeCell ref="O619:O620"/>
    <mergeCell ref="O613:O614"/>
    <mergeCell ref="O615:O616"/>
    <mergeCell ref="O608:O609"/>
    <mergeCell ref="O610:O611"/>
    <mergeCell ref="O604:O605"/>
    <mergeCell ref="O606:O607"/>
    <mergeCell ref="O600:O601"/>
    <mergeCell ref="O602:O603"/>
    <mergeCell ref="O596:O597"/>
    <mergeCell ref="O598:O599"/>
    <mergeCell ref="O592:O593"/>
    <mergeCell ref="O594:O595"/>
    <mergeCell ref="O588:O589"/>
    <mergeCell ref="O590:O591"/>
    <mergeCell ref="O584:O585"/>
    <mergeCell ref="O586:O587"/>
    <mergeCell ref="O580:O581"/>
    <mergeCell ref="O582:O583"/>
    <mergeCell ref="O576:O577"/>
    <mergeCell ref="O578:O579"/>
    <mergeCell ref="O572:O573"/>
    <mergeCell ref="O574:O575"/>
    <mergeCell ref="O568:O569"/>
    <mergeCell ref="O570:O571"/>
    <mergeCell ref="O564:O565"/>
    <mergeCell ref="O566:O567"/>
    <mergeCell ref="O559:O560"/>
    <mergeCell ref="O562:O563"/>
    <mergeCell ref="O555:O556"/>
    <mergeCell ref="O557:O558"/>
    <mergeCell ref="O551:O552"/>
    <mergeCell ref="O553:O554"/>
    <mergeCell ref="O549:O550"/>
    <mergeCell ref="O543:O544"/>
    <mergeCell ref="O545:O546"/>
    <mergeCell ref="O539:O540"/>
    <mergeCell ref="O541:O542"/>
    <mergeCell ref="O535:O536"/>
    <mergeCell ref="O537:O538"/>
    <mergeCell ref="O531:O532"/>
    <mergeCell ref="O533:O534"/>
    <mergeCell ref="O527:O528"/>
    <mergeCell ref="O529:O530"/>
    <mergeCell ref="O523:O524"/>
    <mergeCell ref="O525:O526"/>
    <mergeCell ref="O519:O520"/>
    <mergeCell ref="O521:O522"/>
    <mergeCell ref="O515:O516"/>
    <mergeCell ref="O517:O518"/>
    <mergeCell ref="O511:O512"/>
    <mergeCell ref="O513:O514"/>
    <mergeCell ref="O506:O507"/>
    <mergeCell ref="O508:O509"/>
    <mergeCell ref="O502:O503"/>
    <mergeCell ref="O504:O505"/>
    <mergeCell ref="O498:O499"/>
    <mergeCell ref="O500:O501"/>
    <mergeCell ref="O494:O495"/>
    <mergeCell ref="O496:O497"/>
    <mergeCell ref="O490:O491"/>
    <mergeCell ref="O492:O493"/>
    <mergeCell ref="O486:O487"/>
    <mergeCell ref="O488:O489"/>
    <mergeCell ref="O482:O483"/>
    <mergeCell ref="O484:O485"/>
    <mergeCell ref="O480:O481"/>
    <mergeCell ref="O476:O477"/>
    <mergeCell ref="O470:O471"/>
    <mergeCell ref="O472:O473"/>
    <mergeCell ref="O466:O467"/>
    <mergeCell ref="O468:O469"/>
    <mergeCell ref="O462:O463"/>
    <mergeCell ref="O464:O465"/>
    <mergeCell ref="O457:O458"/>
    <mergeCell ref="O460:O461"/>
    <mergeCell ref="O453:O454"/>
    <mergeCell ref="O455:O456"/>
    <mergeCell ref="O449:O450"/>
    <mergeCell ref="O451:O452"/>
    <mergeCell ref="O445:O446"/>
    <mergeCell ref="O447:O448"/>
    <mergeCell ref="O441:O442"/>
    <mergeCell ref="O437:O438"/>
    <mergeCell ref="O439:O440"/>
    <mergeCell ref="O433:O434"/>
    <mergeCell ref="O429:O430"/>
    <mergeCell ref="O431:O432"/>
    <mergeCell ref="O425:O426"/>
    <mergeCell ref="O427:O428"/>
    <mergeCell ref="O421:O422"/>
    <mergeCell ref="O423:O424"/>
    <mergeCell ref="O417:O418"/>
    <mergeCell ref="O419:O420"/>
    <mergeCell ref="O413:O414"/>
    <mergeCell ref="O415:O416"/>
    <mergeCell ref="O409:O410"/>
    <mergeCell ref="O411:O412"/>
    <mergeCell ref="O404:O405"/>
    <mergeCell ref="O406:O407"/>
    <mergeCell ref="O400:O401"/>
    <mergeCell ref="O402:O403"/>
    <mergeCell ref="O396:O397"/>
    <mergeCell ref="O398:O399"/>
    <mergeCell ref="O392:O393"/>
    <mergeCell ref="O394:O395"/>
    <mergeCell ref="O388:O389"/>
    <mergeCell ref="O390:O391"/>
    <mergeCell ref="O384:O385"/>
    <mergeCell ref="O386:O387"/>
    <mergeCell ref="O380:O381"/>
    <mergeCell ref="O376:O377"/>
    <mergeCell ref="O378:O379"/>
    <mergeCell ref="O372:O373"/>
    <mergeCell ref="O374:O375"/>
    <mergeCell ref="O368:O369"/>
    <mergeCell ref="O370:O371"/>
    <mergeCell ref="O364:O365"/>
    <mergeCell ref="O366:O367"/>
    <mergeCell ref="O360:O361"/>
    <mergeCell ref="O362:O363"/>
    <mergeCell ref="O355:O356"/>
    <mergeCell ref="O358:O359"/>
    <mergeCell ref="O353:O354"/>
    <mergeCell ref="O347:O348"/>
    <mergeCell ref="O349:O350"/>
    <mergeCell ref="O343:O344"/>
    <mergeCell ref="O345:O346"/>
    <mergeCell ref="O341:O342"/>
    <mergeCell ref="O335:O336"/>
    <mergeCell ref="O337:O338"/>
    <mergeCell ref="O331:O332"/>
    <mergeCell ref="O333:O334"/>
    <mergeCell ref="O327:O328"/>
    <mergeCell ref="O329:O330"/>
    <mergeCell ref="O323:O324"/>
    <mergeCell ref="O321:O322"/>
    <mergeCell ref="O315:O316"/>
    <mergeCell ref="O317:O318"/>
    <mergeCell ref="O311:O312"/>
    <mergeCell ref="O313:O314"/>
    <mergeCell ref="O307:O308"/>
    <mergeCell ref="O309:O310"/>
    <mergeCell ref="O302:O303"/>
    <mergeCell ref="O304:O305"/>
    <mergeCell ref="O300:O301"/>
    <mergeCell ref="O294:O295"/>
    <mergeCell ref="O296:O297"/>
    <mergeCell ref="O290:O291"/>
    <mergeCell ref="O292:O293"/>
    <mergeCell ref="O286:O287"/>
    <mergeCell ref="O288:O289"/>
    <mergeCell ref="O282:O283"/>
    <mergeCell ref="O284:O285"/>
    <mergeCell ref="O278:O279"/>
    <mergeCell ref="O280:O281"/>
    <mergeCell ref="O274:O275"/>
    <mergeCell ref="O276:O277"/>
    <mergeCell ref="O270:O271"/>
    <mergeCell ref="O272:O273"/>
    <mergeCell ref="O266:O267"/>
    <mergeCell ref="O268:O269"/>
    <mergeCell ref="O262:O263"/>
    <mergeCell ref="O258:O259"/>
    <mergeCell ref="O260:O261"/>
    <mergeCell ref="O253:O254"/>
    <mergeCell ref="O256:O257"/>
    <mergeCell ref="O249:O250"/>
    <mergeCell ref="O251:O252"/>
    <mergeCell ref="O245:O246"/>
    <mergeCell ref="O241:O242"/>
    <mergeCell ref="O243:O244"/>
    <mergeCell ref="O237:O238"/>
    <mergeCell ref="O239:O240"/>
    <mergeCell ref="O233:O234"/>
    <mergeCell ref="O235:O236"/>
    <mergeCell ref="O229:O230"/>
    <mergeCell ref="O225:O226"/>
    <mergeCell ref="O227:O228"/>
    <mergeCell ref="O221:O222"/>
    <mergeCell ref="O223:O224"/>
    <mergeCell ref="O217:O218"/>
    <mergeCell ref="O219:O220"/>
    <mergeCell ref="O213:O214"/>
    <mergeCell ref="O215:O216"/>
    <mergeCell ref="O211:O212"/>
    <mergeCell ref="O205:O206"/>
    <mergeCell ref="O200:O201"/>
    <mergeCell ref="O202:O203"/>
    <mergeCell ref="O198:O199"/>
    <mergeCell ref="O192:O193"/>
    <mergeCell ref="O188:O189"/>
    <mergeCell ref="O190:O191"/>
    <mergeCell ref="O184:O185"/>
    <mergeCell ref="O186:O187"/>
    <mergeCell ref="O180:O181"/>
    <mergeCell ref="O182:O183"/>
    <mergeCell ref="O176:O177"/>
    <mergeCell ref="O178:O179"/>
    <mergeCell ref="O172:O173"/>
    <mergeCell ref="O168:O169"/>
    <mergeCell ref="O164:O165"/>
    <mergeCell ref="O166:O167"/>
    <mergeCell ref="O160:O161"/>
    <mergeCell ref="O162:O163"/>
    <mergeCell ref="O156:O157"/>
    <mergeCell ref="O158:O159"/>
    <mergeCell ref="O151:O152"/>
    <mergeCell ref="O154:O155"/>
    <mergeCell ref="O149:O150"/>
    <mergeCell ref="O143:O144"/>
    <mergeCell ref="O145:O146"/>
    <mergeCell ref="O139:O140"/>
    <mergeCell ref="O141:O142"/>
    <mergeCell ref="O135:O136"/>
    <mergeCell ref="O137:O138"/>
    <mergeCell ref="O131:O132"/>
    <mergeCell ref="O129:O130"/>
    <mergeCell ref="O121:O122"/>
    <mergeCell ref="O115:O116"/>
    <mergeCell ref="O111:O112"/>
    <mergeCell ref="O113:O114"/>
    <mergeCell ref="O58:O59"/>
    <mergeCell ref="O39:O40"/>
    <mergeCell ref="O33:O34"/>
    <mergeCell ref="O35:O36"/>
    <mergeCell ref="O107:O108"/>
    <mergeCell ref="O100:O101"/>
    <mergeCell ref="O94:O95"/>
    <mergeCell ref="O90:O91"/>
    <mergeCell ref="O92:O93"/>
    <mergeCell ref="O78:O79"/>
    <mergeCell ref="O76:O77"/>
    <mergeCell ref="O70:O71"/>
    <mergeCell ref="O66:O67"/>
  </mergeCells>
  <hyperlinks>
    <hyperlink ref="O1" r:id="rId1" display="https://barttorvik.com/team.php?team=Oklahoma+St.&amp;year=2014" xr:uid="{5B1AA1E5-733B-4B58-A83B-34B167664880}"/>
    <hyperlink ref="O2" r:id="rId2" display="https://barttorvik.com/team.php?team=Oklahoma+St.&amp;year=2014" xr:uid="{BB28BB9B-EE05-4385-B547-B312A6D40899}"/>
    <hyperlink ref="O3" r:id="rId3" display="https://barttorvik.com/team.php?team=Arizona&amp;year=2014" xr:uid="{FCFAAB3E-224B-4DBA-AC07-A12F235FA371}"/>
    <hyperlink ref="O4" r:id="rId4" display="https://barttorvik.com/team.php?team=Arizona&amp;year=2014" xr:uid="{A83398A4-7326-4F78-9A0A-8A3486B568D2}"/>
    <hyperlink ref="O5" r:id="rId5" display="https://barttorvik.com/team.php?team=Ohio+St.&amp;year=2014" xr:uid="{4A08FF09-EE00-43B4-A674-A82F5998FFD0}"/>
    <hyperlink ref="O6" r:id="rId6" display="https://barttorvik.com/team.php?team=Ohio+St.&amp;year=2014" xr:uid="{54621DF7-1D7F-4E62-8D0F-1C2E8D15B25F}"/>
    <hyperlink ref="O7" r:id="rId7" display="https://barttorvik.com/team.php?team=Louisville&amp;year=2014" xr:uid="{95AB0581-7226-4D73-9164-1D6A029DE480}"/>
    <hyperlink ref="O8" r:id="rId8" display="https://barttorvik.com/team.php?team=Louisville&amp;year=2014" xr:uid="{C1F16BA3-F3B4-46F5-B29D-38BA4EF435E7}"/>
    <hyperlink ref="O9" r:id="rId9" display="https://barttorvik.com/team.php?team=Duke&amp;year=2014" xr:uid="{8CF26EB6-393E-43F9-8F63-BA9D11344872}"/>
    <hyperlink ref="O10" r:id="rId10" display="https://barttorvik.com/team.php?team=Duke&amp;year=2014" xr:uid="{2DE53FF6-F074-4532-AB5C-D8BA7939BAA5}"/>
    <hyperlink ref="O11" r:id="rId11" display="https://barttorvik.com/team.php?team=Wisconsin&amp;year=2014" xr:uid="{7917A376-C73B-4F74-B287-E063D3682DC8}"/>
    <hyperlink ref="O12" r:id="rId12" display="https://barttorvik.com/team.php?team=Wisconsin&amp;year=2014" xr:uid="{1EFFE8F2-786E-4830-BFBE-2147E5856D11}"/>
    <hyperlink ref="O13" r:id="rId13" display="https://barttorvik.com/team.php?team=Creighton&amp;year=2014" xr:uid="{6B550ED8-BC65-492F-8013-B42E243403F6}"/>
    <hyperlink ref="O14" r:id="rId14" display="https://barttorvik.com/team.php?team=Creighton&amp;year=2014" xr:uid="{623B213A-68CE-429D-929A-89F9CFE5A425}"/>
    <hyperlink ref="O15" r:id="rId15" display="https://barttorvik.com/team.php?team=Pittsburgh&amp;year=2014" xr:uid="{2BB1218D-34BF-4CFC-8B1C-AC2754182AFE}"/>
    <hyperlink ref="O16" r:id="rId16" display="https://barttorvik.com/team.php?team=Pittsburgh&amp;year=2014" xr:uid="{7A02F8E1-9B20-454A-B72D-A818629DE121}"/>
    <hyperlink ref="O17" r:id="rId17" display="https://barttorvik.com/team.php?team=Florida&amp;year=2014" xr:uid="{A4DC07B9-D5AF-48BC-9A4E-3F7BC1AA65BE}"/>
    <hyperlink ref="O18" r:id="rId18" display="https://barttorvik.com/team.php?team=Florida&amp;year=2014" xr:uid="{5791F5F5-4E55-468C-AAEE-15B695018DF2}"/>
    <hyperlink ref="O19" r:id="rId19" display="https://barttorvik.com/team.php?team=Iowa&amp;year=2014" xr:uid="{0AB4842C-978D-4AF4-B39A-7983882208E4}"/>
    <hyperlink ref="O20" r:id="rId20" display="https://barttorvik.com/team.php?team=Iowa&amp;year=2014" xr:uid="{D0C8F936-103A-4D7A-889D-263BD315811D}"/>
    <hyperlink ref="O21" r:id="rId21" display="https://barttorvik.com/team.php?team=Villanova&amp;year=2014" xr:uid="{2762E6AD-F618-48E8-BF0A-D3E0941FE2DF}"/>
    <hyperlink ref="O22" r:id="rId22" display="https://barttorvik.com/team.php?team=Villanova&amp;year=2014" xr:uid="{988FC8DA-8453-47F9-9C2E-89E5DD8A504B}"/>
    <hyperlink ref="O23" r:id="rId23" display="https://barttorvik.com/team.php?team=Iowa+St.&amp;year=2014" xr:uid="{082AF2DC-E313-412F-BC8E-A8D44FB72FA2}"/>
    <hyperlink ref="O24" r:id="rId24" display="https://barttorvik.com/team.php?team=Iowa+St.&amp;year=2014" xr:uid="{E0122E8A-B7F0-493B-A772-494A1D3412C9}"/>
    <hyperlink ref="O25" r:id="rId25" display="https://barttorvik.com/team.php?team=San+Diego+St.&amp;year=2014" xr:uid="{8CD7CA2F-7DC1-4142-8ACD-03ECCA55A6C5}"/>
    <hyperlink ref="O26" r:id="rId26" display="https://barttorvik.com/team.php?team=San+Diego+St.&amp;year=2014" xr:uid="{D91B4442-C886-4ADA-8B6E-1668F10EB172}"/>
    <hyperlink ref="O27" r:id="rId27" display="https://barttorvik.com/team.php?team=Syracuse&amp;year=2014" xr:uid="{43E39BC3-32B1-42CA-A161-D01162A2FF5E}"/>
    <hyperlink ref="O28" r:id="rId28" display="https://barttorvik.com/team.php?team=Syracuse&amp;year=2014" xr:uid="{A25E8929-CD57-46F5-8DF9-7ADBBEA4F119}"/>
    <hyperlink ref="O29" r:id="rId29" display="https://barttorvik.com/team.php?team=Kentucky&amp;year=2014" xr:uid="{DB459F05-84D4-480E-883D-BFAFC47202CA}"/>
    <hyperlink ref="O30" r:id="rId30" display="https://barttorvik.com/team.php?team=Kentucky&amp;year=2014" xr:uid="{E1AD2705-EE64-4234-AB98-67756D1A39BF}"/>
    <hyperlink ref="O31" r:id="rId31" display="https://barttorvik.com/team.php?team=Kansas&amp;year=2014" xr:uid="{39BF4F2D-078D-47CA-BAE1-46172273F25B}"/>
    <hyperlink ref="O32" r:id="rId32" display="https://barttorvik.com/team.php?team=Kansas&amp;year=2014" xr:uid="{73390C95-354E-47B6-B9B6-803B59B62973}"/>
    <hyperlink ref="O33" r:id="rId33" display="https://barttorvik.com/team.php?team=Arkansas&amp;year=2014" xr:uid="{87BE903A-E0FA-4B35-B698-7116624C4509}"/>
    <hyperlink ref="O35" r:id="rId34" display="https://barttorvik.com/team.php?team=Georgetown&amp;year=2014" xr:uid="{E38C86F8-5744-44FF-8434-8737E52722A5}"/>
    <hyperlink ref="O37" r:id="rId35" display="https://barttorvik.com/team.php?team=Connecticut&amp;year=2014" xr:uid="{923F01C1-70D8-40B0-A100-6BB235407527}"/>
    <hyperlink ref="O38" r:id="rId36" display="https://barttorvik.com/team.php?team=Connecticut&amp;year=2014" xr:uid="{12085DB5-0BBC-4602-9CF4-3E6A458B41B1}"/>
    <hyperlink ref="O39" r:id="rId37" display="https://barttorvik.com/team.php?team=Florida+St.&amp;year=2014" xr:uid="{D1D25EF1-2278-424E-9BFD-11DEC366DB0E}"/>
    <hyperlink ref="O41" r:id="rId38" display="https://barttorvik.com/team.php?team=Gonzaga&amp;year=2014" xr:uid="{8661D875-7C11-477B-B87E-E8F27748CD65}"/>
    <hyperlink ref="O42" r:id="rId39" display="https://barttorvik.com/team.php?team=Gonzaga&amp;year=2014" xr:uid="{6DEA5068-2386-4902-BA4B-BE2EA8B5A826}"/>
    <hyperlink ref="O43" r:id="rId40" display="https://barttorvik.com/team.php?team=Michigan&amp;year=2014" xr:uid="{C16DA52C-66F6-4397-AF07-63AA81C5F307}"/>
    <hyperlink ref="O44" r:id="rId41" display="https://barttorvik.com/team.php?team=Michigan&amp;year=2014" xr:uid="{BC48F81A-B20B-4F6E-A6CD-BCF644B56BD2}"/>
    <hyperlink ref="O45" r:id="rId42" display="https://barttorvik.com/team.php?team=Massachusetts&amp;year=2014" xr:uid="{E41BD778-7331-4F6D-B37E-62B17DF11DAC}"/>
    <hyperlink ref="O46" r:id="rId43" display="https://barttorvik.com/team.php?team=Massachusetts&amp;year=2014" xr:uid="{9B0595F1-0907-4A1B-878E-3101B423040E}"/>
    <hyperlink ref="O47" r:id="rId44" display="https://barttorvik.com/team.php?team=Michigan+St.&amp;year=2014" xr:uid="{1AF70E51-139C-4A08-9F0F-05DBC8222F4B}"/>
    <hyperlink ref="O48" r:id="rId45" display="https://barttorvik.com/team.php?team=Michigan+St.&amp;year=2014" xr:uid="{FB23F1AA-E93E-43CB-8504-3B4A5216176A}"/>
    <hyperlink ref="O49" r:id="rId46" display="https://barttorvik.com/team.php?team=UCLA&amp;year=2014" xr:uid="{574C6617-1220-44B0-99CD-56E4D0891059}"/>
    <hyperlink ref="O50" r:id="rId47" display="https://barttorvik.com/team.php?team=UCLA&amp;year=2014" xr:uid="{29C27AE9-7169-47D4-AF85-8B914BBCEE37}"/>
    <hyperlink ref="P51" r:id="rId48" display="https://barttorvik.com/trank.php?&amp;begin=20131101&amp;end=20140317&amp;conlimit=All&amp;year=2014&amp;top=0&amp;venue=All&amp;type=N&amp;mingames=0&amp;quad=5&amp;rpi=" xr:uid="{444841BC-BD3F-4917-96AA-2FE62CE87CC8}"/>
    <hyperlink ref="O52" r:id="rId49" display="https://barttorvik.com/team.php?team=Wichita+St.&amp;year=2014" xr:uid="{7A079C22-97D7-4730-8E5F-673A48E509AD}"/>
    <hyperlink ref="O53" r:id="rId50" display="https://barttorvik.com/team.php?team=Wichita+St.&amp;year=2014" xr:uid="{66A5598D-0E52-4B2B-91AE-4FA24B12A071}"/>
    <hyperlink ref="O54" r:id="rId51" display="https://barttorvik.com/team.php?team=Oregon&amp;year=2014" xr:uid="{9C5F80BD-F854-4D82-AD72-D7DEB4A895E8}"/>
    <hyperlink ref="O55" r:id="rId52" display="https://barttorvik.com/team.php?team=Oregon&amp;year=2014" xr:uid="{B173E8CE-16F9-4033-B132-88FC105091C8}"/>
    <hyperlink ref="O56" r:id="rId53" display="https://barttorvik.com/team.php?team=Tennessee&amp;year=2014" xr:uid="{54CDECDA-C006-4593-BD5D-7133D933C4AC}"/>
    <hyperlink ref="O57" r:id="rId54" display="https://barttorvik.com/team.php?team=Tennessee&amp;year=2014" xr:uid="{0F37B0BA-E0B7-421A-8FF1-0DB1E4FDB5FC}"/>
    <hyperlink ref="O58" r:id="rId55" display="https://barttorvik.com/team.php?team=Minnesota&amp;year=2014" xr:uid="{7848477D-27BE-4A6F-B982-D3711198725D}"/>
    <hyperlink ref="O60" r:id="rId56" display="https://barttorvik.com/team.php?team=Cincinnati&amp;year=2014" xr:uid="{D25D0F57-78CE-4C75-822B-70A0751494D2}"/>
    <hyperlink ref="O61" r:id="rId57" display="https://barttorvik.com/team.php?team=Cincinnati&amp;year=2014" xr:uid="{BBB05704-5A84-472C-B30D-860705F8B724}"/>
    <hyperlink ref="O62" r:id="rId58" display="https://barttorvik.com/team.php?team=North+Carolina&amp;year=2014" xr:uid="{BB3384BA-EE34-4C87-8CB1-C4D06B84C4DE}"/>
    <hyperlink ref="O63" r:id="rId59" display="https://barttorvik.com/team.php?team=North+Carolina&amp;year=2014" xr:uid="{CCE9C267-5EAD-46E3-ABF7-E9E4984DF830}"/>
    <hyperlink ref="O64" r:id="rId60" display="https://barttorvik.com/team.php?team=Arizona+St.&amp;year=2014" xr:uid="{B5D1C6EC-44F9-45AD-9379-DD7010F44B68}"/>
    <hyperlink ref="O65" r:id="rId61" display="https://barttorvik.com/team.php?team=Arizona+St.&amp;year=2014" xr:uid="{EDB59BE4-083C-4A1C-B7D8-16959334D50E}"/>
    <hyperlink ref="O66" r:id="rId62" display="https://barttorvik.com/team.php?team=Saint+Mary%27s&amp;year=2014" xr:uid="{F5CDE04D-3857-4DAC-B2FF-2D4C69C3072D}"/>
    <hyperlink ref="O68" r:id="rId63" display="https://barttorvik.com/team.php?team=Saint+Louis&amp;year=2014" xr:uid="{E1AE6C03-A3B7-4ACD-98E7-EA776F5E7CCA}"/>
    <hyperlink ref="O69" r:id="rId64" display="https://barttorvik.com/team.php?team=Saint+Louis&amp;year=2014" xr:uid="{F5BA9133-F66C-4767-A15A-E0DF8EF72D70}"/>
    <hyperlink ref="O70" r:id="rId65" display="https://barttorvik.com/team.php?team=SMU&amp;year=2014" xr:uid="{DAD7F842-F999-45E4-9BF2-21E725AE52C7}"/>
    <hyperlink ref="O72" r:id="rId66" display="https://barttorvik.com/team.php?team=Memphis&amp;year=2014" xr:uid="{5B26A0E0-8669-4FCC-97DC-04E767716751}"/>
    <hyperlink ref="O73" r:id="rId67" display="https://barttorvik.com/team.php?team=Memphis&amp;year=2014" xr:uid="{9B38659D-FFCC-49D4-AB27-C2CFE661CB4D}"/>
    <hyperlink ref="O74" r:id="rId68" display="https://barttorvik.com/team.php?team=VCU&amp;year=2014" xr:uid="{9CEDF938-B18F-499C-B873-4BA80DC7C543}"/>
    <hyperlink ref="O75" r:id="rId69" display="https://barttorvik.com/team.php?team=VCU&amp;year=2014" xr:uid="{DA6F48FF-6388-4A8D-935B-E94234F83465}"/>
    <hyperlink ref="O76" r:id="rId70" display="https://barttorvik.com/team.php?team=Missouri&amp;year=2014" xr:uid="{90D2FAE6-B5CF-4475-8DAF-BF4BD18A7BD3}"/>
    <hyperlink ref="O78" r:id="rId71" display="https://barttorvik.com/team.php?team=Clemson&amp;year=2014" xr:uid="{ACD11921-BB4B-4C5A-BF72-20A3C166AC28}"/>
    <hyperlink ref="O80" r:id="rId72" display="https://barttorvik.com/team.php?team=Xavier&amp;year=2014" xr:uid="{D9D2BC5B-2DF3-4035-AE72-77EBE9941394}"/>
    <hyperlink ref="O81" r:id="rId73" display="https://barttorvik.com/team.php?team=Xavier&amp;year=2014" xr:uid="{7E8FA88F-996D-4AE6-8E8D-DEE5CCE91854}"/>
    <hyperlink ref="O82" r:id="rId74" display="https://barttorvik.com/team.php?team=Oklahoma&amp;year=2014" xr:uid="{769A7B2B-4B5C-4D9F-845B-6EEB4F850A29}"/>
    <hyperlink ref="O83" r:id="rId75" display="https://barttorvik.com/team.php?team=Oklahoma&amp;year=2014" xr:uid="{2287C0D7-743D-46E8-8A2B-3BB4BADB1762}"/>
    <hyperlink ref="O84" r:id="rId76" display="https://barttorvik.com/team.php?team=Colorado&amp;year=2014" xr:uid="{D134A655-ED96-44C8-838A-92D8FE6053B9}"/>
    <hyperlink ref="O85" r:id="rId77" display="https://barttorvik.com/team.php?team=Colorado&amp;year=2014" xr:uid="{B9357A30-4D63-46E7-AB4F-E78F2A823E19}"/>
    <hyperlink ref="O86" r:id="rId78" display="https://barttorvik.com/team.php?team=Baylor&amp;year=2014" xr:uid="{81833708-20BE-4655-81EF-D65C3E91A9D8}"/>
    <hyperlink ref="O87" r:id="rId79" display="https://barttorvik.com/team.php?team=Baylor&amp;year=2014" xr:uid="{C0F747DC-BA83-4C3E-860B-4A96353F8BE5}"/>
    <hyperlink ref="O88" r:id="rId80" display="https://barttorvik.com/team.php?team=BYU&amp;year=2014" xr:uid="{00190C54-FC77-4552-934F-2EAC284AB230}"/>
    <hyperlink ref="O89" r:id="rId81" display="https://barttorvik.com/team.php?team=BYU&amp;year=2014" xr:uid="{E56F1C4A-2CD3-4BA2-B01D-1ECBA27159F8}"/>
    <hyperlink ref="O90" r:id="rId82" display="https://barttorvik.com/team.php?team=Marquette&amp;year=2014" xr:uid="{F072810F-9A39-418A-ADE8-AE672904C6C3}"/>
    <hyperlink ref="O92" r:id="rId83" display="https://barttorvik.com/team.php?team=West+Virginia&amp;year=2014" xr:uid="{3DB5BF35-3E26-4023-AFC5-D215B13247C2}"/>
    <hyperlink ref="O94" r:id="rId84" display="https://barttorvik.com/team.php?team=Louisiana+Tech&amp;year=2014" xr:uid="{3A052F8D-AFA6-4C15-9111-0137442AD0E8}"/>
    <hyperlink ref="O96" r:id="rId85" display="https://barttorvik.com/team.php?team=Harvard&amp;year=2014" xr:uid="{ECF15678-C838-4125-9C89-0BEC7483F953}"/>
    <hyperlink ref="O97" r:id="rId86" display="https://barttorvik.com/team.php?team=Harvard&amp;year=2014" xr:uid="{A118E383-89DB-4FA0-BB5B-68C1691C5735}"/>
    <hyperlink ref="O98" r:id="rId87" display="https://barttorvik.com/team.php?team=Virginia&amp;year=2014" xr:uid="{9AA106E1-6F1A-488D-8D82-1B1988C0359D}"/>
    <hyperlink ref="O99" r:id="rId88" display="https://barttorvik.com/team.php?team=Virginia&amp;year=2014" xr:uid="{D8DE2C00-BC65-4B6A-84C8-2F7351C8CC11}"/>
    <hyperlink ref="O100" r:id="rId89" display="https://barttorvik.com/team.php?team=LSU&amp;year=2014" xr:uid="{FDBBFE0F-60B0-4EE5-BE20-5EFDD585A7A5}"/>
    <hyperlink ref="P102" r:id="rId90" display="https://barttorvik.com/trank.php?&amp;begin=20131101&amp;end=20140317&amp;conlimit=All&amp;year=2014&amp;top=0&amp;venue=All&amp;type=N&amp;mingames=0&amp;quad=5&amp;rpi=" xr:uid="{50DC353D-A751-4602-8EEB-AE795B6EDB7B}"/>
    <hyperlink ref="O103" r:id="rId91" display="https://barttorvik.com/team.php?team=Dayton&amp;year=2014" xr:uid="{EA59CDEF-4D50-46F8-84A0-E7048540F7B6}"/>
    <hyperlink ref="O104" r:id="rId92" display="https://barttorvik.com/team.php?team=Dayton&amp;year=2014" xr:uid="{9B49EBCD-C276-4A1C-82A4-F8831A35DBD5}"/>
    <hyperlink ref="O105" r:id="rId93" display="https://barttorvik.com/team.php?team=Stanford&amp;year=2014" xr:uid="{93142B0E-54AA-435C-8EB6-22996CA0F306}"/>
    <hyperlink ref="O106" r:id="rId94" display="https://barttorvik.com/team.php?team=Stanford&amp;year=2014" xr:uid="{9CD0339C-67C8-4251-8776-8B7A97B1F1A9}"/>
    <hyperlink ref="O107" r:id="rId95" display="https://barttorvik.com/team.php?team=Indiana&amp;year=2014" xr:uid="{0B438653-DBE0-4D68-8DC4-7DB852B7087D}"/>
    <hyperlink ref="O109" r:id="rId96" display="https://barttorvik.com/team.php?team=Kansas+St.&amp;year=2014" xr:uid="{4BF04D11-26C8-48EC-B32E-C8652B9E2B74}"/>
    <hyperlink ref="O110" r:id="rId97" display="https://barttorvik.com/team.php?team=Kansas+St.&amp;year=2014" xr:uid="{630E4438-48C0-44D9-86CA-C73F9B6652AA}"/>
    <hyperlink ref="O111" r:id="rId98" display="https://barttorvik.com/team.php?team=Illinois&amp;year=2014" xr:uid="{84C0B9E9-49B4-4F39-9133-13C4ECC5ABB4}"/>
    <hyperlink ref="O113" r:id="rId99" display="https://barttorvik.com/team.php?team=Utah&amp;year=2014" xr:uid="{3B4F2DF1-8730-4789-9BC7-8ACFCF1F0358}"/>
    <hyperlink ref="O115" r:id="rId100" display="https://barttorvik.com/team.php?team=Utah+St.&amp;year=2014" xr:uid="{65D98AFD-AD80-4E62-8DE8-1D1891C6731B}"/>
    <hyperlink ref="O117" r:id="rId101" display="https://barttorvik.com/team.php?team=Texas&amp;year=2014" xr:uid="{898636E3-3A77-46EC-AD88-D9110E2C55F0}"/>
    <hyperlink ref="O118" r:id="rId102" display="https://barttorvik.com/team.php?team=Texas&amp;year=2014" xr:uid="{9A536FCD-2F20-4568-9384-97309F926FDE}"/>
    <hyperlink ref="O119" r:id="rId103" display="https://barttorvik.com/team.php?team=New+Mexico&amp;year=2014" xr:uid="{86188A49-22F6-41BC-A58C-94F504B6C4F1}"/>
    <hyperlink ref="O120" r:id="rId104" display="https://barttorvik.com/team.php?team=New+Mexico&amp;year=2014" xr:uid="{DD3AFDF2-7251-453D-8363-14A8DD93E683}"/>
    <hyperlink ref="O121" r:id="rId105" display="https://barttorvik.com/team.php?team=California&amp;year=2014" xr:uid="{092E40CC-2B01-4425-AE5A-AC08F2F164D8}"/>
    <hyperlink ref="O123" r:id="rId106" display="https://barttorvik.com/team.php?team=Providence&amp;year=2014" xr:uid="{CCE330EE-3760-4B74-8974-1253EAE1FD0A}"/>
    <hyperlink ref="O124" r:id="rId107" display="https://barttorvik.com/team.php?team=Providence&amp;year=2014" xr:uid="{41D0E16C-B382-40A9-A285-98A37CD89C20}"/>
    <hyperlink ref="O125" r:id="rId108" display="https://barttorvik.com/team.php?team=George+Washington&amp;year=2014" xr:uid="{01515DF0-3246-4BE7-901A-802424FD6D47}"/>
    <hyperlink ref="O126" r:id="rId109" display="https://barttorvik.com/team.php?team=George+Washington&amp;year=2014" xr:uid="{87782358-B9BA-40D9-9264-84E957C71D07}"/>
    <hyperlink ref="O127" r:id="rId110" display="https://barttorvik.com/team.php?team=Saint+Joseph%27s&amp;year=2014" xr:uid="{53B380DA-54B7-46C7-B24F-51E1957EB921}"/>
    <hyperlink ref="O128" r:id="rId111" display="https://barttorvik.com/team.php?team=Saint+Joseph%27s&amp;year=2014" xr:uid="{DB833C1F-AFDA-4B0F-9A68-94E16E1B7D8C}"/>
    <hyperlink ref="O129" r:id="rId112" display="https://barttorvik.com/team.php?team=Alabama&amp;year=2014" xr:uid="{6E6F925D-5573-4EDD-8B4B-7D51AF92A203}"/>
    <hyperlink ref="O131" r:id="rId113" display="https://barttorvik.com/team.php?team=UNLV&amp;year=2014" xr:uid="{57A5EC95-0FAB-473B-9A5D-0091BDEE925D}"/>
    <hyperlink ref="O133" r:id="rId114" display="https://barttorvik.com/team.php?team=New+Mexico+St.&amp;year=2014" xr:uid="{BBE7D8A4-8A80-470C-8686-F66CB4EE3E2E}"/>
    <hyperlink ref="O134" r:id="rId115" display="https://barttorvik.com/team.php?team=New+Mexico+St.&amp;year=2014" xr:uid="{F23D7AF0-912C-41C4-BCC0-EB882FC4CB67}"/>
    <hyperlink ref="O135" r:id="rId116" display="https://barttorvik.com/team.php?team=St.+John%27s&amp;year=2014" xr:uid="{4DC49676-793D-49A8-980A-BA1D0E3BA91B}"/>
    <hyperlink ref="O137" r:id="rId117" display="https://barttorvik.com/team.php?team=Boise+St.&amp;year=2014" xr:uid="{81734A28-2435-4950-9F2B-47EE038DFFE8}"/>
    <hyperlink ref="O139" r:id="rId118" display="https://barttorvik.com/team.php?team=Richmond&amp;year=2014" xr:uid="{A85FCA41-A704-4773-9D51-6D2B8914D25B}"/>
    <hyperlink ref="O141" r:id="rId119" display="https://barttorvik.com/team.php?team=Notre+Dame&amp;year=2014" xr:uid="{2942DF78-E02E-4F6A-8A10-36F057E7ED44}"/>
    <hyperlink ref="O143" r:id="rId120" display="https://barttorvik.com/team.php?team=Green+Bay&amp;year=2014" xr:uid="{6B0963F8-D35F-4743-A460-0E04C81AF0CC}"/>
    <hyperlink ref="O145" r:id="rId121" display="https://barttorvik.com/team.php?team=UC+Santa+Barbara&amp;year=2014" xr:uid="{6EC915A6-3BEC-45A3-BC19-88E10EFDD8E6}"/>
    <hyperlink ref="O147" r:id="rId122" display="https://barttorvik.com/team.php?team=North+Carolina+St.&amp;year=2014" xr:uid="{F37F51A9-D4B9-46DF-B286-E87D8680E2A5}"/>
    <hyperlink ref="O148" r:id="rId123" display="https://barttorvik.com/team.php?team=North+Carolina+St.&amp;year=2014" xr:uid="{F1F6C0D6-46BD-4313-BC0B-7AA2C2C18C4B}"/>
    <hyperlink ref="O149" r:id="rId124" display="https://barttorvik.com/team.php?team=Penn+St.&amp;year=2014" xr:uid="{43CAE6EE-3A91-4F89-A77A-D6878B086F81}"/>
    <hyperlink ref="O151" r:id="rId125" display="https://barttorvik.com/team.php?team=Mississippi&amp;year=2014" xr:uid="{81466615-1F2C-4747-822B-13D91BC819F7}"/>
    <hyperlink ref="P153" r:id="rId126" display="https://barttorvik.com/trank.php?&amp;begin=20131101&amp;end=20140317&amp;conlimit=All&amp;year=2014&amp;top=0&amp;venue=All&amp;type=N&amp;mingames=0&amp;quad=5&amp;rpi=" xr:uid="{AD688767-76AC-4BDF-8443-0462FCD2685F}"/>
    <hyperlink ref="O154" r:id="rId127" display="https://barttorvik.com/team.php?team=St.+Bonaventure&amp;year=2014" xr:uid="{3419421F-54C5-404A-8D0B-E5A85808D438}"/>
    <hyperlink ref="O156" r:id="rId128" display="https://barttorvik.com/team.php?team=Maryland&amp;year=2014" xr:uid="{BD3BA848-9109-4678-A922-207F73C62BDC}"/>
    <hyperlink ref="O158" r:id="rId129" display="https://barttorvik.com/team.php?team=Drexel&amp;year=2014" xr:uid="{7E12D57B-5BD1-4B53-BC25-0C1F010057E0}"/>
    <hyperlink ref="O160" r:id="rId130" display="https://barttorvik.com/team.php?team=Indiana+St.&amp;year=2014" xr:uid="{11B22F5D-9E13-40DB-8717-A91ECF307FBF}"/>
    <hyperlink ref="O162" r:id="rId131" display="https://barttorvik.com/team.php?team=Miami+FL&amp;year=2014" xr:uid="{62FE3BCD-F00A-4421-8187-064DF5804CA8}"/>
    <hyperlink ref="O164" r:id="rId132" display="https://barttorvik.com/team.php?team=Vanderbilt&amp;year=2014" xr:uid="{B36D2C35-2977-49DB-A1C8-762BDF80901C}"/>
    <hyperlink ref="O166" r:id="rId133" display="https://barttorvik.com/team.php?team=Butler&amp;year=2014" xr:uid="{A38B7AF0-008A-4CD2-8A10-2777CA816CC0}"/>
    <hyperlink ref="O168" r:id="rId134" display="https://barttorvik.com/team.php?team=Ohio&amp;year=2014" xr:uid="{88DAD128-AB99-4090-ADB6-E749E7830D66}"/>
    <hyperlink ref="O170" r:id="rId135" display="https://barttorvik.com/team.php?team=Nebraska&amp;year=2014" xr:uid="{D26E3452-BD09-48F6-B596-C4DF1F5F18DA}"/>
    <hyperlink ref="O171" r:id="rId136" display="https://barttorvik.com/team.php?team=Nebraska&amp;year=2014" xr:uid="{47B0D493-99B6-41BA-BBA5-8906FFFB58BA}"/>
    <hyperlink ref="O172" r:id="rId137" display="https://barttorvik.com/team.php?team=Columbia&amp;year=2014" xr:uid="{9A665B4D-028D-4499-A78F-F86A2CA9D0E6}"/>
    <hyperlink ref="O174" r:id="rId138" display="https://barttorvik.com/team.php?team=Manhattan&amp;year=2014" xr:uid="{F85FEC4F-8F8C-4AF7-AE29-44ED9F8D7BEC}"/>
    <hyperlink ref="O175" r:id="rId139" display="https://barttorvik.com/team.php?team=Manhattan&amp;year=2014" xr:uid="{2F890EA3-3685-4C8E-B14B-9F2ACB8A8FCA}"/>
    <hyperlink ref="O176" r:id="rId140" display="https://barttorvik.com/team.php?team=Toledo&amp;year=2014" xr:uid="{D6988B60-5838-4C7B-B89E-9BDEBAD4FD98}"/>
    <hyperlink ref="O178" r:id="rId141" display="https://barttorvik.com/team.php?team=Princeton&amp;year=2014" xr:uid="{C0E8F14D-42D4-42F2-A709-C9B2B66B17DE}"/>
    <hyperlink ref="O180" r:id="rId142" display="https://barttorvik.com/team.php?team=Pacific&amp;year=2014" xr:uid="{1E1DE1AB-A4BD-4255-AF72-156A68B4FDA1}"/>
    <hyperlink ref="O182" r:id="rId143" display="https://barttorvik.com/team.php?team=Northern+Iowa&amp;year=2014" xr:uid="{2021A095-0237-406E-A1E7-CDFCBE82276C}"/>
    <hyperlink ref="O184" r:id="rId144" display="https://barttorvik.com/team.php?team=Portland&amp;year=2014" xr:uid="{62FF0982-FC3A-4D71-AE08-943381CD4B68}"/>
    <hyperlink ref="O186" r:id="rId145" display="https://barttorvik.com/team.php?team=Iona&amp;year=2014" xr:uid="{B4850C6D-8657-457E-9BA1-27F6D5D8C7F0}"/>
    <hyperlink ref="O188" r:id="rId146" display="https://barttorvik.com/team.php?team=Hawaii&amp;year=2014" xr:uid="{768A3C47-C1D4-4160-98DB-50DA172467E5}"/>
    <hyperlink ref="O190" r:id="rId147" display="https://barttorvik.com/team.php?team=La+Salle&amp;year=2014" xr:uid="{A6E76988-2F22-433A-864D-ED6DFA52C9F8}"/>
    <hyperlink ref="O192" r:id="rId148" display="https://barttorvik.com/team.php?team=Wyoming&amp;year=2014" xr:uid="{43FB246F-8CF6-4695-BB22-00692B1303AE}"/>
    <hyperlink ref="O194" r:id="rId149" display="https://barttorvik.com/team.php?team=Louisiana+Lafayette&amp;year=2014" xr:uid="{4277BDEC-DD84-4BAF-93F3-8CADA7407C21}"/>
    <hyperlink ref="O195" r:id="rId150" display="https://barttorvik.com/team.php?team=Louisiana+Lafayette&amp;year=2014" xr:uid="{57A0FD02-4C95-4609-8A16-AA63039CD45A}"/>
    <hyperlink ref="O196" r:id="rId151" display="https://barttorvik.com/team.php?team=Mercer&amp;year=2014" xr:uid="{97D09B13-8462-4373-9762-E20BCBB8D88B}"/>
    <hyperlink ref="O197" r:id="rId152" display="https://barttorvik.com/team.php?team=Mercer&amp;year=2014" xr:uid="{AE819828-BE53-484E-BC0C-C0768297335B}"/>
    <hyperlink ref="O198" r:id="rId153" display="https://barttorvik.com/team.php?team=Belmont&amp;year=2014" xr:uid="{43DB91D8-A477-4B26-B837-31D1CDCC5493}"/>
    <hyperlink ref="O200" r:id="rId154" display="https://barttorvik.com/team.php?team=Wake+Forest&amp;year=2014" xr:uid="{73F88EF3-2F3C-4FDE-9682-1722E96A60D9}"/>
    <hyperlink ref="O202" r:id="rId155" display="https://barttorvik.com/team.php?team=Texas+Tech&amp;year=2014" xr:uid="{2C0DBBC8-23E2-4A14-8991-FAAC23C50664}"/>
    <hyperlink ref="P204" r:id="rId156" display="https://barttorvik.com/trank.php?&amp;begin=20131101&amp;end=20140317&amp;conlimit=All&amp;year=2014&amp;top=0&amp;venue=All&amp;type=N&amp;mingames=0&amp;quad=5&amp;rpi=" xr:uid="{333CB6AE-6568-4C8E-9170-D5332F508B10}"/>
    <hyperlink ref="O205" r:id="rId157" display="https://barttorvik.com/team.php?team=Southern+Miss&amp;year=2014" xr:uid="{D93F5441-19BA-4C88-B5C8-F8DAD9B8D11B}"/>
    <hyperlink ref="O207" r:id="rId158" display="https://barttorvik.com/team.php?team=Stephen+F.+Austin&amp;year=2014" xr:uid="{ADB1B9D0-80C6-47DD-8088-2A9E3724C261}"/>
    <hyperlink ref="O208" r:id="rId159" display="https://barttorvik.com/team.php?team=Stephen+F.+Austin&amp;year=2014" xr:uid="{832F2DEE-AB36-4D51-A43D-142E55660E99}"/>
    <hyperlink ref="O209" r:id="rId160" display="https://barttorvik.com/team.php?team=North+Dakota+St.&amp;year=2014" xr:uid="{AF320E56-1722-4024-81D3-AE28C819B82D}"/>
    <hyperlink ref="O210" r:id="rId161" display="https://barttorvik.com/team.php?team=North+Dakota+St.&amp;year=2014" xr:uid="{66269770-A72B-4EB7-863F-5AD851372DE8}"/>
    <hyperlink ref="O211" r:id="rId162" display="https://barttorvik.com/team.php?team=Drake&amp;year=2014" xr:uid="{5C93C000-71A0-4EDB-9136-8EBD4888CB42}"/>
    <hyperlink ref="O213" r:id="rId163" display="https://barttorvik.com/team.php?team=Georgia+Tech&amp;year=2014" xr:uid="{973A830C-AE8E-43A2-9799-A2B48BFF76AB}"/>
    <hyperlink ref="O215" r:id="rId164" display="https://barttorvik.com/team.php?team=UC+Irvine&amp;year=2014" xr:uid="{D1F45A45-6B47-486F-8B12-EA23659FCCAC}"/>
    <hyperlink ref="O217" r:id="rId165" display="https://barttorvik.com/team.php?team=Nebraska+Omaha&amp;year=2014" xr:uid="{40560AAD-02CB-4FF4-A765-A6EC6E4DB880}"/>
    <hyperlink ref="O219" r:id="rId166" display="https://barttorvik.com/team.php?team=Seton+Hall&amp;year=2014" xr:uid="{7EA837C0-97C2-45D9-9D56-538AADEEF9DE}"/>
    <hyperlink ref="O221" r:id="rId167" display="https://barttorvik.com/team.php?team=UAB&amp;year=2014" xr:uid="{ED068FEC-7EB4-4F63-A22E-2BD47B96E813}"/>
    <hyperlink ref="O223" r:id="rId168" display="https://barttorvik.com/team.php?team=Purdue&amp;year=2014" xr:uid="{258EF31C-8FC2-4A1A-9388-645F0F5A8493}"/>
    <hyperlink ref="O225" r:id="rId169" display="https://barttorvik.com/team.php?team=Virginia+Tech&amp;year=2014" xr:uid="{D218C254-73C9-4D3A-A6E5-FEDCABFF2D20}"/>
    <hyperlink ref="O227" r:id="rId170" display="https://barttorvik.com/team.php?team=Akron&amp;year=2014" xr:uid="{4366BD8B-80F9-41EA-A07C-5D33B2EB95F9}"/>
    <hyperlink ref="O229" r:id="rId171" display="https://barttorvik.com/team.php?team=Boston+University&amp;year=2014" xr:uid="{2A4BD912-F272-48D3-92DB-2851DC4D529F}"/>
    <hyperlink ref="O231" r:id="rId172" display="https://barttorvik.com/team.php?team=Delaware&amp;year=2014" xr:uid="{FD6946C0-69E0-49B1-B304-CF3897CF98EE}"/>
    <hyperlink ref="O232" r:id="rId173" display="https://barttorvik.com/team.php?team=Delaware&amp;year=2014" xr:uid="{26445567-2F72-4DD3-AC6C-1E2BFBA643B2}"/>
    <hyperlink ref="O233" r:id="rId174" display="https://barttorvik.com/team.php?team=Temple&amp;year=2014" xr:uid="{E5022057-9BBB-4E85-B68F-DC7EA305EE6E}"/>
    <hyperlink ref="O235" r:id="rId175" display="https://barttorvik.com/team.php?team=Cleveland+St.&amp;year=2014" xr:uid="{72EED27B-4B30-4F0F-AED0-BABBA4C1207A}"/>
    <hyperlink ref="O237" r:id="rId176" display="https://barttorvik.com/team.php?team=San+Diego&amp;year=2014" xr:uid="{DA70DF82-D909-401B-A5DE-56A1AA8C7EE7}"/>
    <hyperlink ref="O239" r:id="rId177" display="https://barttorvik.com/team.php?team=Auburn&amp;year=2014" xr:uid="{A095D765-2284-4D00-BC2F-C6424F7D288B}"/>
    <hyperlink ref="O241" r:id="rId178" display="https://barttorvik.com/team.php?team=Colgate&amp;year=2014" xr:uid="{43A3F38D-CD2D-4FD6-AC47-2F14CD1F9610}"/>
    <hyperlink ref="O243" r:id="rId179" display="https://barttorvik.com/team.php?team=Charlotte&amp;year=2014" xr:uid="{711FC751-1BCA-4889-BEE4-86494E9C64EC}"/>
    <hyperlink ref="O245" r:id="rId180" display="https://barttorvik.com/team.php?team=Missouri+St.&amp;year=2014" xr:uid="{476320EE-99DD-4B2C-9B71-2305B12B3FAA}"/>
    <hyperlink ref="O247" r:id="rId181" display="https://barttorvik.com/team.php?team=Eastern+Kentucky&amp;year=2014" xr:uid="{AB783B29-1BC0-414E-9174-1C1FC8949BDF}"/>
    <hyperlink ref="O248" r:id="rId182" display="https://barttorvik.com/team.php?team=Eastern+Kentucky&amp;year=2014" xr:uid="{680207BD-F691-4143-94C9-DE1347EF7B9C}"/>
    <hyperlink ref="O249" r:id="rId183" display="https://barttorvik.com/team.php?team=Texas+A%26M&amp;year=2014" xr:uid="{5310FF25-0EE7-4B8C-ACED-A2CDD2E70185}"/>
    <hyperlink ref="O251" r:id="rId184" display="https://barttorvik.com/team.php?team=UCF&amp;year=2014" xr:uid="{AF4B2A79-4651-43A7-AA65-368CF9D349B8}"/>
    <hyperlink ref="O253" r:id="rId185" display="https://barttorvik.com/team.php?team=Eastern+Michigan&amp;year=2014" xr:uid="{D24BACE8-4849-45FE-B38D-BB6644DED780}"/>
    <hyperlink ref="P255" r:id="rId186" display="https://barttorvik.com/trank.php?&amp;begin=20131101&amp;end=20140317&amp;conlimit=All&amp;year=2014&amp;top=0&amp;venue=All&amp;type=N&amp;mingames=0&amp;quad=5&amp;rpi=" xr:uid="{B02CD9A0-799D-499B-AE31-94A680444C9D}"/>
    <hyperlink ref="O256" r:id="rId187" display="https://barttorvik.com/team.php?team=UTEP&amp;year=2014" xr:uid="{2ED50664-5EEA-469C-8AAD-B0028B9EDE94}"/>
    <hyperlink ref="O258" r:id="rId188" display="https://barttorvik.com/team.php?team=Elon&amp;year=2014" xr:uid="{AB7C5CCC-CD25-4321-A326-BE475A9FE7AE}"/>
    <hyperlink ref="O260" r:id="rId189" display="https://barttorvik.com/team.php?team=IPFW&amp;year=2014" xr:uid="{6C5151C8-8F05-4B26-86E5-9F9B3500973E}"/>
    <hyperlink ref="O262" r:id="rId190" display="https://barttorvik.com/team.php?team=Oral+Roberts&amp;year=2014" xr:uid="{875D1BB7-8672-4FEA-BDBF-B59BC1BDC220}"/>
    <hyperlink ref="O264" r:id="rId191" display="https://barttorvik.com/team.php?team=North+Carolina+Central&amp;year=2014" xr:uid="{F9BD1CF0-0F55-455C-86B4-662967399D47}"/>
    <hyperlink ref="O265" r:id="rId192" display="https://barttorvik.com/team.php?team=North+Carolina+Central&amp;year=2014" xr:uid="{24AD1CF6-C466-464C-B0BF-C3E26540787D}"/>
    <hyperlink ref="O266" r:id="rId193" display="https://barttorvik.com/team.php?team=South+Carolina&amp;year=2014" xr:uid="{DFC58E51-7896-4038-9B0E-31C9D1591734}"/>
    <hyperlink ref="O268" r:id="rId194" display="https://barttorvik.com/team.php?team=Denver&amp;year=2014" xr:uid="{BFB26B9E-87E0-45C1-861B-2194C5330E17}"/>
    <hyperlink ref="O270" r:id="rId195" display="https://barttorvik.com/team.php?team=South+Alabama&amp;year=2014" xr:uid="{84AEF32B-CEDC-4038-A367-DE4C5AD2385E}"/>
    <hyperlink ref="O272" r:id="rId196" display="https://barttorvik.com/team.php?team=Washington+St.&amp;year=2014" xr:uid="{7DF320A9-FECC-4BC1-9A41-4F680D392916}"/>
    <hyperlink ref="O274" r:id="rId197" display="https://barttorvik.com/team.php?team=Middle+Tennessee&amp;year=2014" xr:uid="{1E960799-C553-4810-983B-04C84A8C8698}"/>
    <hyperlink ref="O276" r:id="rId198" display="https://barttorvik.com/team.php?team=Georgia+St.&amp;year=2014" xr:uid="{6EDF4046-B416-409A-B99F-25FC287FB627}"/>
    <hyperlink ref="O278" r:id="rId199" display="https://barttorvik.com/team.php?team=DePaul&amp;year=2014" xr:uid="{D353B60B-E4BF-4EF8-A9A6-9C03DD6AFE38}"/>
    <hyperlink ref="O280" r:id="rId200" display="https://barttorvik.com/team.php?team=Oregon+St.&amp;year=2014" xr:uid="{02A4910D-C41F-4F1B-AB1B-C98B2F78BB32}"/>
    <hyperlink ref="O282" r:id="rId201" display="https://barttorvik.com/team.php?team=Stony+Brook&amp;year=2014" xr:uid="{2A4C0B23-BF7E-45FE-AE95-22A94C4959BC}"/>
    <hyperlink ref="O284" r:id="rId202" display="https://barttorvik.com/team.php?team=Northwestern&amp;year=2014" xr:uid="{CC39482B-6BAD-4D36-A3DD-BB42919F0929}"/>
    <hyperlink ref="O286" r:id="rId203" display="https://barttorvik.com/team.php?team=Western+Kentucky&amp;year=2014" xr:uid="{185A21F2-53D8-4FD2-B44F-2333354C22F2}"/>
    <hyperlink ref="O288" r:id="rId204" display="https://barttorvik.com/team.php?team=USC&amp;year=2014" xr:uid="{7F8CFC00-657C-4897-8FC7-BE1BFE2925A0}"/>
    <hyperlink ref="O290" r:id="rId205" display="https://barttorvik.com/team.php?team=Quinnipiac&amp;year=2014" xr:uid="{4B136ED7-8497-4AC2-B189-572C6539FF24}"/>
    <hyperlink ref="O292" r:id="rId206" display="https://barttorvik.com/team.php?team=Colorado+St.&amp;year=2014" xr:uid="{5F48F07F-801B-43F9-B9BB-6A54653725F5}"/>
    <hyperlink ref="O294" r:id="rId207" display="https://barttorvik.com/team.php?team=Bucknell&amp;year=2014" xr:uid="{BF57D9E7-188D-4A8F-9D44-5AE1C92F16D8}"/>
    <hyperlink ref="O296" r:id="rId208" display="https://barttorvik.com/team.php?team=Youngstown+St.&amp;year=2014" xr:uid="{BDFE41AE-F8FD-4847-BD6F-5E5BB8BD5AD0}"/>
    <hyperlink ref="O298" r:id="rId209" display="https://barttorvik.com/team.php?team=Tulsa&amp;year=2014" xr:uid="{C39F2B08-437C-4062-BBB5-105E209C229B}"/>
    <hyperlink ref="O299" r:id="rId210" display="https://barttorvik.com/team.php?team=Tulsa&amp;year=2014" xr:uid="{8D7CEF76-4280-4492-9813-EECD88E4EBBA}"/>
    <hyperlink ref="O300" r:id="rId211" display="https://barttorvik.com/team.php?team=Holy+Cross&amp;year=2014" xr:uid="{19EE88B6-A76B-462F-AC0A-B028B468FBC6}"/>
    <hyperlink ref="O302" r:id="rId212" display="https://barttorvik.com/team.php?team=Rhode+Island&amp;year=2014" xr:uid="{C9AD404C-EC59-4B17-AC3F-E8E110AF5D9E}"/>
    <hyperlink ref="O304" r:id="rId213" display="https://barttorvik.com/team.php?team=Fresno+St.&amp;year=2014" xr:uid="{D4ECC6FF-962C-4A49-BF90-87ED9BA2B0A7}"/>
    <hyperlink ref="P306" r:id="rId214" display="https://barttorvik.com/trank.php?&amp;begin=20131101&amp;end=20140317&amp;conlimit=All&amp;year=2014&amp;top=0&amp;venue=All&amp;type=N&amp;mingames=0&amp;quad=5&amp;rpi=" xr:uid="{43161837-2A1E-4D0A-8919-FA03F6A25A53}"/>
    <hyperlink ref="O307" r:id="rId215" display="https://barttorvik.com/team.php?team=Illinois+St.&amp;year=2014" xr:uid="{0CDCC422-8DBD-47E7-B0ED-2534D7744D92}"/>
    <hyperlink ref="O309" r:id="rId216" display="https://barttorvik.com/team.php?team=Loyola+Marymount&amp;year=2014" xr:uid="{057233F0-6BB6-4160-BCDB-981CEC8B5B2B}"/>
    <hyperlink ref="O311" r:id="rId217" display="https://barttorvik.com/team.php?team=Georgia&amp;year=2014" xr:uid="{6EFDB8F1-0DDD-4716-A723-CF057B7E412A}"/>
    <hyperlink ref="O313" r:id="rId218" display="https://barttorvik.com/team.php?team=San+Francisco&amp;year=2014" xr:uid="{8FBEF94A-F6C9-4AED-9D6F-CE421B53E6D7}"/>
    <hyperlink ref="O315" r:id="rId219" display="https://barttorvik.com/team.php?team=Morehead+St.&amp;year=2014" xr:uid="{B8AFB479-4E3D-4150-A17D-2494823457BD}"/>
    <hyperlink ref="O317" r:id="rId220" display="https://barttorvik.com/team.php?team=East+Carolina&amp;year=2014" xr:uid="{10432AAD-8BCD-48E2-9649-6AEE16C0580F}"/>
    <hyperlink ref="O319" r:id="rId221" display="https://barttorvik.com/team.php?team=Western+Michigan&amp;year=2014" xr:uid="{7D55C4FB-2F5A-4C14-823D-94D94F1D9308}"/>
    <hyperlink ref="O320" r:id="rId222" display="https://barttorvik.com/team.php?team=Western+Michigan&amp;year=2014" xr:uid="{36545466-495E-4057-B6A5-0B97B565CB63}"/>
    <hyperlink ref="O321" r:id="rId223" display="https://barttorvik.com/team.php?team=Old+Dominion&amp;year=2014" xr:uid="{E38E8B3B-EFD6-45ED-8B8D-4F62323692C3}"/>
    <hyperlink ref="O323" r:id="rId224" display="https://barttorvik.com/team.php?team=Canisius&amp;year=2014" xr:uid="{900D8F1C-505E-4AFD-9220-0FF7C8E79B04}"/>
    <hyperlink ref="O325" r:id="rId225" display="https://barttorvik.com/team.php?team=Milwaukee&amp;year=2014" xr:uid="{147B66EA-D9E9-44F0-B9D5-600A49FFBB7A}"/>
    <hyperlink ref="O326" r:id="rId226" display="https://barttorvik.com/team.php?team=Milwaukee&amp;year=2014" xr:uid="{4891F7D7-B6A6-4BBA-B317-487C14CF26BB}"/>
    <hyperlink ref="O327" r:id="rId227" display="https://barttorvik.com/team.php?team=Kent+St.&amp;year=2014" xr:uid="{2AAD93A0-29AD-40F6-AD69-2263D4C4586A}"/>
    <hyperlink ref="O329" r:id="rId228" display="https://barttorvik.com/team.php?team=Buffalo&amp;year=2014" xr:uid="{38662DB8-37FF-48BB-9107-15F9F851B188}"/>
    <hyperlink ref="O331" r:id="rId229" display="https://barttorvik.com/team.php?team=TCU&amp;year=2014" xr:uid="{5972AFDC-59F0-45CE-B96A-4A919178B701}"/>
    <hyperlink ref="O333" r:id="rId230" display="https://barttorvik.com/team.php?team=George+Mason&amp;year=2014" xr:uid="{63FDB811-B489-4CFD-AEA2-EABDA002C4D4}"/>
    <hyperlink ref="O335" r:id="rId231" display="https://barttorvik.com/team.php?team=Boston+College&amp;year=2014" xr:uid="{95DF98D8-97F4-491E-AC5C-1638400AFD9B}"/>
    <hyperlink ref="O337" r:id="rId232" display="https://barttorvik.com/team.php?team=Eastern+Washington&amp;year=2014" xr:uid="{3F862075-B0D4-477B-8948-2EF31C2C9BBF}"/>
    <hyperlink ref="O339" r:id="rId233" display="https://barttorvik.com/team.php?team=Cal+Poly&amp;year=2014" xr:uid="{148FC896-85F8-4E08-8147-8DCA4280A1FB}"/>
    <hyperlink ref="O340" r:id="rId234" display="https://barttorvik.com/team.php?team=Cal+Poly&amp;year=2014" xr:uid="{986C5545-8AC6-426B-B402-52D36BBBFFEE}"/>
    <hyperlink ref="O341" r:id="rId235" display="https://barttorvik.com/team.php?team=Oakland&amp;year=2014" xr:uid="{398E5670-5E3F-407B-993F-225B942CF374}"/>
    <hyperlink ref="O343" r:id="rId236" display="https://barttorvik.com/team.php?team=Vermont&amp;year=2014" xr:uid="{996A633F-253A-43A2-B8F5-A9F381106AF2}"/>
    <hyperlink ref="O345" r:id="rId237" display="https://barttorvik.com/team.php?team=USC+Upstate&amp;year=2014" xr:uid="{92790252-F95F-47E2-9822-62CA43E58D71}"/>
    <hyperlink ref="O347" r:id="rId238" display="https://barttorvik.com/team.php?team=Houston&amp;year=2014" xr:uid="{9BDBA4F4-0BC7-4306-A04C-1C9DEF098247}"/>
    <hyperlink ref="O349" r:id="rId239" display="https://barttorvik.com/team.php?team=Fordham&amp;year=2014" xr:uid="{2B1FB955-B43D-4F81-A80C-163EA4A87B50}"/>
    <hyperlink ref="O351" r:id="rId240" display="https://barttorvik.com/team.php?team=American&amp;year=2014" xr:uid="{B4915F61-7573-4466-B639-86269E2099C6}"/>
    <hyperlink ref="O352" r:id="rId241" display="https://barttorvik.com/team.php?team=American&amp;year=2014" xr:uid="{4298BBC4-A4DF-4C19-B91C-D54B7CDDF5C3}"/>
    <hyperlink ref="O353" r:id="rId242" display="https://barttorvik.com/team.php?team=Washington&amp;year=2014" xr:uid="{4B247D9B-DDF5-447D-9C11-30D8046BBF33}"/>
    <hyperlink ref="O355" r:id="rId243" display="https://barttorvik.com/team.php?team=Montana&amp;year=2014" xr:uid="{C68280D2-3173-4E7A-8D5C-58880423ACB7}"/>
    <hyperlink ref="P357" r:id="rId244" display="https://barttorvik.com/trank.php?&amp;begin=20131101&amp;end=20140317&amp;conlimit=All&amp;year=2014&amp;top=0&amp;venue=All&amp;type=N&amp;mingames=0&amp;quad=5&amp;rpi=" xr:uid="{72116B4B-38D1-4A12-A550-428D79BEA19D}"/>
    <hyperlink ref="O358" r:id="rId245" display="https://barttorvik.com/team.php?team=Evansville&amp;year=2014" xr:uid="{69601EC3-6859-4572-B903-80164DE09F7D}"/>
    <hyperlink ref="O360" r:id="rId246" display="https://barttorvik.com/team.php?team=Bryant&amp;year=2014" xr:uid="{EA3F2973-9086-4221-9D11-2234AF821637}"/>
    <hyperlink ref="O362" r:id="rId247" display="https://barttorvik.com/team.php?team=Duquesne&amp;year=2014" xr:uid="{0625E77D-BDB7-4C82-B0D9-6D76B5126B12}"/>
    <hyperlink ref="O364" r:id="rId248" display="https://barttorvik.com/team.php?team=Valparaiso&amp;year=2014" xr:uid="{23EE083D-3769-48DA-9D31-32B6638D4B4A}"/>
    <hyperlink ref="O366" r:id="rId249" display="https://barttorvik.com/team.php?team=Long+Beach+St.&amp;year=2014" xr:uid="{31DDDE11-F067-4551-8E79-B3A6D4ACF64A}"/>
    <hyperlink ref="O368" r:id="rId250" display="https://barttorvik.com/team.php?team=South+Florida&amp;year=2014" xr:uid="{3C162FF4-D09F-4E40-9911-3F7AD11AE423}"/>
    <hyperlink ref="O370" r:id="rId251" display="https://barttorvik.com/team.php?team=Towson&amp;year=2014" xr:uid="{475851A1-B3AC-4C08-AC6B-C4735CD2CF88}"/>
    <hyperlink ref="O372" r:id="rId252" display="https://barttorvik.com/team.php?team=College+of+Charleston&amp;year=2014" xr:uid="{549E1B3A-84C0-4B2B-8410-913047320A83}"/>
    <hyperlink ref="O374" r:id="rId253" display="https://barttorvik.com/team.php?team=Brown&amp;year=2014" xr:uid="{0AB904F9-2B18-45D5-962A-9764C6F07EA1}"/>
    <hyperlink ref="O376" r:id="rId254" display="https://barttorvik.com/team.php?team=Charleston+Southern&amp;year=2014" xr:uid="{A0EFFE17-62A8-4336-9614-D7DB7551F2E8}"/>
    <hyperlink ref="O378" r:id="rId255" display="https://barttorvik.com/team.php?team=William+%26+Mary&amp;year=2014" xr:uid="{BB12F0E6-2D91-40A4-B7D5-D62277C9A83C}"/>
    <hyperlink ref="O380" r:id="rId256" display="https://barttorvik.com/team.php?team=Detroit&amp;year=2014" xr:uid="{3DF42385-8E27-4AAF-9184-3C4C8CEE0A9F}"/>
    <hyperlink ref="O382" r:id="rId257" display="https://barttorvik.com/team.php?team=Albany&amp;year=2014" xr:uid="{351E2E01-2EA9-46FD-AAF6-E3ADEE9BFA00}"/>
    <hyperlink ref="O383" r:id="rId258" display="https://barttorvik.com/team.php?team=Albany&amp;year=2014" xr:uid="{C28D8303-34FD-421E-A968-6CEED263F8E3}"/>
    <hyperlink ref="O384" r:id="rId259" display="https://barttorvik.com/team.php?team=Northwestern+St.&amp;year=2014" xr:uid="{A5FE7778-BC39-43CA-816F-C2FF05687FB0}"/>
    <hyperlink ref="O386" r:id="rId260" display="https://barttorvik.com/team.php?team=North+Texas&amp;year=2014" xr:uid="{E34ADF8F-2986-4091-828E-C4C850398BA5}"/>
    <hyperlink ref="O388" r:id="rId261" display="https://barttorvik.com/team.php?team=UT+Arlington&amp;year=2014" xr:uid="{99BDAABF-2FE4-4653-AA84-C9EBCCF0551A}"/>
    <hyperlink ref="O390" r:id="rId262" display="https://barttorvik.com/team.php?team=Arkansas+St.&amp;year=2014" xr:uid="{FACE2393-2F3F-434E-8AC8-DBFB898FEDE9}"/>
    <hyperlink ref="O392" r:id="rId263" display="https://barttorvik.com/team.php?team=Rutgers&amp;year=2014" xr:uid="{2D06E1F6-E83A-464F-9AAD-D2AFA5D8955B}"/>
    <hyperlink ref="O394" r:id="rId264" display="https://barttorvik.com/team.php?team=Siena&amp;year=2014" xr:uid="{2FD97C79-C2D9-4E6A-9AB1-BD160A90A4AD}"/>
    <hyperlink ref="O396" r:id="rId265" display="https://barttorvik.com/team.php?team=Davidson&amp;year=2014" xr:uid="{8D81EEBB-81D5-46B2-8722-100110FF53CB}"/>
    <hyperlink ref="O398" r:id="rId266" display="https://barttorvik.com/team.php?team=Bowling+Green&amp;year=2014" xr:uid="{56C5D48C-17BE-48A5-A3B2-4CE1EC135ED0}"/>
    <hyperlink ref="O400" r:id="rId267" display="https://barttorvik.com/team.php?team=Lehigh&amp;year=2014" xr:uid="{3DB8A8C1-3701-49A0-892D-AF5FE402DD8D}"/>
    <hyperlink ref="O402" r:id="rId268" display="https://barttorvik.com/team.php?team=Marshall&amp;year=2014" xr:uid="{0D1C7CB4-E08B-4612-B7DC-05415B5E4375}"/>
    <hyperlink ref="O404" r:id="rId269" display="https://barttorvik.com/team.php?team=Wright+St.&amp;year=2014" xr:uid="{191520E8-9D41-43B8-BCE0-65321475FCDA}"/>
    <hyperlink ref="O406" r:id="rId270" display="https://barttorvik.com/team.php?team=Robert+Morris&amp;year=2014" xr:uid="{B1061955-4172-470D-BFE3-C80E54B673AF}"/>
    <hyperlink ref="P408" r:id="rId271" display="https://barttorvik.com/trank.php?&amp;begin=20131101&amp;end=20140317&amp;conlimit=All&amp;year=2014&amp;top=0&amp;venue=All&amp;type=N&amp;mingames=0&amp;quad=5&amp;rpi=" xr:uid="{093E67C9-A71C-453F-9C5D-5DDF9ED24548}"/>
    <hyperlink ref="O409" r:id="rId272" display="https://barttorvik.com/team.php?team=Pepperdine&amp;year=2014" xr:uid="{B40F14A6-2B23-4DE2-8296-85FF1E991C15}"/>
    <hyperlink ref="O411" r:id="rId273" display="https://barttorvik.com/team.php?team=Cal+St.+Bakersfield&amp;year=2014" xr:uid="{634C62E1-4C88-47C8-B568-8D21D2304B56}"/>
    <hyperlink ref="O413" r:id="rId274" display="https://barttorvik.com/team.php?team=Jackson+St.&amp;year=2014" xr:uid="{C3DADEEB-7595-4357-9398-F0E74B8E42E7}"/>
    <hyperlink ref="O415" r:id="rId275" display="https://barttorvik.com/team.php?team=Little+Rock&amp;year=2014" xr:uid="{95DEF50D-88B4-4E10-ADC5-2F4187B0F4E9}"/>
    <hyperlink ref="O417" r:id="rId276" display="https://barttorvik.com/team.php?team=Idaho+St.&amp;year=2014" xr:uid="{ECCDC3CF-A590-4D3F-9607-9FD4D4AAEC86}"/>
    <hyperlink ref="O419" r:id="rId277" display="https://barttorvik.com/team.php?team=Southern&amp;year=2014" xr:uid="{3DBE7AB5-DFFF-47D9-BE8A-AED53C60C47E}"/>
    <hyperlink ref="O421" r:id="rId278" display="https://barttorvik.com/team.php?team=Nevada&amp;year=2014" xr:uid="{AB0F482F-0C5F-4CAE-8EB4-B4C2A2A23BD0}"/>
    <hyperlink ref="O423" r:id="rId279" display="https://barttorvik.com/team.php?team=Northern+Colorado&amp;year=2014" xr:uid="{95C3952D-72B2-4CC4-B63C-B6C7920F7096}"/>
    <hyperlink ref="O425" r:id="rId280" display="https://barttorvik.com/team.php?team=South+Dakota+St.&amp;year=2014" xr:uid="{B5243B2F-B3F6-46A0-B7AE-546F799D3DBC}"/>
    <hyperlink ref="O427" r:id="rId281" display="https://barttorvik.com/team.php?team=Yale&amp;year=2014" xr:uid="{5B425381-22FA-4051-BB57-08BF7425ED5D}"/>
    <hyperlink ref="O429" r:id="rId282" display="https://barttorvik.com/team.php?team=Seattle&amp;year=2014" xr:uid="{2B653C83-BE0A-4162-8DAB-557BF5E1A4D6}"/>
    <hyperlink ref="O431" r:id="rId283" display="https://barttorvik.com/team.php?team=Mississippi+St.&amp;year=2014" xr:uid="{B7D19AF3-34AF-487F-96F8-E85E4AC5551E}"/>
    <hyperlink ref="O433" r:id="rId284" display="https://barttorvik.com/team.php?team=Dartmouth&amp;year=2014" xr:uid="{268B8BA9-F773-45F1-A528-2820322A9EDA}"/>
    <hyperlink ref="O435" r:id="rId285" display="https://barttorvik.com/team.php?team=Texas+Southern&amp;year=2014" xr:uid="{A46B2FB6-39C0-4AB1-92F8-9270E52F7A8A}"/>
    <hyperlink ref="O436" r:id="rId286" display="https://barttorvik.com/team.php?team=Texas+Southern&amp;year=2014" xr:uid="{E1834558-9300-4137-864A-B099F75D77CE}"/>
    <hyperlink ref="O437" r:id="rId287" display="https://barttorvik.com/team.php?team=Southern+Illinois&amp;year=2014" xr:uid="{ACCD0095-6CF1-4F6E-87A4-51021FDFA2D1}"/>
    <hyperlink ref="O439" r:id="rId288" display="https://barttorvik.com/team.php?team=Lafayette&amp;year=2014" xr:uid="{D251AF7F-FC9A-4CBC-A0D6-CE3266F6D4C3}"/>
    <hyperlink ref="O441" r:id="rId289" display="https://barttorvik.com/team.php?team=Southeast+Missouri+St.&amp;year=2014" xr:uid="{FBBE7002-7DB8-4849-A584-40A61BCB41B5}"/>
    <hyperlink ref="O443" r:id="rId290" display="https://barttorvik.com/team.php?team=Wofford&amp;year=2014" xr:uid="{D40A13AC-34A2-4D05-8C45-46E528F2852D}"/>
    <hyperlink ref="O444" r:id="rId291" display="https://barttorvik.com/team.php?team=Wofford&amp;year=2014" xr:uid="{DE44632E-7A79-4F12-889D-273E47EE2625}"/>
    <hyperlink ref="O445" r:id="rId292" display="https://barttorvik.com/team.php?team=Florida+Atlantic&amp;year=2014" xr:uid="{ECE124BC-89A0-46F2-B5AD-A0F8CEA65D69}"/>
    <hyperlink ref="O447" r:id="rId293" display="https://barttorvik.com/team.php?team=Lipscomb&amp;year=2014" xr:uid="{9748F5E8-8E35-46A3-A980-171588A225FD}"/>
    <hyperlink ref="O449" r:id="rId294" display="https://barttorvik.com/team.php?team=Western+Carolina&amp;year=2014" xr:uid="{0B058B3F-AD01-4841-A520-FD13F12481FA}"/>
    <hyperlink ref="O451" r:id="rId295" display="https://barttorvik.com/team.php?team=Northeastern&amp;year=2014" xr:uid="{390871C7-B34F-4335-9D93-0389ECA819D0}"/>
    <hyperlink ref="O453" r:id="rId296" display="https://barttorvik.com/team.php?team=St.+Francis+NY&amp;year=2014" xr:uid="{7124522B-7159-41F8-8099-DDB0B73F48C0}"/>
    <hyperlink ref="O455" r:id="rId297" display="https://barttorvik.com/team.php?team=Winthrop&amp;year=2014" xr:uid="{18A18FB6-5040-4873-A983-8DB55BDF8465}"/>
    <hyperlink ref="O457" r:id="rId298" display="https://barttorvik.com/team.php?team=Radford&amp;year=2014" xr:uid="{07FB0168-72AD-4C82-B2A9-C843C1F0C651}"/>
    <hyperlink ref="P459" r:id="rId299" display="https://barttorvik.com/trank.php?&amp;begin=20131101&amp;end=20140317&amp;conlimit=All&amp;year=2014&amp;top=0&amp;venue=All&amp;type=N&amp;mingames=0&amp;quad=5&amp;rpi=" xr:uid="{DD5B590E-DB1A-4881-976D-DD619DE4CFC4}"/>
    <hyperlink ref="O460" r:id="rId300" display="https://barttorvik.com/team.php?team=Santa+Clara&amp;year=2014" xr:uid="{C4818704-6396-41E3-A2D1-A1D7C51487E8}"/>
    <hyperlink ref="O462" r:id="rId301" display="https://barttorvik.com/team.php?team=Murray+St.&amp;year=2014" xr:uid="{19B9E68E-79F7-4FF8-A535-6BB59F8E17C4}"/>
    <hyperlink ref="O464" r:id="rId302" display="https://barttorvik.com/team.php?team=Idaho&amp;year=2014" xr:uid="{4A0BCC07-9529-4499-A1FA-B862CA56DDAD}"/>
    <hyperlink ref="O466" r:id="rId303" display="https://barttorvik.com/team.php?team=Sam+Houston+St.&amp;year=2014" xr:uid="{C46F6828-12AD-4AD6-8957-B531C3F1376C}"/>
    <hyperlink ref="O468" r:id="rId304" display="https://barttorvik.com/team.php?team=UNC+Asheville&amp;year=2014" xr:uid="{F6CA9F64-8F2E-42B7-8A6F-9A2B2EBBDB4B}"/>
    <hyperlink ref="O470" r:id="rId305" display="https://barttorvik.com/team.php?team=Hartford&amp;year=2014" xr:uid="{F138AA65-8C7D-4F73-89D8-0083A191DD6B}"/>
    <hyperlink ref="O472" r:id="rId306" display="https://barttorvik.com/team.php?team=Liberty&amp;year=2014" xr:uid="{178ADEEC-0260-4163-9A3C-3F4762712686}"/>
    <hyperlink ref="O474" r:id="rId307" display="https://barttorvik.com/team.php?team=Weber+St.&amp;year=2014" xr:uid="{659C272F-74B0-4428-858C-9A642E2D5AF3}"/>
    <hyperlink ref="O475" r:id="rId308" display="https://barttorvik.com/team.php?team=Weber+St.&amp;year=2014" xr:uid="{707C90E0-A3B0-4B8D-8CD5-E383F8B9CB80}"/>
    <hyperlink ref="O476" r:id="rId309" display="https://barttorvik.com/team.php?team=Norfolk+St.&amp;year=2014" xr:uid="{448F66B6-4A65-436E-A3A0-79708F6B113D}"/>
    <hyperlink ref="O478" r:id="rId310" display="https://barttorvik.com/team.php?team=Mount+St.+Mary%27s&amp;year=2014" xr:uid="{2963099D-CBBA-4908-9CD0-BB56F9FA2302}"/>
    <hyperlink ref="O479" r:id="rId311" display="https://barttorvik.com/team.php?team=Mount+St.+Mary%27s&amp;year=2014" xr:uid="{C63D1A8B-7917-4E15-95F3-267A997FE779}"/>
    <hyperlink ref="O480" r:id="rId312" display="https://barttorvik.com/team.php?team=Bradley&amp;year=2014" xr:uid="{BCC6A35A-D796-45F0-8E8D-BBFB2CAD2F99}"/>
    <hyperlink ref="O482" r:id="rId313" display="https://barttorvik.com/team.php?team=Saint+Peter%27s&amp;year=2014" xr:uid="{9E8DD98B-8A0D-405D-8587-7318E53439AA}"/>
    <hyperlink ref="O484" r:id="rId314" display="https://barttorvik.com/team.php?team=Rice&amp;year=2014" xr:uid="{E3962165-32E5-4833-B2A1-DBDCFF5B6738}"/>
    <hyperlink ref="O486" r:id="rId315" display="https://barttorvik.com/team.php?team=San+Jose+St.&amp;year=2014" xr:uid="{AC38AC9F-2420-4A28-8857-9CEDC3BD34D5}"/>
    <hyperlink ref="O488" r:id="rId316" display="https://barttorvik.com/team.php?team=Northern+Illinois&amp;year=2014" xr:uid="{E6A37533-9B51-4DEB-8789-C17BA12A0A30}"/>
    <hyperlink ref="O490" r:id="rId317" display="https://barttorvik.com/team.php?team=Rider&amp;year=2014" xr:uid="{CF9FE53D-C1A0-48D4-B597-2189B4CE6A30}"/>
    <hyperlink ref="O492" r:id="rId318" display="https://barttorvik.com/team.php?team=Monmouth&amp;year=2014" xr:uid="{C2AC665F-5BA6-4C1E-B3DC-4CE799AA1F89}"/>
    <hyperlink ref="O494" r:id="rId319" display="https://barttorvik.com/team.php?team=Niagara&amp;year=2014" xr:uid="{0E60CEDA-A468-493B-86A3-455EB26B2F34}"/>
    <hyperlink ref="O496" r:id="rId320" display="https://barttorvik.com/team.php?team=East+Tennessee+St.&amp;year=2014" xr:uid="{C09E2408-415C-4F93-AECC-E350F451F30E}"/>
    <hyperlink ref="O498" r:id="rId321" display="https://barttorvik.com/team.php?team=Louisiana+Monroe&amp;year=2014" xr:uid="{0AD82DFF-C6FF-48E9-82BD-C9E694C284FF}"/>
    <hyperlink ref="O500" r:id="rId322" display="https://barttorvik.com/team.php?team=Loyola+Chicago&amp;year=2014" xr:uid="{D536758F-2F7B-4178-9E64-B5EC9BB88416}"/>
    <hyperlink ref="O502" r:id="rId323" display="https://barttorvik.com/team.php?team=Gardner+Webb&amp;year=2014" xr:uid="{8AABB633-9688-496D-AC03-23BCB4F93D7E}"/>
    <hyperlink ref="O504" r:id="rId324" display="https://barttorvik.com/team.php?team=Illinois+Chicago&amp;year=2014" xr:uid="{3965BB2A-1EA5-48BF-B3D8-34069E59C845}"/>
    <hyperlink ref="O506" r:id="rId325" display="https://barttorvik.com/team.php?team=FIU&amp;year=2014" xr:uid="{B205DD9A-C000-462E-89A7-02137937BFE1}"/>
    <hyperlink ref="O508" r:id="rId326" display="https://barttorvik.com/team.php?team=Hofstra&amp;year=2014" xr:uid="{4A2B4EB4-23BC-4663-8F7C-7FE47D4B1D53}"/>
    <hyperlink ref="P510" r:id="rId327" display="https://barttorvik.com/trank.php?&amp;begin=20131101&amp;end=20140317&amp;conlimit=All&amp;year=2014&amp;top=0&amp;venue=All&amp;type=N&amp;mingames=0&amp;quad=5&amp;rpi=" xr:uid="{AA5458DB-DFA8-4F21-8341-E5E1C3DC37AF}"/>
    <hyperlink ref="O511" r:id="rId328" display="https://barttorvik.com/team.php?team=Tennessee+Tech&amp;year=2014" xr:uid="{01A891F0-0A00-4F41-960E-43209B538559}"/>
    <hyperlink ref="O513" r:id="rId329" display="https://barttorvik.com/team.php?team=Central+Michigan&amp;year=2014" xr:uid="{9B440409-9364-4B34-91A9-BAABC2C1556B}"/>
    <hyperlink ref="O515" r:id="rId330" display="https://barttorvik.com/team.php?team=James+Madison&amp;year=2014" xr:uid="{8AFA8173-3F48-4282-95F7-C1AE2BC859DA}"/>
    <hyperlink ref="O517" r:id="rId331" display="https://barttorvik.com/team.php?team=Marist&amp;year=2014" xr:uid="{4DF62713-5B7B-454B-9D43-ED60E0FC080B}"/>
    <hyperlink ref="O519" r:id="rId332" display="https://barttorvik.com/team.php?team=Portland+St.&amp;year=2014" xr:uid="{E4E0E996-7599-4AE9-95DA-1C52A1FE3ED4}"/>
    <hyperlink ref="O521" r:id="rId333" display="https://barttorvik.com/team.php?team=Utah+Valley&amp;year=2014" xr:uid="{16926184-BA14-4B9D-9BF1-637EAFC3B1FC}"/>
    <hyperlink ref="O523" r:id="rId334" display="https://barttorvik.com/team.php?team=North+Dakota&amp;year=2014" xr:uid="{99F56154-B280-4242-B981-703F8F4FB1B0}"/>
    <hyperlink ref="O525" r:id="rId335" display="https://barttorvik.com/team.php?team=North+Florida&amp;year=2014" xr:uid="{343C407A-2A48-4505-A78F-ECA4837B7D42}"/>
    <hyperlink ref="O527" r:id="rId336" display="https://barttorvik.com/team.php?team=Penn&amp;year=2014" xr:uid="{526E1221-6B5D-4C80-9580-8587CB7AB72E}"/>
    <hyperlink ref="O529" r:id="rId337" display="https://barttorvik.com/team.php?team=Texas+St.&amp;year=2014" xr:uid="{6EAEDE71-8E5D-4D1C-8275-36682B02F367}"/>
    <hyperlink ref="O531" r:id="rId338" display="https://barttorvik.com/team.php?team=Miami+OH&amp;year=2014" xr:uid="{9E2C01BD-2E34-4650-ACFB-86543B4230C5}"/>
    <hyperlink ref="O533" r:id="rId339" display="https://barttorvik.com/team.php?team=Florida+Gulf+Coast&amp;year=2014" xr:uid="{FBAA3046-2256-483C-86AF-8AFB120870FE}"/>
    <hyperlink ref="O535" r:id="rId340" display="https://barttorvik.com/team.php?team=Northern+Arizona&amp;year=2014" xr:uid="{A8785B07-DF08-4345-9273-C92DB310CD82}"/>
    <hyperlink ref="O537" r:id="rId341" display="https://barttorvik.com/team.php?team=Cal+St.+Northridge&amp;year=2014" xr:uid="{EB275DF5-28D0-4139-8562-D63AAB322A71}"/>
    <hyperlink ref="O539" r:id="rId342" display="https://barttorvik.com/team.php?team=Fairfield&amp;year=2014" xr:uid="{31F67DB9-9AF4-4A48-8D98-C631DEDE9BB4}"/>
    <hyperlink ref="O541" r:id="rId343" display="https://barttorvik.com/team.php?team=Hampton&amp;year=2014" xr:uid="{2859547A-1196-443D-A7AB-1AAC7AB6AD58}"/>
    <hyperlink ref="O543" r:id="rId344" display="https://barttorvik.com/team.php?team=UNC+Wilmington&amp;year=2014" xr:uid="{5728E70F-055E-4DC5-825C-16993FF541C4}"/>
    <hyperlink ref="O545" r:id="rId345" display="https://barttorvik.com/team.php?team=Cal+St.+Fullerton&amp;year=2014" xr:uid="{3DD491A7-1668-436C-9E5E-E0E583AFCD23}"/>
    <hyperlink ref="O547" r:id="rId346" display="https://barttorvik.com/team.php?team=Coastal+Carolina&amp;year=2014" xr:uid="{C25A7CAF-78AC-4FA6-9E74-C1F09D4CC530}"/>
    <hyperlink ref="O548" r:id="rId347" display="https://barttorvik.com/team.php?team=Coastal+Carolina&amp;year=2014" xr:uid="{40B9F5AE-2538-486D-97BA-18D86D3AB31B}"/>
    <hyperlink ref="O549" r:id="rId348" display="https://barttorvik.com/team.php?team=Grand+Canyon&amp;year=2014" xr:uid="{539357A0-90B6-4A79-82E6-460B0E982B00}"/>
    <hyperlink ref="O551" r:id="rId349" display="https://barttorvik.com/team.php?team=VMI&amp;year=2014" xr:uid="{E68943FD-E057-40E4-8ECC-2D0C7D53E448}"/>
    <hyperlink ref="O553" r:id="rId350" display="https://barttorvik.com/team.php?team=Austin+Peay&amp;year=2014" xr:uid="{163AE7A7-0276-416A-B666-4B165730B19D}"/>
    <hyperlink ref="O555" r:id="rId351" display="https://barttorvik.com/team.php?team=South+Dakota&amp;year=2014" xr:uid="{FD2CB1FA-B500-4657-8188-309266A52336}"/>
    <hyperlink ref="O557" r:id="rId352" display="https://barttorvik.com/team.php?team=Morgan+St.&amp;year=2014" xr:uid="{AA868BFF-AD58-46AF-B45B-C809731FEE09}"/>
    <hyperlink ref="O559" r:id="rId353" display="https://barttorvik.com/team.php?team=Georgia+Southern&amp;year=2014" xr:uid="{75D882F1-4E62-42C3-87F6-E844A896ED1C}"/>
    <hyperlink ref="P561" r:id="rId354" display="https://barttorvik.com/trank.php?&amp;begin=20131101&amp;end=20140317&amp;conlimit=All&amp;year=2014&amp;top=0&amp;venue=All&amp;type=N&amp;mingames=0&amp;quad=5&amp;rpi=" xr:uid="{E790FD1F-7383-46A8-8AB4-4304B8E1A695}"/>
    <hyperlink ref="O562" r:id="rId355" display="https://barttorvik.com/team.php?team=Army&amp;year=2014" xr:uid="{714F9E79-D9A5-4562-B438-C99209373E21}"/>
    <hyperlink ref="O564" r:id="rId356" display="https://barttorvik.com/team.php?team=UMKC&amp;year=2014" xr:uid="{9A18A838-AAB7-4C89-BF57-103E75C9D549}"/>
    <hyperlink ref="O566" r:id="rId357" display="https://barttorvik.com/team.php?team=Wagner&amp;year=2014" xr:uid="{14DEB477-6040-418E-8276-F3D77FB88FBD}"/>
    <hyperlink ref="O568" r:id="rId358" display="https://barttorvik.com/team.php?team=High+Point&amp;year=2014" xr:uid="{8E1A796C-7E0F-40DF-BE1D-C2664107516D}"/>
    <hyperlink ref="O570" r:id="rId359" display="https://barttorvik.com/team.php?team=Western+Illinois&amp;year=2014" xr:uid="{EE8BAFA9-9009-42B5-98C5-249BB33F3151}"/>
    <hyperlink ref="O572" r:id="rId360" display="https://barttorvik.com/team.php?team=LIU+Brooklyn&amp;year=2014" xr:uid="{2B9D64B1-DD1D-4B7D-B704-3CAD67EE6E56}"/>
    <hyperlink ref="O574" r:id="rId361" display="https://barttorvik.com/team.php?team=Ball+St.&amp;year=2014" xr:uid="{836C542E-A00D-4FB9-B883-B66F75A28FBA}"/>
    <hyperlink ref="O576" r:id="rId362" display="https://barttorvik.com/team.php?team=Sacred+Heart&amp;year=2014" xr:uid="{A49C7024-E33F-45BB-8593-EB1006A35E2E}"/>
    <hyperlink ref="O578" r:id="rId363" display="https://barttorvik.com/team.php?team=Florida+A%26M&amp;year=2014" xr:uid="{EA5B4703-4F33-41FE-A391-7D91405DEE4E}"/>
    <hyperlink ref="O580" r:id="rId364" display="https://barttorvik.com/team.php?team=New+Orleans&amp;year=2014" xr:uid="{D00E137F-6CDA-4794-AD19-66016FC1CA4D}"/>
    <hyperlink ref="O582" r:id="rId365" display="https://barttorvik.com/team.php?team=Houston+Christian&amp;year=2014" xr:uid="{7DF64FAF-4394-4482-9316-86B76414C143}"/>
    <hyperlink ref="O584" r:id="rId366" display="https://barttorvik.com/team.php?team=IUPUI&amp;year=2014" xr:uid="{D96B9A15-4B8F-4C22-98CA-31C4FD384B18}"/>
    <hyperlink ref="O586" r:id="rId367" display="https://barttorvik.com/team.php?team=Navy&amp;year=2014" xr:uid="{4C6BA6C7-59BC-425F-AF87-2D5F848E9B4B}"/>
    <hyperlink ref="O588" r:id="rId368" display="https://barttorvik.com/team.php?team=UNC+Greensboro&amp;year=2014" xr:uid="{13F07F3D-ED5A-4EC3-ACDD-E621EF20724F}"/>
    <hyperlink ref="O590" r:id="rId369" display="https://barttorvik.com/team.php?team=Central+Connecticut&amp;year=2014" xr:uid="{59BEBE77-754C-4BCC-9FC3-5FF99C7BC6DC}"/>
    <hyperlink ref="O592" r:id="rId370" display="https://barttorvik.com/team.php?team=Fairleigh+Dickinson&amp;year=2014" xr:uid="{E6FDA6F2-3229-41C3-9C32-A5319B489444}"/>
    <hyperlink ref="O594" r:id="rId371" display="https://barttorvik.com/team.php?team=UC+Riverside&amp;year=2014" xr:uid="{88EA31E8-605D-46B8-9A3E-D3EB2DF898F4}"/>
    <hyperlink ref="O596" r:id="rId372" display="https://barttorvik.com/team.php?team=Texas+A%26M+Corpus+Chris&amp;year=2014" xr:uid="{D4827D6F-7567-4393-BB58-F08141BCEEB9}"/>
    <hyperlink ref="O598" r:id="rId373" display="https://barttorvik.com/team.php?team=Coppin+St.&amp;year=2014" xr:uid="{67CD0D7A-4C57-4EAD-8758-DA9098C57F75}"/>
    <hyperlink ref="O600" r:id="rId374" display="https://barttorvik.com/team.php?team=UMBC&amp;year=2014" xr:uid="{85CDC869-0A76-4C0D-A0AC-D2D7C375CC68}"/>
    <hyperlink ref="O602" r:id="rId375" display="https://barttorvik.com/team.php?team=Montana+St.&amp;year=2014" xr:uid="{806CC71B-53FE-48F3-B82A-E85968901B11}"/>
    <hyperlink ref="O604" r:id="rId376" display="https://barttorvik.com/team.php?team=Tennessee+St.&amp;year=2014" xr:uid="{5F2A2BD5-8EFC-4251-8D55-185F3FEB9213}"/>
    <hyperlink ref="O606" r:id="rId377" display="https://barttorvik.com/team.php?team=Northern+Kentucky&amp;year=2014" xr:uid="{1F40C03E-A466-4A8F-8AC7-289F2CC81C54}"/>
    <hyperlink ref="O608" r:id="rId378" display="https://barttorvik.com/team.php?team=Loyola+MD&amp;year=2014" xr:uid="{70AC9567-B3A8-49DD-81D5-FDB30BFBF027}"/>
    <hyperlink ref="O610" r:id="rId379" display="https://barttorvik.com/team.php?team=North+Carolina+A%26T&amp;year=2014" xr:uid="{F42A650A-53A4-4683-8BC9-CB7128608AE3}"/>
    <hyperlink ref="P612" r:id="rId380" display="https://barttorvik.com/trank.php?&amp;begin=20131101&amp;end=20140317&amp;conlimit=All&amp;year=2014&amp;top=0&amp;venue=All&amp;type=N&amp;mingames=0&amp;quad=5&amp;rpi=" xr:uid="{F0183C28-323A-4ACC-9688-5FE2E9318789}"/>
    <hyperlink ref="O613" r:id="rId381" display="https://barttorvik.com/team.php?team=Troy&amp;year=2014" xr:uid="{FCFAF564-F22F-42B7-A5FC-2F57B0680006}"/>
    <hyperlink ref="O615" r:id="rId382" display="https://barttorvik.com/team.php?team=Tulane&amp;year=2014" xr:uid="{B4B1F26E-B054-47AC-AC09-8AF27EEB9AF2}"/>
    <hyperlink ref="O617" r:id="rId383" display="https://barttorvik.com/team.php?team=Southeastern+Louisiana&amp;year=2014" xr:uid="{81BD22F9-236A-45DA-A4C3-3BF1D36A2A68}"/>
    <hyperlink ref="O619" r:id="rId384" display="https://barttorvik.com/team.php?team=Nicholls+St.&amp;year=2014" xr:uid="{E0E590FB-49F4-48DE-A676-4D0379FD3B1C}"/>
    <hyperlink ref="O621" r:id="rId385" display="https://barttorvik.com/team.php?team=Sacramento+St.&amp;year=2014" xr:uid="{008A226E-FB5A-4E38-AE21-714ECA5BD183}"/>
    <hyperlink ref="O623" r:id="rId386" display="https://barttorvik.com/team.php?team=Chicago+St.&amp;year=2014" xr:uid="{4CF1592D-29E7-47A1-A688-BFDE0EE0764B}"/>
    <hyperlink ref="O625" r:id="rId387" display="https://barttorvik.com/team.php?team=Delaware+St.&amp;year=2014" xr:uid="{5A35ECF0-7C48-4028-9BF8-6BEC267021D3}"/>
    <hyperlink ref="O627" r:id="rId388" display="https://barttorvik.com/team.php?team=South+Carolina+St.&amp;year=2014" xr:uid="{53CF1AE8-5DEE-4BD4-A516-A94AC87F961B}"/>
    <hyperlink ref="O629" r:id="rId389" display="https://barttorvik.com/team.php?team=Campbell&amp;year=2014" xr:uid="{1B16F545-BDDD-4144-B935-11F6A2FCC881}"/>
    <hyperlink ref="O631" r:id="rId390" display="https://barttorvik.com/team.php?team=Eastern+Illinois&amp;year=2014" xr:uid="{16C77D65-2F6A-4CE8-9A8F-778104D2ED11}"/>
    <hyperlink ref="O633" r:id="rId391" display="https://barttorvik.com/team.php?team=Air+Force&amp;year=2014" xr:uid="{A4CD7F23-5AED-4D05-A69D-FF0E4429E15B}"/>
    <hyperlink ref="O635" r:id="rId392" display="https://barttorvik.com/team.php?team=UT+Rio+Grande+Valley&amp;year=2014" xr:uid="{4AF74A3D-8976-4A66-AFB3-217F1ABAECEA}"/>
    <hyperlink ref="O637" r:id="rId393" display="https://barttorvik.com/team.php?team=NJIT&amp;year=2014" xr:uid="{5CF26EFD-1C07-483C-A164-01E7FEDA2E40}"/>
    <hyperlink ref="O639" r:id="rId394" display="https://barttorvik.com/team.php?team=UC+Davis&amp;year=2014" xr:uid="{5C8A5F28-CDBC-4F96-92B1-4194C6C4AA4E}"/>
    <hyperlink ref="O641" r:id="rId395" display="https://barttorvik.com/team.php?team=Stetson&amp;year=2014" xr:uid="{A81D5FDF-CCFA-4817-A060-14B782F07A73}"/>
    <hyperlink ref="O643" r:id="rId396" display="https://barttorvik.com/team.php?team=Chattanooga&amp;year=2014" xr:uid="{A8391620-B3A5-4416-B915-4F6A1D287C20}"/>
    <hyperlink ref="O645" r:id="rId397" display="https://barttorvik.com/team.php?team=Furman&amp;year=2014" xr:uid="{9E9BCFEF-2842-4FC2-B1FE-D734D9F42D69}"/>
    <hyperlink ref="O647" r:id="rId398" display="https://barttorvik.com/team.php?team=Savannah+St.&amp;year=2014" xr:uid="{6CECC102-78C8-4160-BC5A-883E6E09A8E1}"/>
    <hyperlink ref="O649" r:id="rId399" display="https://barttorvik.com/team.php?team=Alabama+St.&amp;year=2014" xr:uid="{DADA550B-16D2-4DCA-A570-14B1DE970D09}"/>
    <hyperlink ref="O651" r:id="rId400" display="https://barttorvik.com/team.php?team=Jacksonville+St.&amp;year=2014" xr:uid="{1AD56E97-E26F-4D2C-8A49-C474B1F640CB}"/>
    <hyperlink ref="O653" r:id="rId401" display="https://barttorvik.com/team.php?team=SIU+Edwardsville&amp;year=2014" xr:uid="{C6689122-6C38-461C-9D0A-D55CC6C7A91F}"/>
    <hyperlink ref="O655" r:id="rId402" display="https://barttorvik.com/team.php?team=Tennessee+Martin&amp;year=2014" xr:uid="{E95119E0-FD3E-4E34-8446-0CEE4A1358E0}"/>
    <hyperlink ref="O657" r:id="rId403" display="https://barttorvik.com/team.php?team=Lamar&amp;year=2014" xr:uid="{934EBFA8-95DF-4E6A-B0EE-9C8B78C7E169}"/>
    <hyperlink ref="O659" r:id="rId404" display="https://barttorvik.com/team.php?team=Samford&amp;year=2014" xr:uid="{C30A19E7-4289-47D4-927A-7FC125257618}"/>
    <hyperlink ref="O661" r:id="rId405" display="https://barttorvik.com/team.php?team=Arkansas+Pine+Bluff&amp;year=2014" xr:uid="{75CBA4ED-FD9A-40F2-94DE-A2981BD2917C}"/>
    <hyperlink ref="P663" r:id="rId406" display="https://barttorvik.com/trank.php?&amp;begin=20131101&amp;end=20140317&amp;conlimit=All&amp;year=2014&amp;top=0&amp;venue=All&amp;type=N&amp;mingames=0&amp;quad=5&amp;rpi=" xr:uid="{64B17C8D-70B8-42BF-A62B-3A73A735667B}"/>
    <hyperlink ref="O664" r:id="rId407" display="https://barttorvik.com/team.php?team=McNeese+St.&amp;year=2014" xr:uid="{93BF6996-D73C-40E3-89DE-7E2585FBBED7}"/>
    <hyperlink ref="O666" r:id="rId408" display="https://barttorvik.com/team.php?team=Cornell&amp;year=2014" xr:uid="{458D27D4-85CD-4697-B35A-7F37A6560855}"/>
    <hyperlink ref="O668" r:id="rId409" display="https://barttorvik.com/team.php?team=St.+Francis+PA&amp;year=2014" xr:uid="{000988D5-AF71-4602-95C3-5664A3AC6442}"/>
    <hyperlink ref="O670" r:id="rId410" display="https://barttorvik.com/team.php?team=New+Hampshire&amp;year=2014" xr:uid="{36204C7C-2E10-4107-95F2-66203B828D41}"/>
    <hyperlink ref="O672" r:id="rId411" display="https://barttorvik.com/team.php?team=Kennesaw+St.&amp;year=2014" xr:uid="{53528C33-1EB8-4DAB-B525-EF315165D51E}"/>
    <hyperlink ref="O674" r:id="rId412" display="https://barttorvik.com/team.php?team=Alabama+A%26M&amp;year=2014" xr:uid="{B99AEBE2-A508-4B46-AAB6-53E53C6FC5B1}"/>
    <hyperlink ref="O676" r:id="rId413" display="https://barttorvik.com/team.php?team=UTSA&amp;year=2014" xr:uid="{29BF507D-4EB9-425F-9104-34578D7955B6}"/>
    <hyperlink ref="O678" r:id="rId414" display="https://barttorvik.com/team.php?team=Mississippi+Valley+St.&amp;year=2014" xr:uid="{6EBFB76C-CBC5-4335-B40D-8024AA6A5791}"/>
    <hyperlink ref="O680" r:id="rId415" display="https://barttorvik.com/team.php?team=Prairie+View+A%26M&amp;year=2014" xr:uid="{88305D36-A30B-4978-B21D-21BFF324F1A8}"/>
    <hyperlink ref="O682" r:id="rId416" display="https://barttorvik.com/team.php?team=Maine&amp;year=2014" xr:uid="{76BE3346-B9BB-4BCE-BA9A-B8F06E042362}"/>
    <hyperlink ref="O684" r:id="rId417" display="https://barttorvik.com/team.php?team=Binghamton&amp;year=2014" xr:uid="{3859DEE6-F0CF-46F9-B7C8-1A1D730CD45F}"/>
    <hyperlink ref="O686" r:id="rId418" display="https://barttorvik.com/team.php?team=Abilene+Christian&amp;year=2014" xr:uid="{C30FCDC9-4960-46F6-B105-35226EC7A0CC}"/>
    <hyperlink ref="O688" r:id="rId419" display="https://barttorvik.com/team.php?team=The+Citadel&amp;year=2014" xr:uid="{86B89085-357A-46A6-9137-89CD0C94C5A2}"/>
    <hyperlink ref="O690" r:id="rId420" display="https://barttorvik.com/team.php?team=Howard&amp;year=2014" xr:uid="{D8D1411A-C541-4247-A5F7-BFF7EE790A95}"/>
    <hyperlink ref="O692" r:id="rId421" display="https://barttorvik.com/team.php?team=Central+Arkansas&amp;year=2014" xr:uid="{09D47A2E-E0AF-4E85-8073-2A69D2ED4465}"/>
    <hyperlink ref="O694" r:id="rId422" display="https://barttorvik.com/team.php?team=Maryland+Eastern+Shore&amp;year=2014" xr:uid="{6049634A-AECB-4776-A2ED-CF06A0A1B1B4}"/>
    <hyperlink ref="O696" r:id="rId423" display="https://barttorvik.com/team.php?team=Longwood&amp;year=2014" xr:uid="{EF8BD54F-ED11-4267-A6C6-42AB84845E5D}"/>
    <hyperlink ref="O698" r:id="rId424" display="https://barttorvik.com/team.php?team=UMass+Lowell&amp;year=2014" xr:uid="{5BE5E26C-76D6-4B5D-82CA-99858CDA5D97}"/>
    <hyperlink ref="O700" r:id="rId425" display="https://barttorvik.com/team.php?team=Jacksonville&amp;year=2014" xr:uid="{E0912F2F-0357-4784-A5E3-2359A842C65A}"/>
    <hyperlink ref="O702" r:id="rId426" display="https://barttorvik.com/team.php?team=Appalachian+St.&amp;year=2014" xr:uid="{A4D6AEDA-F69B-4BF4-8D5C-E92899234B2E}"/>
    <hyperlink ref="O704" r:id="rId427" display="https://barttorvik.com/team.php?team=Alcorn+St.&amp;year=2014" xr:uid="{000C9E0B-3222-4A50-B3FA-E7E7753423CC}"/>
    <hyperlink ref="O706" r:id="rId428" display="https://barttorvik.com/team.php?team=Bethune+Cookman&amp;year=2014" xr:uid="{E2D2D91D-5DA8-44E3-B13D-941DC6DCE8B1}"/>
    <hyperlink ref="O708" r:id="rId429" display="https://barttorvik.com/team.php?team=Presbyterian&amp;year=2014" xr:uid="{E00F13A7-51E5-4552-A27B-F79E2F34ECD6}"/>
    <hyperlink ref="O710" r:id="rId430" display="https://barttorvik.com/team.php?team=Grambling+St.&amp;year=2014" xr:uid="{964A4813-1970-4DC4-BBF9-2593722B2460}"/>
    <hyperlink ref="O712" r:id="rId431" display="https://barttorvik.com/team.php?team=Southern+Utah&amp;year=2014" xr:uid="{AC780BD6-3AF7-4820-9809-67E8F8C36460}"/>
    <hyperlink ref="O714" r:id="rId432" display="https://barttorvik.com/team.php?team=Incarnate+Word&amp;year=2014" xr:uid="{3CECD9A6-7684-432A-954F-C8AE8BF23757}"/>
    <hyperlink ref="P716" r:id="rId433" display="https://barttorvik.com/trank.php?&amp;begin=20131101&amp;end=20140317&amp;conlimit=All&amp;year=2014&amp;top=0&amp;venue=All&amp;type=N&amp;mingames=0&amp;quad=5&amp;rpi=" xr:uid="{94910C90-35F1-46AC-BC5B-955DFF23C1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A3FA4-71E7-4FDE-9D24-DD8EB4D72C90}">
  <dimension ref="A1:N716"/>
  <sheetViews>
    <sheetView workbookViewId="0">
      <selection activeCell="F1" sqref="A1:F2"/>
    </sheetView>
  </sheetViews>
  <sheetFormatPr defaultRowHeight="15" x14ac:dyDescent="0.25"/>
  <cols>
    <col min="4" max="4" width="22.7109375" bestFit="1" customWidth="1"/>
  </cols>
  <sheetData>
    <row r="1" spans="1:14" x14ac:dyDescent="0.25">
      <c r="A1" t="s">
        <v>35</v>
      </c>
      <c r="B1" t="s">
        <v>36</v>
      </c>
      <c r="D1" t="s">
        <v>37</v>
      </c>
      <c r="E1" t="s">
        <v>15</v>
      </c>
      <c r="F1" t="s">
        <v>40</v>
      </c>
      <c r="J1" t="s">
        <v>41</v>
      </c>
      <c r="K1">
        <v>9.5500000000000002E-2</v>
      </c>
      <c r="M1" s="13" t="s">
        <v>190</v>
      </c>
      <c r="N1" s="15">
        <v>0.98340000000000005</v>
      </c>
    </row>
    <row r="2" spans="1:14" ht="15.75" thickBot="1" x14ac:dyDescent="0.3">
      <c r="A2" t="str">
        <f>IF(B2=D2, "", "BAD")</f>
        <v/>
      </c>
      <c r="B2" t="s">
        <v>41</v>
      </c>
      <c r="D2" t="s">
        <v>41</v>
      </c>
      <c r="E2">
        <v>9.5500000000000002E-2</v>
      </c>
      <c r="F2">
        <v>333</v>
      </c>
      <c r="J2" t="s">
        <v>42</v>
      </c>
      <c r="K2">
        <v>0.53659999999999997</v>
      </c>
      <c r="M2" s="14" t="s">
        <v>393</v>
      </c>
      <c r="N2" s="16">
        <v>1</v>
      </c>
    </row>
    <row r="3" spans="1:14" x14ac:dyDescent="0.25">
      <c r="A3" t="str">
        <f t="shared" ref="A3:A66" si="0">IF(B3=D3, "", "BAD")</f>
        <v/>
      </c>
      <c r="B3" t="s">
        <v>42</v>
      </c>
      <c r="D3" t="s">
        <v>42</v>
      </c>
      <c r="E3">
        <v>0.53659999999999997</v>
      </c>
      <c r="F3">
        <v>152</v>
      </c>
      <c r="J3" t="s">
        <v>43</v>
      </c>
      <c r="K3">
        <v>0.56779999999999997</v>
      </c>
      <c r="M3" s="13" t="s">
        <v>126</v>
      </c>
      <c r="N3" s="15">
        <v>0.96250000000000002</v>
      </c>
    </row>
    <row r="4" spans="1:14" ht="15.75" thickBot="1" x14ac:dyDescent="0.3">
      <c r="A4" t="str">
        <f t="shared" si="0"/>
        <v/>
      </c>
      <c r="B4" t="s">
        <v>43</v>
      </c>
      <c r="D4" t="s">
        <v>43</v>
      </c>
      <c r="E4">
        <v>0.56779999999999997</v>
      </c>
      <c r="F4">
        <v>138</v>
      </c>
      <c r="J4" t="s">
        <v>44</v>
      </c>
      <c r="K4">
        <v>0.58409999999999995</v>
      </c>
      <c r="M4" s="14" t="s">
        <v>397</v>
      </c>
      <c r="N4" s="16">
        <v>2</v>
      </c>
    </row>
    <row r="5" spans="1:14" x14ac:dyDescent="0.25">
      <c r="A5" t="str">
        <f t="shared" si="0"/>
        <v/>
      </c>
      <c r="B5" t="s">
        <v>44</v>
      </c>
      <c r="D5" t="s">
        <v>44</v>
      </c>
      <c r="E5">
        <v>0.58409999999999995</v>
      </c>
      <c r="F5">
        <v>133</v>
      </c>
      <c r="J5" t="s">
        <v>45</v>
      </c>
      <c r="K5">
        <v>0.22689999999999999</v>
      </c>
      <c r="M5" s="13" t="s">
        <v>209</v>
      </c>
      <c r="N5" s="17">
        <v>0.96030000000000004</v>
      </c>
    </row>
    <row r="6" spans="1:14" ht="15.75" thickBot="1" x14ac:dyDescent="0.3">
      <c r="A6" t="str">
        <f t="shared" si="0"/>
        <v/>
      </c>
      <c r="B6" t="s">
        <v>45</v>
      </c>
      <c r="D6" t="s">
        <v>45</v>
      </c>
      <c r="E6">
        <v>0.22689999999999999</v>
      </c>
      <c r="F6">
        <v>274</v>
      </c>
      <c r="J6" t="s">
        <v>46</v>
      </c>
      <c r="K6">
        <v>0.1103</v>
      </c>
      <c r="M6" s="14" t="s">
        <v>394</v>
      </c>
      <c r="N6" s="18">
        <v>3</v>
      </c>
    </row>
    <row r="7" spans="1:14" x14ac:dyDescent="0.25">
      <c r="A7" t="str">
        <f t="shared" si="0"/>
        <v/>
      </c>
      <c r="B7" t="s">
        <v>46</v>
      </c>
      <c r="D7" t="s">
        <v>46</v>
      </c>
      <c r="E7">
        <v>0.1103</v>
      </c>
      <c r="F7">
        <v>325</v>
      </c>
      <c r="J7" t="s">
        <v>47</v>
      </c>
      <c r="K7">
        <v>0.58830000000000005</v>
      </c>
      <c r="M7" s="13" t="s">
        <v>51</v>
      </c>
      <c r="N7" s="19">
        <v>0.95730000000000004</v>
      </c>
    </row>
    <row r="8" spans="1:14" ht="15.75" thickBot="1" x14ac:dyDescent="0.3">
      <c r="A8" t="str">
        <f t="shared" si="0"/>
        <v/>
      </c>
      <c r="B8" t="s">
        <v>47</v>
      </c>
      <c r="D8" t="s">
        <v>47</v>
      </c>
      <c r="E8">
        <v>0.58830000000000005</v>
      </c>
      <c r="F8">
        <v>131</v>
      </c>
      <c r="J8" t="s">
        <v>48</v>
      </c>
      <c r="K8">
        <v>6.7699999999999996E-2</v>
      </c>
      <c r="M8" s="14" t="s">
        <v>395</v>
      </c>
      <c r="N8" s="20">
        <v>4</v>
      </c>
    </row>
    <row r="9" spans="1:14" x14ac:dyDescent="0.25">
      <c r="A9" t="str">
        <f t="shared" si="0"/>
        <v/>
      </c>
      <c r="B9" t="s">
        <v>48</v>
      </c>
      <c r="D9" t="s">
        <v>48</v>
      </c>
      <c r="E9">
        <v>6.7699999999999996E-2</v>
      </c>
      <c r="F9">
        <v>340</v>
      </c>
      <c r="J9" t="s">
        <v>49</v>
      </c>
      <c r="K9">
        <v>0.54590000000000005</v>
      </c>
      <c r="M9" s="13" t="s">
        <v>385</v>
      </c>
      <c r="N9" s="21">
        <v>0.94799999999999995</v>
      </c>
    </row>
    <row r="10" spans="1:14" ht="15.75" thickBot="1" x14ac:dyDescent="0.3">
      <c r="A10" t="str">
        <f t="shared" si="0"/>
        <v/>
      </c>
      <c r="B10" t="s">
        <v>49</v>
      </c>
      <c r="D10" t="s">
        <v>49</v>
      </c>
      <c r="E10">
        <v>0.54590000000000005</v>
      </c>
      <c r="F10">
        <v>147</v>
      </c>
      <c r="J10" t="s">
        <v>50</v>
      </c>
      <c r="K10">
        <v>5.5599999999999997E-2</v>
      </c>
      <c r="M10" s="14" t="s">
        <v>396</v>
      </c>
      <c r="N10" s="22">
        <v>5</v>
      </c>
    </row>
    <row r="11" spans="1:14" x14ac:dyDescent="0.25">
      <c r="A11" t="str">
        <f t="shared" si="0"/>
        <v/>
      </c>
      <c r="B11" t="s">
        <v>50</v>
      </c>
      <c r="D11" t="s">
        <v>50</v>
      </c>
      <c r="E11">
        <v>5.5599999999999997E-2</v>
      </c>
      <c r="F11">
        <v>342</v>
      </c>
      <c r="J11" t="s">
        <v>51</v>
      </c>
      <c r="K11">
        <v>0.95730000000000004</v>
      </c>
      <c r="M11" s="13" t="s">
        <v>382</v>
      </c>
      <c r="N11" s="23">
        <v>0.94089999999999996</v>
      </c>
    </row>
    <row r="12" spans="1:14" ht="15.75" thickBot="1" x14ac:dyDescent="0.3">
      <c r="A12" t="str">
        <f t="shared" si="0"/>
        <v/>
      </c>
      <c r="B12" t="s">
        <v>51</v>
      </c>
      <c r="D12" t="s">
        <v>51</v>
      </c>
      <c r="E12">
        <v>0.95730000000000004</v>
      </c>
      <c r="F12">
        <v>4</v>
      </c>
      <c r="J12" t="s">
        <v>52</v>
      </c>
      <c r="K12">
        <v>0.4869</v>
      </c>
      <c r="M12" s="14" t="s">
        <v>401</v>
      </c>
      <c r="N12" s="24">
        <v>6</v>
      </c>
    </row>
    <row r="13" spans="1:14" x14ac:dyDescent="0.25">
      <c r="A13" t="str">
        <f t="shared" si="0"/>
        <v/>
      </c>
      <c r="B13" t="s">
        <v>52</v>
      </c>
      <c r="D13" t="s">
        <v>52</v>
      </c>
      <c r="E13">
        <v>0.4869</v>
      </c>
      <c r="F13">
        <v>174</v>
      </c>
      <c r="J13" t="s">
        <v>53</v>
      </c>
      <c r="K13">
        <v>0.63300000000000001</v>
      </c>
      <c r="M13" s="13" t="s">
        <v>142</v>
      </c>
      <c r="N13" s="25">
        <v>0.9325</v>
      </c>
    </row>
    <row r="14" spans="1:14" ht="15.75" thickBot="1" x14ac:dyDescent="0.3">
      <c r="A14" t="str">
        <f t="shared" si="0"/>
        <v/>
      </c>
      <c r="B14" t="s">
        <v>53</v>
      </c>
      <c r="D14" t="s">
        <v>53</v>
      </c>
      <c r="E14">
        <v>0.63300000000000001</v>
      </c>
      <c r="F14">
        <v>113</v>
      </c>
      <c r="J14" t="s">
        <v>55</v>
      </c>
      <c r="K14">
        <v>0.16750000000000001</v>
      </c>
      <c r="M14" s="14" t="s">
        <v>407</v>
      </c>
      <c r="N14" s="26">
        <v>7</v>
      </c>
    </row>
    <row r="15" spans="1:14" x14ac:dyDescent="0.25">
      <c r="A15" t="str">
        <f t="shared" si="0"/>
        <v/>
      </c>
      <c r="B15" t="s">
        <v>54</v>
      </c>
      <c r="D15" t="s">
        <v>54</v>
      </c>
      <c r="E15">
        <v>0.47049999999999997</v>
      </c>
      <c r="F15">
        <v>183</v>
      </c>
      <c r="J15" t="s">
        <v>56</v>
      </c>
      <c r="K15">
        <v>0.48080000000000001</v>
      </c>
      <c r="M15" s="13" t="s">
        <v>369</v>
      </c>
      <c r="N15" s="27">
        <v>0.93069999999999997</v>
      </c>
    </row>
    <row r="16" spans="1:14" ht="15.75" thickBot="1" x14ac:dyDescent="0.3">
      <c r="A16" t="str">
        <f t="shared" si="0"/>
        <v/>
      </c>
      <c r="B16" t="s">
        <v>55</v>
      </c>
      <c r="D16" t="s">
        <v>55</v>
      </c>
      <c r="E16">
        <v>0.16750000000000001</v>
      </c>
      <c r="F16">
        <v>297</v>
      </c>
      <c r="J16" t="s">
        <v>57</v>
      </c>
      <c r="K16">
        <v>0.35270000000000001</v>
      </c>
      <c r="M16" s="14" t="s">
        <v>402</v>
      </c>
      <c r="N16" s="28">
        <v>8</v>
      </c>
    </row>
    <row r="17" spans="1:14" x14ac:dyDescent="0.25">
      <c r="A17" t="str">
        <f t="shared" si="0"/>
        <v/>
      </c>
      <c r="B17" t="s">
        <v>56</v>
      </c>
      <c r="D17" t="s">
        <v>56</v>
      </c>
      <c r="E17">
        <v>0.48080000000000001</v>
      </c>
      <c r="F17">
        <v>176</v>
      </c>
      <c r="J17" t="s">
        <v>58</v>
      </c>
      <c r="K17">
        <v>0.68200000000000005</v>
      </c>
      <c r="M17" s="428" t="s">
        <v>158</v>
      </c>
      <c r="N17" s="29">
        <v>0.92849999999999999</v>
      </c>
    </row>
    <row r="18" spans="1:14" ht="15.75" thickBot="1" x14ac:dyDescent="0.3">
      <c r="A18" t="str">
        <f t="shared" si="0"/>
        <v/>
      </c>
      <c r="B18" t="s">
        <v>57</v>
      </c>
      <c r="D18" t="s">
        <v>57</v>
      </c>
      <c r="E18">
        <v>0.35270000000000001</v>
      </c>
      <c r="F18">
        <v>227</v>
      </c>
      <c r="J18" t="s">
        <v>59</v>
      </c>
      <c r="K18">
        <v>0.39989999999999998</v>
      </c>
      <c r="M18" s="429"/>
      <c r="N18" s="30">
        <v>9</v>
      </c>
    </row>
    <row r="19" spans="1:14" x14ac:dyDescent="0.25">
      <c r="A19" t="str">
        <f t="shared" si="0"/>
        <v/>
      </c>
      <c r="B19" t="s">
        <v>58</v>
      </c>
      <c r="D19" t="s">
        <v>58</v>
      </c>
      <c r="E19">
        <v>0.68200000000000005</v>
      </c>
      <c r="F19">
        <v>100</v>
      </c>
      <c r="J19" t="s">
        <v>60</v>
      </c>
      <c r="K19">
        <v>0.18640000000000001</v>
      </c>
      <c r="M19" s="13" t="s">
        <v>267</v>
      </c>
      <c r="N19" s="31">
        <v>0.92400000000000004</v>
      </c>
    </row>
    <row r="20" spans="1:14" ht="15.75" thickBot="1" x14ac:dyDescent="0.3">
      <c r="A20" t="str">
        <f t="shared" si="0"/>
        <v/>
      </c>
      <c r="B20" t="s">
        <v>59</v>
      </c>
      <c r="D20" t="s">
        <v>59</v>
      </c>
      <c r="E20">
        <v>0.39989999999999998</v>
      </c>
      <c r="F20">
        <v>208</v>
      </c>
      <c r="J20" t="s">
        <v>61</v>
      </c>
      <c r="K20">
        <v>0.91700000000000004</v>
      </c>
      <c r="M20" s="14" t="s">
        <v>400</v>
      </c>
      <c r="N20" s="32">
        <v>10</v>
      </c>
    </row>
    <row r="21" spans="1:14" x14ac:dyDescent="0.25">
      <c r="A21" t="str">
        <f t="shared" si="0"/>
        <v/>
      </c>
      <c r="B21" t="s">
        <v>60</v>
      </c>
      <c r="D21" t="s">
        <v>60</v>
      </c>
      <c r="E21">
        <v>0.18640000000000001</v>
      </c>
      <c r="F21">
        <v>292</v>
      </c>
      <c r="J21" t="s">
        <v>62</v>
      </c>
      <c r="K21">
        <v>0.70960000000000001</v>
      </c>
      <c r="M21" s="13" t="s">
        <v>230</v>
      </c>
      <c r="N21" s="33">
        <v>0.92200000000000004</v>
      </c>
    </row>
    <row r="22" spans="1:14" ht="15.75" thickBot="1" x14ac:dyDescent="0.3">
      <c r="A22" t="str">
        <f t="shared" si="0"/>
        <v/>
      </c>
      <c r="B22" t="s">
        <v>61</v>
      </c>
      <c r="D22" t="s">
        <v>61</v>
      </c>
      <c r="E22">
        <v>0.91700000000000004</v>
      </c>
      <c r="F22">
        <v>14</v>
      </c>
      <c r="J22" t="s">
        <v>63</v>
      </c>
      <c r="K22">
        <v>0.1363</v>
      </c>
      <c r="M22" s="14" t="s">
        <v>413</v>
      </c>
      <c r="N22" s="34">
        <v>11</v>
      </c>
    </row>
    <row r="23" spans="1:14" x14ac:dyDescent="0.25">
      <c r="A23" t="str">
        <f t="shared" si="0"/>
        <v/>
      </c>
      <c r="B23" t="s">
        <v>62</v>
      </c>
      <c r="D23" t="s">
        <v>62</v>
      </c>
      <c r="E23">
        <v>0.70960000000000001</v>
      </c>
      <c r="F23">
        <v>85</v>
      </c>
      <c r="J23" t="s">
        <v>64</v>
      </c>
      <c r="K23">
        <v>0.11360000000000001</v>
      </c>
      <c r="M23" s="13" t="s">
        <v>348</v>
      </c>
      <c r="N23" s="35">
        <v>0.91769999999999996</v>
      </c>
    </row>
    <row r="24" spans="1:14" ht="15.75" thickBot="1" x14ac:dyDescent="0.3">
      <c r="A24" t="str">
        <f t="shared" si="0"/>
        <v/>
      </c>
      <c r="B24" t="s">
        <v>63</v>
      </c>
      <c r="D24" t="s">
        <v>63</v>
      </c>
      <c r="E24">
        <v>0.1363</v>
      </c>
      <c r="F24">
        <v>311</v>
      </c>
      <c r="J24" t="s">
        <v>65</v>
      </c>
      <c r="K24">
        <v>0.73260000000000003</v>
      </c>
      <c r="M24" s="14" t="s">
        <v>393</v>
      </c>
      <c r="N24" s="36">
        <v>12</v>
      </c>
    </row>
    <row r="25" spans="1:14" x14ac:dyDescent="0.25">
      <c r="A25" t="str">
        <f t="shared" si="0"/>
        <v/>
      </c>
      <c r="B25" t="s">
        <v>64</v>
      </c>
      <c r="D25" t="s">
        <v>64</v>
      </c>
      <c r="E25">
        <v>0.11360000000000001</v>
      </c>
      <c r="F25">
        <v>323</v>
      </c>
      <c r="J25" t="s">
        <v>66</v>
      </c>
      <c r="K25">
        <v>0.68359999999999999</v>
      </c>
      <c r="M25" s="13" t="s">
        <v>322</v>
      </c>
      <c r="N25" s="37">
        <v>0.91749999999999998</v>
      </c>
    </row>
    <row r="26" spans="1:14" ht="15.75" thickBot="1" x14ac:dyDescent="0.3">
      <c r="A26" t="str">
        <f t="shared" si="0"/>
        <v/>
      </c>
      <c r="B26" t="s">
        <v>65</v>
      </c>
      <c r="D26" t="s">
        <v>65</v>
      </c>
      <c r="E26">
        <v>0.73260000000000003</v>
      </c>
      <c r="F26">
        <v>75</v>
      </c>
      <c r="J26" t="s">
        <v>67</v>
      </c>
      <c r="K26">
        <v>0.72499999999999998</v>
      </c>
      <c r="M26" s="14" t="s">
        <v>399</v>
      </c>
      <c r="N26" s="38">
        <v>13</v>
      </c>
    </row>
    <row r="27" spans="1:14" x14ac:dyDescent="0.25">
      <c r="A27" t="str">
        <f t="shared" si="0"/>
        <v/>
      </c>
      <c r="B27" t="s">
        <v>66</v>
      </c>
      <c r="D27" t="s">
        <v>66</v>
      </c>
      <c r="E27">
        <v>0.68359999999999999</v>
      </c>
      <c r="F27">
        <v>99</v>
      </c>
      <c r="J27" t="s">
        <v>68</v>
      </c>
      <c r="K27">
        <v>0.29730000000000001</v>
      </c>
      <c r="M27" s="13" t="s">
        <v>61</v>
      </c>
      <c r="N27" s="39">
        <v>0.91700000000000004</v>
      </c>
    </row>
    <row r="28" spans="1:14" ht="15.75" thickBot="1" x14ac:dyDescent="0.3">
      <c r="A28" t="str">
        <f t="shared" si="0"/>
        <v/>
      </c>
      <c r="B28" t="s">
        <v>67</v>
      </c>
      <c r="D28" t="s">
        <v>67</v>
      </c>
      <c r="E28">
        <v>0.72499999999999998</v>
      </c>
      <c r="F28">
        <v>78</v>
      </c>
      <c r="J28" t="s">
        <v>69</v>
      </c>
      <c r="K28">
        <v>0.3014</v>
      </c>
      <c r="M28" s="14" t="s">
        <v>411</v>
      </c>
      <c r="N28" s="40">
        <v>14</v>
      </c>
    </row>
    <row r="29" spans="1:14" x14ac:dyDescent="0.25">
      <c r="A29" t="str">
        <f t="shared" si="0"/>
        <v/>
      </c>
      <c r="B29" t="s">
        <v>68</v>
      </c>
      <c r="D29" t="s">
        <v>68</v>
      </c>
      <c r="E29">
        <v>0.29730000000000001</v>
      </c>
      <c r="F29">
        <v>247</v>
      </c>
      <c r="J29" t="s">
        <v>70</v>
      </c>
      <c r="K29">
        <v>0.59809999999999997</v>
      </c>
      <c r="M29" s="13" t="s">
        <v>113</v>
      </c>
      <c r="N29" s="41">
        <v>0.91310000000000002</v>
      </c>
    </row>
    <row r="30" spans="1:14" ht="15.75" thickBot="1" x14ac:dyDescent="0.3">
      <c r="A30" t="str">
        <f t="shared" si="0"/>
        <v/>
      </c>
      <c r="B30" t="s">
        <v>69</v>
      </c>
      <c r="D30" t="s">
        <v>69</v>
      </c>
      <c r="E30">
        <v>0.3014</v>
      </c>
      <c r="F30">
        <v>245</v>
      </c>
      <c r="J30" t="s">
        <v>71</v>
      </c>
      <c r="K30">
        <v>0.40679999999999999</v>
      </c>
      <c r="M30" s="14" t="s">
        <v>398</v>
      </c>
      <c r="N30" s="42">
        <v>15</v>
      </c>
    </row>
    <row r="31" spans="1:14" x14ac:dyDescent="0.25">
      <c r="A31" t="str">
        <f t="shared" si="0"/>
        <v/>
      </c>
      <c r="B31" t="s">
        <v>70</v>
      </c>
      <c r="D31" t="s">
        <v>70</v>
      </c>
      <c r="E31">
        <v>0.59809999999999997</v>
      </c>
      <c r="F31">
        <v>127</v>
      </c>
      <c r="J31" t="s">
        <v>72</v>
      </c>
      <c r="K31">
        <v>0.67930000000000001</v>
      </c>
      <c r="M31" s="13" t="s">
        <v>325</v>
      </c>
      <c r="N31" s="43">
        <v>0.91249999999999998</v>
      </c>
    </row>
    <row r="32" spans="1:14" ht="15.75" thickBot="1" x14ac:dyDescent="0.3">
      <c r="A32" t="str">
        <f t="shared" si="0"/>
        <v/>
      </c>
      <c r="B32" t="s">
        <v>71</v>
      </c>
      <c r="D32" t="s">
        <v>71</v>
      </c>
      <c r="E32">
        <v>0.40679999999999999</v>
      </c>
      <c r="F32">
        <v>206</v>
      </c>
      <c r="J32" t="s">
        <v>73</v>
      </c>
      <c r="K32">
        <v>0.6341</v>
      </c>
      <c r="M32" s="14" t="s">
        <v>405</v>
      </c>
      <c r="N32" s="44">
        <v>16</v>
      </c>
    </row>
    <row r="33" spans="1:14" x14ac:dyDescent="0.25">
      <c r="A33" t="str">
        <f t="shared" si="0"/>
        <v/>
      </c>
      <c r="B33" t="s">
        <v>72</v>
      </c>
      <c r="D33" t="s">
        <v>72</v>
      </c>
      <c r="E33">
        <v>0.67930000000000001</v>
      </c>
      <c r="F33">
        <v>101</v>
      </c>
      <c r="J33" t="s">
        <v>74</v>
      </c>
      <c r="K33">
        <v>0.74399999999999999</v>
      </c>
      <c r="M33" s="13" t="s">
        <v>285</v>
      </c>
      <c r="N33" s="45">
        <v>0.90259999999999996</v>
      </c>
    </row>
    <row r="34" spans="1:14" ht="15.75" thickBot="1" x14ac:dyDescent="0.3">
      <c r="A34" t="str">
        <f t="shared" si="0"/>
        <v/>
      </c>
      <c r="B34" t="s">
        <v>73</v>
      </c>
      <c r="D34" t="s">
        <v>73</v>
      </c>
      <c r="E34">
        <v>0.6341</v>
      </c>
      <c r="F34">
        <v>111</v>
      </c>
      <c r="J34" t="s">
        <v>75</v>
      </c>
      <c r="K34">
        <v>0.74580000000000002</v>
      </c>
      <c r="M34" s="14" t="s">
        <v>420</v>
      </c>
      <c r="N34" s="46">
        <v>17</v>
      </c>
    </row>
    <row r="35" spans="1:14" x14ac:dyDescent="0.25">
      <c r="A35" t="str">
        <f t="shared" si="0"/>
        <v/>
      </c>
      <c r="B35" t="s">
        <v>74</v>
      </c>
      <c r="D35" t="s">
        <v>74</v>
      </c>
      <c r="E35">
        <v>0.74399999999999999</v>
      </c>
      <c r="F35">
        <v>72</v>
      </c>
      <c r="J35" t="s">
        <v>76</v>
      </c>
      <c r="K35">
        <v>0.56830000000000003</v>
      </c>
      <c r="M35" s="13" t="s">
        <v>177</v>
      </c>
      <c r="N35" s="47">
        <v>0.89229999999999998</v>
      </c>
    </row>
    <row r="36" spans="1:14" ht="15.75" thickBot="1" x14ac:dyDescent="0.3">
      <c r="A36" t="str">
        <f t="shared" si="0"/>
        <v/>
      </c>
      <c r="B36" t="s">
        <v>75</v>
      </c>
      <c r="D36" t="s">
        <v>75</v>
      </c>
      <c r="E36">
        <v>0.74580000000000002</v>
      </c>
      <c r="F36">
        <v>70</v>
      </c>
      <c r="J36" t="s">
        <v>77</v>
      </c>
      <c r="K36">
        <v>0.3458</v>
      </c>
      <c r="M36" s="14" t="s">
        <v>408</v>
      </c>
      <c r="N36" s="48">
        <v>18</v>
      </c>
    </row>
    <row r="37" spans="1:14" x14ac:dyDescent="0.25">
      <c r="A37" t="str">
        <f t="shared" si="0"/>
        <v/>
      </c>
      <c r="B37" t="s">
        <v>76</v>
      </c>
      <c r="D37" t="s">
        <v>76</v>
      </c>
      <c r="E37">
        <v>0.56830000000000003</v>
      </c>
      <c r="F37">
        <v>137</v>
      </c>
      <c r="J37" t="s">
        <v>78</v>
      </c>
      <c r="K37">
        <v>0.26019999999999999</v>
      </c>
      <c r="M37" s="428" t="s">
        <v>145</v>
      </c>
      <c r="N37" s="49">
        <v>0.88939999999999997</v>
      </c>
    </row>
    <row r="38" spans="1:14" ht="15.75" thickBot="1" x14ac:dyDescent="0.3">
      <c r="A38" t="str">
        <f t="shared" si="0"/>
        <v/>
      </c>
      <c r="B38" t="s">
        <v>77</v>
      </c>
      <c r="D38" t="s">
        <v>77</v>
      </c>
      <c r="E38">
        <v>0.3458</v>
      </c>
      <c r="F38">
        <v>232</v>
      </c>
      <c r="J38" t="s">
        <v>79</v>
      </c>
      <c r="K38">
        <v>0.35589999999999999</v>
      </c>
      <c r="M38" s="429"/>
      <c r="N38" s="50">
        <v>19</v>
      </c>
    </row>
    <row r="39" spans="1:14" x14ac:dyDescent="0.25">
      <c r="A39" t="str">
        <f t="shared" si="0"/>
        <v/>
      </c>
      <c r="B39" t="s">
        <v>78</v>
      </c>
      <c r="D39" t="s">
        <v>78</v>
      </c>
      <c r="E39">
        <v>0.26019999999999999</v>
      </c>
      <c r="F39">
        <v>260</v>
      </c>
      <c r="J39" t="s">
        <v>80</v>
      </c>
      <c r="K39">
        <v>0.62450000000000006</v>
      </c>
      <c r="M39" s="13" t="s">
        <v>208</v>
      </c>
      <c r="N39" s="51">
        <v>0.88500000000000001</v>
      </c>
    </row>
    <row r="40" spans="1:14" ht="15.75" thickBot="1" x14ac:dyDescent="0.3">
      <c r="A40" t="str">
        <f t="shared" si="0"/>
        <v/>
      </c>
      <c r="B40" t="s">
        <v>79</v>
      </c>
      <c r="D40" t="s">
        <v>79</v>
      </c>
      <c r="E40">
        <v>0.35589999999999999</v>
      </c>
      <c r="F40">
        <v>226</v>
      </c>
      <c r="J40" t="s">
        <v>81</v>
      </c>
      <c r="K40">
        <v>0.1633</v>
      </c>
      <c r="M40" s="14" t="s">
        <v>406</v>
      </c>
      <c r="N40" s="52">
        <v>20</v>
      </c>
    </row>
    <row r="41" spans="1:14" x14ac:dyDescent="0.25">
      <c r="A41" t="str">
        <f t="shared" si="0"/>
        <v/>
      </c>
      <c r="B41" t="s">
        <v>80</v>
      </c>
      <c r="D41" t="s">
        <v>80</v>
      </c>
      <c r="E41">
        <v>0.62450000000000006</v>
      </c>
      <c r="F41">
        <v>118</v>
      </c>
      <c r="J41" t="s">
        <v>82</v>
      </c>
      <c r="K41">
        <v>0.67589999999999995</v>
      </c>
      <c r="M41" s="428" t="s">
        <v>317</v>
      </c>
      <c r="N41" s="53">
        <v>0.88419999999999999</v>
      </c>
    </row>
    <row r="42" spans="1:14" ht="15.75" thickBot="1" x14ac:dyDescent="0.3">
      <c r="A42" t="str">
        <f t="shared" si="0"/>
        <v/>
      </c>
      <c r="B42" t="s">
        <v>81</v>
      </c>
      <c r="D42" t="s">
        <v>81</v>
      </c>
      <c r="E42">
        <v>0.1633</v>
      </c>
      <c r="F42">
        <v>300</v>
      </c>
      <c r="J42" t="s">
        <v>83</v>
      </c>
      <c r="K42">
        <v>0.10580000000000001</v>
      </c>
      <c r="M42" s="429"/>
      <c r="N42" s="54">
        <v>21</v>
      </c>
    </row>
    <row r="43" spans="1:14" x14ac:dyDescent="0.25">
      <c r="A43" t="str">
        <f t="shared" si="0"/>
        <v/>
      </c>
      <c r="B43" t="s">
        <v>82</v>
      </c>
      <c r="D43" t="s">
        <v>82</v>
      </c>
      <c r="E43">
        <v>0.67589999999999995</v>
      </c>
      <c r="F43">
        <v>103</v>
      </c>
      <c r="J43" t="s">
        <v>84</v>
      </c>
      <c r="K43">
        <v>0.25779999999999997</v>
      </c>
      <c r="M43" s="13" t="s">
        <v>99</v>
      </c>
      <c r="N43" s="55">
        <v>0.88109999999999999</v>
      </c>
    </row>
    <row r="44" spans="1:14" ht="15.75" thickBot="1" x14ac:dyDescent="0.3">
      <c r="A44" t="str">
        <f t="shared" si="0"/>
        <v/>
      </c>
      <c r="B44" t="s">
        <v>83</v>
      </c>
      <c r="D44" t="s">
        <v>83</v>
      </c>
      <c r="E44">
        <v>0.10580000000000001</v>
      </c>
      <c r="F44">
        <v>327</v>
      </c>
      <c r="J44" t="s">
        <v>85</v>
      </c>
      <c r="K44">
        <v>0.1353</v>
      </c>
      <c r="M44" s="14" t="s">
        <v>414</v>
      </c>
      <c r="N44" s="56">
        <v>22</v>
      </c>
    </row>
    <row r="45" spans="1:14" x14ac:dyDescent="0.25">
      <c r="A45" t="str">
        <f t="shared" si="0"/>
        <v/>
      </c>
      <c r="B45" t="s">
        <v>84</v>
      </c>
      <c r="D45" t="s">
        <v>84</v>
      </c>
      <c r="E45">
        <v>0.25779999999999997</v>
      </c>
      <c r="F45">
        <v>262</v>
      </c>
      <c r="J45" t="s">
        <v>86</v>
      </c>
      <c r="K45">
        <v>0.33610000000000001</v>
      </c>
      <c r="M45" s="13" t="s">
        <v>256</v>
      </c>
      <c r="N45" s="57">
        <v>0.87880000000000003</v>
      </c>
    </row>
    <row r="46" spans="1:14" ht="15.75" thickBot="1" x14ac:dyDescent="0.3">
      <c r="A46" t="str">
        <f t="shared" si="0"/>
        <v/>
      </c>
      <c r="B46" t="s">
        <v>85</v>
      </c>
      <c r="D46" t="s">
        <v>85</v>
      </c>
      <c r="E46">
        <v>0.1353</v>
      </c>
      <c r="F46">
        <v>312</v>
      </c>
      <c r="J46" t="s">
        <v>87</v>
      </c>
      <c r="K46">
        <v>0.37730000000000002</v>
      </c>
      <c r="M46" s="14" t="s">
        <v>412</v>
      </c>
      <c r="N46" s="58">
        <v>23</v>
      </c>
    </row>
    <row r="47" spans="1:14" x14ac:dyDescent="0.25">
      <c r="A47" t="str">
        <f t="shared" si="0"/>
        <v/>
      </c>
      <c r="B47" t="s">
        <v>86</v>
      </c>
      <c r="D47" t="s">
        <v>86</v>
      </c>
      <c r="E47">
        <v>0.33610000000000001</v>
      </c>
      <c r="F47">
        <v>235</v>
      </c>
      <c r="J47" t="s">
        <v>88</v>
      </c>
      <c r="K47">
        <v>0.21390000000000001</v>
      </c>
      <c r="M47" s="13" t="s">
        <v>366</v>
      </c>
      <c r="N47" s="59">
        <v>0.87770000000000004</v>
      </c>
    </row>
    <row r="48" spans="1:14" ht="15.75" thickBot="1" x14ac:dyDescent="0.3">
      <c r="A48" t="str">
        <f t="shared" si="0"/>
        <v/>
      </c>
      <c r="B48" t="s">
        <v>87</v>
      </c>
      <c r="D48" t="s">
        <v>87</v>
      </c>
      <c r="E48">
        <v>0.37730000000000002</v>
      </c>
      <c r="F48">
        <v>218</v>
      </c>
      <c r="J48" t="s">
        <v>89</v>
      </c>
      <c r="K48">
        <v>0.1208</v>
      </c>
      <c r="M48" s="14" t="s">
        <v>409</v>
      </c>
      <c r="N48" s="60">
        <v>24</v>
      </c>
    </row>
    <row r="49" spans="1:14" x14ac:dyDescent="0.25">
      <c r="A49" t="str">
        <f t="shared" si="0"/>
        <v/>
      </c>
      <c r="B49" t="s">
        <v>88</v>
      </c>
      <c r="D49" t="s">
        <v>88</v>
      </c>
      <c r="E49">
        <v>0.21390000000000001</v>
      </c>
      <c r="F49">
        <v>283</v>
      </c>
      <c r="J49" t="s">
        <v>90</v>
      </c>
      <c r="K49">
        <v>0.83050000000000002</v>
      </c>
      <c r="M49" s="13" t="s">
        <v>261</v>
      </c>
      <c r="N49" s="61">
        <v>0.87470000000000003</v>
      </c>
    </row>
    <row r="50" spans="1:14" ht="15.75" thickBot="1" x14ac:dyDescent="0.3">
      <c r="A50" t="str">
        <f t="shared" si="0"/>
        <v/>
      </c>
      <c r="B50" t="s">
        <v>89</v>
      </c>
      <c r="D50" t="s">
        <v>89</v>
      </c>
      <c r="E50">
        <v>0.1208</v>
      </c>
      <c r="F50">
        <v>319</v>
      </c>
      <c r="J50" t="s">
        <v>91</v>
      </c>
      <c r="K50">
        <v>0.76549999999999996</v>
      </c>
      <c r="M50" s="14" t="s">
        <v>415</v>
      </c>
      <c r="N50" s="62">
        <v>25</v>
      </c>
    </row>
    <row r="51" spans="1:14" ht="15.75" thickBot="1" x14ac:dyDescent="0.3">
      <c r="A51" t="str">
        <f t="shared" si="0"/>
        <v/>
      </c>
      <c r="B51" t="s">
        <v>90</v>
      </c>
      <c r="D51" t="s">
        <v>90</v>
      </c>
      <c r="E51">
        <v>0.83050000000000002</v>
      </c>
      <c r="F51">
        <v>43</v>
      </c>
      <c r="J51" t="s">
        <v>92</v>
      </c>
      <c r="K51">
        <v>0.72350000000000003</v>
      </c>
      <c r="M51" s="63" t="s">
        <v>23</v>
      </c>
      <c r="N51" s="64" t="s">
        <v>392</v>
      </c>
    </row>
    <row r="52" spans="1:14" x14ac:dyDescent="0.25">
      <c r="A52" t="str">
        <f t="shared" si="0"/>
        <v/>
      </c>
      <c r="B52" t="s">
        <v>91</v>
      </c>
      <c r="D52" t="s">
        <v>91</v>
      </c>
      <c r="E52">
        <v>0.76549999999999996</v>
      </c>
      <c r="F52">
        <v>63</v>
      </c>
      <c r="J52" t="s">
        <v>93</v>
      </c>
      <c r="K52">
        <v>0.4531</v>
      </c>
      <c r="M52" s="13" t="s">
        <v>148</v>
      </c>
      <c r="N52" s="65">
        <v>0.87390000000000001</v>
      </c>
    </row>
    <row r="53" spans="1:14" ht="15.75" thickBot="1" x14ac:dyDescent="0.3">
      <c r="A53" t="str">
        <f t="shared" si="0"/>
        <v/>
      </c>
      <c r="B53" t="s">
        <v>92</v>
      </c>
      <c r="D53" t="s">
        <v>92</v>
      </c>
      <c r="E53">
        <v>0.72350000000000003</v>
      </c>
      <c r="F53">
        <v>79</v>
      </c>
      <c r="J53" t="s">
        <v>94</v>
      </c>
      <c r="K53">
        <v>0.44950000000000001</v>
      </c>
      <c r="M53" s="14" t="s">
        <v>416</v>
      </c>
      <c r="N53" s="66">
        <v>26</v>
      </c>
    </row>
    <row r="54" spans="1:14" x14ac:dyDescent="0.25">
      <c r="A54" t="str">
        <f t="shared" si="0"/>
        <v/>
      </c>
      <c r="B54" t="s">
        <v>93</v>
      </c>
      <c r="D54" t="s">
        <v>93</v>
      </c>
      <c r="E54">
        <v>0.4531</v>
      </c>
      <c r="F54">
        <v>188</v>
      </c>
      <c r="J54" t="s">
        <v>95</v>
      </c>
      <c r="K54">
        <v>0.48330000000000001</v>
      </c>
      <c r="M54" s="13" t="s">
        <v>368</v>
      </c>
      <c r="N54" s="67">
        <v>0.87180000000000002</v>
      </c>
    </row>
    <row r="55" spans="1:14" ht="15.75" thickBot="1" x14ac:dyDescent="0.3">
      <c r="A55" t="str">
        <f t="shared" si="0"/>
        <v/>
      </c>
      <c r="B55" t="s">
        <v>94</v>
      </c>
      <c r="D55" t="s">
        <v>94</v>
      </c>
      <c r="E55">
        <v>0.44950000000000001</v>
      </c>
      <c r="F55">
        <v>191</v>
      </c>
      <c r="J55" t="s">
        <v>96</v>
      </c>
      <c r="K55">
        <v>0.81059999999999999</v>
      </c>
      <c r="M55" s="14" t="s">
        <v>404</v>
      </c>
      <c r="N55" s="68">
        <v>27</v>
      </c>
    </row>
    <row r="56" spans="1:14" x14ac:dyDescent="0.25">
      <c r="A56" t="str">
        <f t="shared" si="0"/>
        <v/>
      </c>
      <c r="B56" t="s">
        <v>95</v>
      </c>
      <c r="D56" t="s">
        <v>95</v>
      </c>
      <c r="E56">
        <v>0.48330000000000001</v>
      </c>
      <c r="F56">
        <v>175</v>
      </c>
      <c r="J56" t="s">
        <v>97</v>
      </c>
      <c r="K56">
        <v>0.45519999999999999</v>
      </c>
      <c r="M56" s="13" t="s">
        <v>292</v>
      </c>
      <c r="N56" s="69">
        <v>0.86380000000000001</v>
      </c>
    </row>
    <row r="57" spans="1:14" ht="15.75" thickBot="1" x14ac:dyDescent="0.3">
      <c r="A57" t="str">
        <f t="shared" si="0"/>
        <v/>
      </c>
      <c r="B57" t="s">
        <v>96</v>
      </c>
      <c r="D57" t="s">
        <v>96</v>
      </c>
      <c r="E57">
        <v>0.81059999999999999</v>
      </c>
      <c r="F57">
        <v>50</v>
      </c>
      <c r="J57" t="s">
        <v>98</v>
      </c>
      <c r="K57">
        <v>0.32079999999999997</v>
      </c>
      <c r="M57" s="14" t="s">
        <v>393</v>
      </c>
      <c r="N57" s="70">
        <v>28</v>
      </c>
    </row>
    <row r="58" spans="1:14" x14ac:dyDescent="0.25">
      <c r="A58" t="str">
        <f t="shared" si="0"/>
        <v/>
      </c>
      <c r="B58" t="s">
        <v>97</v>
      </c>
      <c r="D58" t="s">
        <v>97</v>
      </c>
      <c r="E58">
        <v>0.45519999999999999</v>
      </c>
      <c r="F58">
        <v>186</v>
      </c>
      <c r="J58" t="s">
        <v>99</v>
      </c>
      <c r="K58">
        <v>0.88109999999999999</v>
      </c>
      <c r="M58" s="428" t="s">
        <v>362</v>
      </c>
      <c r="N58" s="71">
        <v>0.85850000000000004</v>
      </c>
    </row>
    <row r="59" spans="1:14" ht="15.75" thickBot="1" x14ac:dyDescent="0.3">
      <c r="A59" t="str">
        <f t="shared" si="0"/>
        <v/>
      </c>
      <c r="B59" t="s">
        <v>98</v>
      </c>
      <c r="D59" t="s">
        <v>98</v>
      </c>
      <c r="E59">
        <v>0.32079999999999997</v>
      </c>
      <c r="F59">
        <v>236</v>
      </c>
      <c r="J59" t="s">
        <v>100</v>
      </c>
      <c r="K59">
        <v>0.1646</v>
      </c>
      <c r="M59" s="429"/>
      <c r="N59" s="72">
        <v>29</v>
      </c>
    </row>
    <row r="60" spans="1:14" x14ac:dyDescent="0.25">
      <c r="A60" t="str">
        <f t="shared" si="0"/>
        <v/>
      </c>
      <c r="B60" t="s">
        <v>99</v>
      </c>
      <c r="D60" t="s">
        <v>99</v>
      </c>
      <c r="E60">
        <v>0.88109999999999999</v>
      </c>
      <c r="F60">
        <v>22</v>
      </c>
      <c r="J60" t="s">
        <v>101</v>
      </c>
      <c r="K60">
        <v>0.1704</v>
      </c>
      <c r="M60" s="13" t="s">
        <v>240</v>
      </c>
      <c r="N60" s="73">
        <v>0.85589999999999999</v>
      </c>
    </row>
    <row r="61" spans="1:14" ht="15.75" thickBot="1" x14ac:dyDescent="0.3">
      <c r="A61" t="str">
        <f t="shared" si="0"/>
        <v/>
      </c>
      <c r="B61" t="s">
        <v>100</v>
      </c>
      <c r="D61" t="s">
        <v>100</v>
      </c>
      <c r="E61">
        <v>0.1646</v>
      </c>
      <c r="F61">
        <v>299</v>
      </c>
      <c r="J61" t="s">
        <v>102</v>
      </c>
      <c r="K61">
        <v>0.84830000000000005</v>
      </c>
      <c r="M61" s="14" t="s">
        <v>421</v>
      </c>
      <c r="N61" s="74">
        <v>30</v>
      </c>
    </row>
    <row r="62" spans="1:14" x14ac:dyDescent="0.25">
      <c r="A62" t="str">
        <f t="shared" si="0"/>
        <v/>
      </c>
      <c r="B62" t="s">
        <v>101</v>
      </c>
      <c r="D62" t="s">
        <v>101</v>
      </c>
      <c r="E62">
        <v>0.1704</v>
      </c>
      <c r="F62">
        <v>294</v>
      </c>
      <c r="J62" t="s">
        <v>103</v>
      </c>
      <c r="K62">
        <v>0.34970000000000001</v>
      </c>
      <c r="M62" s="13" t="s">
        <v>257</v>
      </c>
      <c r="N62" s="75">
        <v>0.85560000000000003</v>
      </c>
    </row>
    <row r="63" spans="1:14" ht="15.75" thickBot="1" x14ac:dyDescent="0.3">
      <c r="A63" t="str">
        <f t="shared" si="0"/>
        <v/>
      </c>
      <c r="B63" t="s">
        <v>102</v>
      </c>
      <c r="D63" t="s">
        <v>102</v>
      </c>
      <c r="E63">
        <v>0.84830000000000005</v>
      </c>
      <c r="F63">
        <v>34</v>
      </c>
      <c r="J63" t="s">
        <v>104</v>
      </c>
      <c r="K63">
        <v>0.71650000000000003</v>
      </c>
      <c r="M63" s="14" t="s">
        <v>409</v>
      </c>
      <c r="N63" s="76">
        <v>31</v>
      </c>
    </row>
    <row r="64" spans="1:14" x14ac:dyDescent="0.25">
      <c r="A64" t="str">
        <f t="shared" si="0"/>
        <v/>
      </c>
      <c r="B64" t="s">
        <v>103</v>
      </c>
      <c r="D64" t="s">
        <v>103</v>
      </c>
      <c r="E64">
        <v>0.34970000000000001</v>
      </c>
      <c r="F64">
        <v>231</v>
      </c>
      <c r="J64" t="s">
        <v>105</v>
      </c>
      <c r="K64">
        <v>0.7611</v>
      </c>
      <c r="M64" s="13" t="s">
        <v>341</v>
      </c>
      <c r="N64" s="77">
        <v>0.85109999999999997</v>
      </c>
    </row>
    <row r="65" spans="1:14" ht="15.75" thickBot="1" x14ac:dyDescent="0.3">
      <c r="A65" t="str">
        <f t="shared" si="0"/>
        <v/>
      </c>
      <c r="B65" t="s">
        <v>104</v>
      </c>
      <c r="D65" t="s">
        <v>104</v>
      </c>
      <c r="E65">
        <v>0.71650000000000003</v>
      </c>
      <c r="F65">
        <v>83</v>
      </c>
      <c r="J65" t="s">
        <v>106</v>
      </c>
      <c r="K65">
        <v>0.53790000000000004</v>
      </c>
      <c r="M65" s="14" t="s">
        <v>425</v>
      </c>
      <c r="N65" s="78">
        <v>32</v>
      </c>
    </row>
    <row r="66" spans="1:14" x14ac:dyDescent="0.25">
      <c r="A66" t="str">
        <f t="shared" si="0"/>
        <v/>
      </c>
      <c r="B66" t="s">
        <v>105</v>
      </c>
      <c r="D66" t="s">
        <v>105</v>
      </c>
      <c r="E66">
        <v>0.7611</v>
      </c>
      <c r="F66">
        <v>66</v>
      </c>
      <c r="J66" t="s">
        <v>107</v>
      </c>
      <c r="K66">
        <v>0.1454</v>
      </c>
      <c r="M66" s="428" t="s">
        <v>200</v>
      </c>
      <c r="N66" s="79">
        <v>0.84870000000000001</v>
      </c>
    </row>
    <row r="67" spans="1:14" ht="15.75" thickBot="1" x14ac:dyDescent="0.3">
      <c r="A67" t="str">
        <f t="shared" ref="A67:A130" si="1">IF(B67=D67, "", "BAD")</f>
        <v/>
      </c>
      <c r="B67" t="s">
        <v>106</v>
      </c>
      <c r="D67" t="s">
        <v>106</v>
      </c>
      <c r="E67">
        <v>0.53790000000000004</v>
      </c>
      <c r="F67">
        <v>150</v>
      </c>
      <c r="J67" t="s">
        <v>108</v>
      </c>
      <c r="K67">
        <v>0.28810000000000002</v>
      </c>
      <c r="M67" s="429"/>
      <c r="N67" s="80">
        <v>33</v>
      </c>
    </row>
    <row r="68" spans="1:14" x14ac:dyDescent="0.25">
      <c r="A68" t="str">
        <f t="shared" si="1"/>
        <v/>
      </c>
      <c r="B68" t="s">
        <v>107</v>
      </c>
      <c r="D68" t="s">
        <v>107</v>
      </c>
      <c r="E68">
        <v>0.1454</v>
      </c>
      <c r="F68">
        <v>309</v>
      </c>
      <c r="J68" t="s">
        <v>109</v>
      </c>
      <c r="K68">
        <v>0.38740000000000002</v>
      </c>
      <c r="M68" s="13" t="s">
        <v>102</v>
      </c>
      <c r="N68" s="81">
        <v>0.84830000000000005</v>
      </c>
    </row>
    <row r="69" spans="1:14" ht="15.75" thickBot="1" x14ac:dyDescent="0.3">
      <c r="A69" t="str">
        <f t="shared" si="1"/>
        <v/>
      </c>
      <c r="B69" t="s">
        <v>108</v>
      </c>
      <c r="D69" t="s">
        <v>108</v>
      </c>
      <c r="E69">
        <v>0.28810000000000002</v>
      </c>
      <c r="F69">
        <v>251</v>
      </c>
      <c r="J69" t="s">
        <v>110</v>
      </c>
      <c r="K69">
        <v>0.45069999999999999</v>
      </c>
      <c r="M69" s="14" t="s">
        <v>399</v>
      </c>
      <c r="N69" s="82">
        <v>34</v>
      </c>
    </row>
    <row r="70" spans="1:14" x14ac:dyDescent="0.25">
      <c r="A70" t="str">
        <f t="shared" si="1"/>
        <v/>
      </c>
      <c r="B70" t="s">
        <v>109</v>
      </c>
      <c r="D70" t="s">
        <v>109</v>
      </c>
      <c r="E70">
        <v>0.38740000000000002</v>
      </c>
      <c r="F70">
        <v>217</v>
      </c>
      <c r="J70" t="s">
        <v>111</v>
      </c>
      <c r="K70">
        <v>0.22239999999999999</v>
      </c>
      <c r="M70" s="13" t="s">
        <v>258</v>
      </c>
      <c r="N70" s="83">
        <v>0.84489999999999998</v>
      </c>
    </row>
    <row r="71" spans="1:14" ht="15.75" thickBot="1" x14ac:dyDescent="0.3">
      <c r="A71" t="str">
        <f t="shared" si="1"/>
        <v/>
      </c>
      <c r="B71" t="s">
        <v>110</v>
      </c>
      <c r="D71" t="s">
        <v>110</v>
      </c>
      <c r="E71">
        <v>0.45069999999999999</v>
      </c>
      <c r="F71">
        <v>189</v>
      </c>
      <c r="J71" t="s">
        <v>112</v>
      </c>
      <c r="K71">
        <v>0.43</v>
      </c>
      <c r="M71" s="14" t="s">
        <v>410</v>
      </c>
      <c r="N71" s="84">
        <v>35</v>
      </c>
    </row>
    <row r="72" spans="1:14" x14ac:dyDescent="0.25">
      <c r="A72" t="str">
        <f t="shared" si="1"/>
        <v/>
      </c>
      <c r="B72" t="s">
        <v>111</v>
      </c>
      <c r="D72" t="s">
        <v>111</v>
      </c>
      <c r="E72">
        <v>0.22239999999999999</v>
      </c>
      <c r="F72">
        <v>275</v>
      </c>
      <c r="J72" t="s">
        <v>113</v>
      </c>
      <c r="K72">
        <v>0.91310000000000002</v>
      </c>
      <c r="M72" s="13" t="s">
        <v>286</v>
      </c>
      <c r="N72" s="85">
        <v>0.84419999999999995</v>
      </c>
    </row>
    <row r="73" spans="1:14" ht="15.75" thickBot="1" x14ac:dyDescent="0.3">
      <c r="A73" t="str">
        <f t="shared" si="1"/>
        <v/>
      </c>
      <c r="B73" t="s">
        <v>112</v>
      </c>
      <c r="D73" t="s">
        <v>112</v>
      </c>
      <c r="E73">
        <v>0.43</v>
      </c>
      <c r="F73">
        <v>198</v>
      </c>
      <c r="J73" t="s">
        <v>114</v>
      </c>
      <c r="K73">
        <v>0.72350000000000003</v>
      </c>
      <c r="M73" s="14" t="s">
        <v>417</v>
      </c>
      <c r="N73" s="86">
        <v>36</v>
      </c>
    </row>
    <row r="74" spans="1:14" x14ac:dyDescent="0.25">
      <c r="A74" t="str">
        <f t="shared" si="1"/>
        <v/>
      </c>
      <c r="B74" t="s">
        <v>113</v>
      </c>
      <c r="D74" t="s">
        <v>113</v>
      </c>
      <c r="E74">
        <v>0.91310000000000002</v>
      </c>
      <c r="F74">
        <v>15</v>
      </c>
      <c r="J74" t="s">
        <v>115</v>
      </c>
      <c r="K74">
        <v>0.27789999999999998</v>
      </c>
      <c r="M74" s="13" t="s">
        <v>242</v>
      </c>
      <c r="N74" s="87">
        <v>0.84409999999999996</v>
      </c>
    </row>
    <row r="75" spans="1:14" ht="15.75" thickBot="1" x14ac:dyDescent="0.3">
      <c r="A75" t="str">
        <f t="shared" si="1"/>
        <v/>
      </c>
      <c r="B75" t="s">
        <v>114</v>
      </c>
      <c r="D75" t="s">
        <v>114</v>
      </c>
      <c r="E75">
        <v>0.72350000000000003</v>
      </c>
      <c r="F75">
        <v>80</v>
      </c>
      <c r="J75" t="s">
        <v>116</v>
      </c>
      <c r="K75">
        <v>0.41110000000000002</v>
      </c>
      <c r="M75" s="14" t="s">
        <v>416</v>
      </c>
      <c r="N75" s="88">
        <v>37</v>
      </c>
    </row>
    <row r="76" spans="1:14" x14ac:dyDescent="0.25">
      <c r="A76" t="str">
        <f t="shared" si="1"/>
        <v/>
      </c>
      <c r="B76" t="s">
        <v>115</v>
      </c>
      <c r="D76" t="s">
        <v>115</v>
      </c>
      <c r="E76">
        <v>0.27789999999999998</v>
      </c>
      <c r="F76">
        <v>253</v>
      </c>
      <c r="J76" t="s">
        <v>117</v>
      </c>
      <c r="K76">
        <v>0.15920000000000001</v>
      </c>
      <c r="M76" s="13" t="s">
        <v>273</v>
      </c>
      <c r="N76" s="89">
        <v>0.84279999999999999</v>
      </c>
    </row>
    <row r="77" spans="1:14" ht="15.75" thickBot="1" x14ac:dyDescent="0.3">
      <c r="A77" t="str">
        <f t="shared" si="1"/>
        <v/>
      </c>
      <c r="B77" t="s">
        <v>116</v>
      </c>
      <c r="D77" t="s">
        <v>116</v>
      </c>
      <c r="E77">
        <v>0.41110000000000002</v>
      </c>
      <c r="F77">
        <v>205</v>
      </c>
      <c r="J77" t="s">
        <v>118</v>
      </c>
      <c r="K77">
        <v>0.75070000000000003</v>
      </c>
      <c r="M77" s="14" t="s">
        <v>426</v>
      </c>
      <c r="N77" s="90">
        <v>38</v>
      </c>
    </row>
    <row r="78" spans="1:14" x14ac:dyDescent="0.25">
      <c r="A78" t="str">
        <f t="shared" si="1"/>
        <v/>
      </c>
      <c r="B78" t="s">
        <v>117</v>
      </c>
      <c r="D78" t="s">
        <v>117</v>
      </c>
      <c r="E78">
        <v>0.15920000000000001</v>
      </c>
      <c r="F78">
        <v>302</v>
      </c>
      <c r="J78" t="s">
        <v>119</v>
      </c>
      <c r="K78">
        <v>0.49759999999999999</v>
      </c>
      <c r="M78" s="13" t="s">
        <v>165</v>
      </c>
      <c r="N78" s="91">
        <v>0.84119999999999995</v>
      </c>
    </row>
    <row r="79" spans="1:14" ht="15.75" thickBot="1" x14ac:dyDescent="0.3">
      <c r="A79" t="str">
        <f t="shared" si="1"/>
        <v/>
      </c>
      <c r="B79" t="s">
        <v>118</v>
      </c>
      <c r="D79" t="s">
        <v>118</v>
      </c>
      <c r="E79">
        <v>0.75070000000000003</v>
      </c>
      <c r="F79">
        <v>69</v>
      </c>
      <c r="J79" t="s">
        <v>120</v>
      </c>
      <c r="K79">
        <v>0.59609999999999996</v>
      </c>
      <c r="M79" s="14" t="s">
        <v>403</v>
      </c>
      <c r="N79" s="92">
        <v>39</v>
      </c>
    </row>
    <row r="80" spans="1:14" x14ac:dyDescent="0.25">
      <c r="A80" t="str">
        <f t="shared" si="1"/>
        <v/>
      </c>
      <c r="B80" t="s">
        <v>119</v>
      </c>
      <c r="D80" t="s">
        <v>119</v>
      </c>
      <c r="E80">
        <v>0.49759999999999999</v>
      </c>
      <c r="F80">
        <v>165</v>
      </c>
      <c r="J80" t="s">
        <v>121</v>
      </c>
      <c r="K80">
        <v>0.58550000000000002</v>
      </c>
      <c r="M80" s="13" t="s">
        <v>166</v>
      </c>
      <c r="N80" s="93">
        <v>0.8367</v>
      </c>
    </row>
    <row r="81" spans="1:14" ht="15.75" thickBot="1" x14ac:dyDescent="0.3">
      <c r="A81" t="str">
        <f t="shared" si="1"/>
        <v/>
      </c>
      <c r="B81" t="s">
        <v>120</v>
      </c>
      <c r="D81" t="s">
        <v>120</v>
      </c>
      <c r="E81">
        <v>0.59609999999999996</v>
      </c>
      <c r="F81">
        <v>129</v>
      </c>
      <c r="J81" t="s">
        <v>122</v>
      </c>
      <c r="K81">
        <v>0.53749999999999998</v>
      </c>
      <c r="M81" s="14" t="s">
        <v>418</v>
      </c>
      <c r="N81" s="94">
        <v>40</v>
      </c>
    </row>
    <row r="82" spans="1:14" x14ac:dyDescent="0.25">
      <c r="A82" t="str">
        <f t="shared" si="1"/>
        <v/>
      </c>
      <c r="B82" t="s">
        <v>121</v>
      </c>
      <c r="D82" t="s">
        <v>121</v>
      </c>
      <c r="E82">
        <v>0.58550000000000002</v>
      </c>
      <c r="F82">
        <v>132</v>
      </c>
      <c r="J82" t="s">
        <v>123</v>
      </c>
      <c r="K82">
        <v>0.41980000000000001</v>
      </c>
      <c r="M82" s="13" t="s">
        <v>237</v>
      </c>
      <c r="N82" s="95">
        <v>0.83169999999999999</v>
      </c>
    </row>
    <row r="83" spans="1:14" ht="15.75" thickBot="1" x14ac:dyDescent="0.3">
      <c r="A83" t="str">
        <f t="shared" si="1"/>
        <v/>
      </c>
      <c r="B83" t="s">
        <v>122</v>
      </c>
      <c r="D83" t="s">
        <v>122</v>
      </c>
      <c r="E83">
        <v>0.53749999999999998</v>
      </c>
      <c r="F83">
        <v>151</v>
      </c>
      <c r="J83" t="s">
        <v>124</v>
      </c>
      <c r="K83">
        <v>0.13189999999999999</v>
      </c>
      <c r="M83" s="14" t="s">
        <v>419</v>
      </c>
      <c r="N83" s="96">
        <v>41</v>
      </c>
    </row>
    <row r="84" spans="1:14" x14ac:dyDescent="0.25">
      <c r="A84" t="str">
        <f t="shared" si="1"/>
        <v/>
      </c>
      <c r="B84" t="s">
        <v>123</v>
      </c>
      <c r="D84" t="s">
        <v>123</v>
      </c>
      <c r="E84">
        <v>0.41980000000000001</v>
      </c>
      <c r="F84">
        <v>200</v>
      </c>
      <c r="J84" t="s">
        <v>125</v>
      </c>
      <c r="K84">
        <v>0.31490000000000001</v>
      </c>
      <c r="M84" s="13" t="s">
        <v>173</v>
      </c>
      <c r="N84" s="97">
        <v>0.83160000000000001</v>
      </c>
    </row>
    <row r="85" spans="1:14" ht="15.75" thickBot="1" x14ac:dyDescent="0.3">
      <c r="A85" t="str">
        <f t="shared" si="1"/>
        <v/>
      </c>
      <c r="B85" t="s">
        <v>124</v>
      </c>
      <c r="D85" t="s">
        <v>124</v>
      </c>
      <c r="E85">
        <v>0.13189999999999999</v>
      </c>
      <c r="F85">
        <v>313</v>
      </c>
      <c r="J85" t="s">
        <v>126</v>
      </c>
      <c r="K85">
        <v>0.96250000000000002</v>
      </c>
      <c r="M85" s="14" t="s">
        <v>404</v>
      </c>
      <c r="N85" s="98">
        <v>42</v>
      </c>
    </row>
    <row r="86" spans="1:14" x14ac:dyDescent="0.25">
      <c r="A86" t="str">
        <f t="shared" si="1"/>
        <v/>
      </c>
      <c r="B86" t="s">
        <v>125</v>
      </c>
      <c r="D86" t="s">
        <v>125</v>
      </c>
      <c r="E86">
        <v>0.31490000000000001</v>
      </c>
      <c r="F86">
        <v>239</v>
      </c>
      <c r="J86" t="s">
        <v>127</v>
      </c>
      <c r="K86">
        <v>0.12820000000000001</v>
      </c>
      <c r="M86" s="13" t="s">
        <v>90</v>
      </c>
      <c r="N86" s="99">
        <v>0.83050000000000002</v>
      </c>
    </row>
    <row r="87" spans="1:14" ht="15.75" thickBot="1" x14ac:dyDescent="0.3">
      <c r="A87" t="str">
        <f t="shared" si="1"/>
        <v/>
      </c>
      <c r="B87" t="s">
        <v>126</v>
      </c>
      <c r="D87" t="s">
        <v>126</v>
      </c>
      <c r="E87">
        <v>0.96250000000000002</v>
      </c>
      <c r="F87">
        <v>2</v>
      </c>
      <c r="J87" t="s">
        <v>128</v>
      </c>
      <c r="K87">
        <v>0.45</v>
      </c>
      <c r="M87" s="14" t="s">
        <v>409</v>
      </c>
      <c r="N87" s="100">
        <v>43</v>
      </c>
    </row>
    <row r="88" spans="1:14" x14ac:dyDescent="0.25">
      <c r="A88" t="str">
        <f t="shared" si="1"/>
        <v/>
      </c>
      <c r="B88" t="s">
        <v>127</v>
      </c>
      <c r="D88" t="s">
        <v>127</v>
      </c>
      <c r="E88">
        <v>0.12820000000000001</v>
      </c>
      <c r="F88">
        <v>317</v>
      </c>
      <c r="J88" t="s">
        <v>129</v>
      </c>
      <c r="K88">
        <v>0.314</v>
      </c>
      <c r="M88" s="428" t="s">
        <v>293</v>
      </c>
      <c r="N88" s="101">
        <v>0.82979999999999998</v>
      </c>
    </row>
    <row r="89" spans="1:14" ht="15.75" thickBot="1" x14ac:dyDescent="0.3">
      <c r="A89" t="str">
        <f t="shared" si="1"/>
        <v/>
      </c>
      <c r="B89" t="s">
        <v>128</v>
      </c>
      <c r="D89" t="s">
        <v>128</v>
      </c>
      <c r="E89">
        <v>0.45</v>
      </c>
      <c r="F89">
        <v>190</v>
      </c>
      <c r="J89" t="s">
        <v>130</v>
      </c>
      <c r="K89">
        <v>0.7974</v>
      </c>
      <c r="M89" s="429"/>
      <c r="N89" s="102">
        <v>44</v>
      </c>
    </row>
    <row r="90" spans="1:14" x14ac:dyDescent="0.25">
      <c r="A90" t="str">
        <f t="shared" si="1"/>
        <v/>
      </c>
      <c r="B90" t="s">
        <v>129</v>
      </c>
      <c r="D90" t="s">
        <v>129</v>
      </c>
      <c r="E90">
        <v>0.314</v>
      </c>
      <c r="F90">
        <v>241</v>
      </c>
      <c r="J90" t="s">
        <v>131</v>
      </c>
      <c r="K90">
        <v>0.36980000000000002</v>
      </c>
      <c r="M90" s="428" t="s">
        <v>141</v>
      </c>
      <c r="N90" s="103">
        <v>0.82799999999999996</v>
      </c>
    </row>
    <row r="91" spans="1:14" ht="15.75" thickBot="1" x14ac:dyDescent="0.3">
      <c r="A91" t="str">
        <f t="shared" si="1"/>
        <v/>
      </c>
      <c r="B91" t="s">
        <v>130</v>
      </c>
      <c r="D91" t="s">
        <v>130</v>
      </c>
      <c r="E91">
        <v>0.7974</v>
      </c>
      <c r="F91">
        <v>54</v>
      </c>
      <c r="J91" t="s">
        <v>132</v>
      </c>
      <c r="K91">
        <v>0.6966</v>
      </c>
      <c r="M91" s="429"/>
      <c r="N91" s="104">
        <v>45</v>
      </c>
    </row>
    <row r="92" spans="1:14" x14ac:dyDescent="0.25">
      <c r="A92" t="str">
        <f t="shared" si="1"/>
        <v/>
      </c>
      <c r="B92" t="s">
        <v>131</v>
      </c>
      <c r="D92" t="s">
        <v>131</v>
      </c>
      <c r="E92">
        <v>0.36980000000000002</v>
      </c>
      <c r="F92">
        <v>223</v>
      </c>
      <c r="J92" t="s">
        <v>133</v>
      </c>
      <c r="K92">
        <v>3.9899999999999998E-2</v>
      </c>
      <c r="M92" s="428" t="s">
        <v>262</v>
      </c>
      <c r="N92" s="105">
        <v>0.81869999999999998</v>
      </c>
    </row>
    <row r="93" spans="1:14" ht="15.75" thickBot="1" x14ac:dyDescent="0.3">
      <c r="A93" t="str">
        <f t="shared" si="1"/>
        <v/>
      </c>
      <c r="B93" t="s">
        <v>132</v>
      </c>
      <c r="D93" t="s">
        <v>132</v>
      </c>
      <c r="E93">
        <v>0.6966</v>
      </c>
      <c r="F93">
        <v>93</v>
      </c>
      <c r="J93" t="s">
        <v>134</v>
      </c>
      <c r="K93">
        <v>0.4597</v>
      </c>
      <c r="M93" s="429"/>
      <c r="N93" s="106">
        <v>46</v>
      </c>
    </row>
    <row r="94" spans="1:14" x14ac:dyDescent="0.25">
      <c r="A94" t="str">
        <f t="shared" si="1"/>
        <v/>
      </c>
      <c r="B94" t="s">
        <v>133</v>
      </c>
      <c r="D94" t="s">
        <v>133</v>
      </c>
      <c r="E94">
        <v>3.9899999999999998E-2</v>
      </c>
      <c r="F94">
        <v>348</v>
      </c>
      <c r="J94" t="s">
        <v>135</v>
      </c>
      <c r="K94">
        <v>0.76580000000000004</v>
      </c>
      <c r="M94" s="428" t="s">
        <v>189</v>
      </c>
      <c r="N94" s="107">
        <v>0.81579999999999997</v>
      </c>
    </row>
    <row r="95" spans="1:14" ht="15.75" thickBot="1" x14ac:dyDescent="0.3">
      <c r="A95" t="str">
        <f t="shared" si="1"/>
        <v/>
      </c>
      <c r="B95" t="s">
        <v>134</v>
      </c>
      <c r="D95" t="s">
        <v>134</v>
      </c>
      <c r="E95">
        <v>0.4597</v>
      </c>
      <c r="F95">
        <v>185</v>
      </c>
      <c r="J95" t="s">
        <v>136</v>
      </c>
      <c r="K95">
        <v>0.69499999999999995</v>
      </c>
      <c r="M95" s="429"/>
      <c r="N95" s="108">
        <v>47</v>
      </c>
    </row>
    <row r="96" spans="1:14" x14ac:dyDescent="0.25">
      <c r="A96" t="str">
        <f t="shared" si="1"/>
        <v/>
      </c>
      <c r="B96" t="s">
        <v>135</v>
      </c>
      <c r="D96" t="s">
        <v>135</v>
      </c>
      <c r="E96">
        <v>0.76580000000000004</v>
      </c>
      <c r="F96">
        <v>62</v>
      </c>
      <c r="J96" t="s">
        <v>137</v>
      </c>
      <c r="K96">
        <v>0.57379999999999998</v>
      </c>
      <c r="M96" s="13" t="s">
        <v>226</v>
      </c>
      <c r="N96" s="109">
        <v>0.81510000000000005</v>
      </c>
    </row>
    <row r="97" spans="1:14" ht="15.75" thickBot="1" x14ac:dyDescent="0.3">
      <c r="A97" t="str">
        <f t="shared" si="1"/>
        <v/>
      </c>
      <c r="B97" t="s">
        <v>136</v>
      </c>
      <c r="D97" t="s">
        <v>136</v>
      </c>
      <c r="E97">
        <v>0.69499999999999995</v>
      </c>
      <c r="F97">
        <v>95</v>
      </c>
      <c r="J97" t="s">
        <v>138</v>
      </c>
      <c r="K97">
        <v>0.76219999999999999</v>
      </c>
      <c r="M97" s="14" t="s">
        <v>426</v>
      </c>
      <c r="N97" s="110">
        <v>48</v>
      </c>
    </row>
    <row r="98" spans="1:14" x14ac:dyDescent="0.25">
      <c r="A98" t="str">
        <f t="shared" si="1"/>
        <v/>
      </c>
      <c r="B98" t="s">
        <v>137</v>
      </c>
      <c r="D98" t="s">
        <v>137</v>
      </c>
      <c r="E98">
        <v>0.57379999999999998</v>
      </c>
      <c r="F98">
        <v>135</v>
      </c>
      <c r="J98" t="s">
        <v>139</v>
      </c>
      <c r="K98">
        <v>0.26860000000000001</v>
      </c>
      <c r="M98" s="13" t="s">
        <v>319</v>
      </c>
      <c r="N98" s="111">
        <v>0.81069999999999998</v>
      </c>
    </row>
    <row r="99" spans="1:14" ht="15.75" thickBot="1" x14ac:dyDescent="0.3">
      <c r="A99" t="str">
        <f t="shared" si="1"/>
        <v/>
      </c>
      <c r="B99" t="s">
        <v>138</v>
      </c>
      <c r="D99" t="s">
        <v>138</v>
      </c>
      <c r="E99">
        <v>0.76219999999999999</v>
      </c>
      <c r="F99">
        <v>65</v>
      </c>
      <c r="J99" t="s">
        <v>140</v>
      </c>
      <c r="K99">
        <v>0.75170000000000003</v>
      </c>
      <c r="M99" s="14" t="s">
        <v>416</v>
      </c>
      <c r="N99" s="112">
        <v>49</v>
      </c>
    </row>
    <row r="100" spans="1:14" x14ac:dyDescent="0.25">
      <c r="A100" t="str">
        <f t="shared" si="1"/>
        <v/>
      </c>
      <c r="B100" t="s">
        <v>139</v>
      </c>
      <c r="D100" t="s">
        <v>139</v>
      </c>
      <c r="E100">
        <v>0.26860000000000001</v>
      </c>
      <c r="F100">
        <v>255</v>
      </c>
      <c r="J100" t="s">
        <v>141</v>
      </c>
      <c r="K100">
        <v>0.82799999999999996</v>
      </c>
      <c r="M100" s="13" t="s">
        <v>96</v>
      </c>
      <c r="N100" s="113">
        <v>0.81059999999999999</v>
      </c>
    </row>
    <row r="101" spans="1:14" ht="15.75" thickBot="1" x14ac:dyDescent="0.3">
      <c r="A101" t="str">
        <f t="shared" si="1"/>
        <v/>
      </c>
      <c r="B101" t="s">
        <v>140</v>
      </c>
      <c r="D101" t="s">
        <v>140</v>
      </c>
      <c r="E101">
        <v>0.75170000000000003</v>
      </c>
      <c r="F101">
        <v>68</v>
      </c>
      <c r="J101" t="s">
        <v>142</v>
      </c>
      <c r="K101">
        <v>0.9325</v>
      </c>
      <c r="M101" s="14" t="s">
        <v>427</v>
      </c>
      <c r="N101" s="114">
        <v>50</v>
      </c>
    </row>
    <row r="102" spans="1:14" ht="15.75" thickBot="1" x14ac:dyDescent="0.3">
      <c r="A102" t="str">
        <f t="shared" si="1"/>
        <v/>
      </c>
      <c r="B102" t="s">
        <v>141</v>
      </c>
      <c r="D102" t="s">
        <v>141</v>
      </c>
      <c r="E102">
        <v>0.82799999999999996</v>
      </c>
      <c r="F102">
        <v>45</v>
      </c>
      <c r="J102" t="s">
        <v>143</v>
      </c>
      <c r="K102">
        <v>9.5000000000000001E-2</v>
      </c>
      <c r="M102" s="63" t="s">
        <v>23</v>
      </c>
      <c r="N102" s="64" t="s">
        <v>392</v>
      </c>
    </row>
    <row r="103" spans="1:14" x14ac:dyDescent="0.25">
      <c r="A103" t="str">
        <f t="shared" si="1"/>
        <v/>
      </c>
      <c r="B103" t="s">
        <v>142</v>
      </c>
      <c r="D103" t="s">
        <v>142</v>
      </c>
      <c r="E103">
        <v>0.9325</v>
      </c>
      <c r="F103">
        <v>7</v>
      </c>
      <c r="J103" t="s">
        <v>144</v>
      </c>
      <c r="K103">
        <v>0.38879999999999998</v>
      </c>
      <c r="M103" s="428" t="s">
        <v>301</v>
      </c>
      <c r="N103" s="115">
        <v>0.8024</v>
      </c>
    </row>
    <row r="104" spans="1:14" ht="15.75" thickBot="1" x14ac:dyDescent="0.3">
      <c r="A104" t="str">
        <f t="shared" si="1"/>
        <v/>
      </c>
      <c r="B104" t="s">
        <v>143</v>
      </c>
      <c r="D104" t="s">
        <v>143</v>
      </c>
      <c r="E104">
        <v>9.5000000000000001E-2</v>
      </c>
      <c r="F104">
        <v>334</v>
      </c>
      <c r="J104" t="s">
        <v>145</v>
      </c>
      <c r="K104">
        <v>0.88939999999999997</v>
      </c>
      <c r="M104" s="429"/>
      <c r="N104" s="116">
        <v>51</v>
      </c>
    </row>
    <row r="105" spans="1:14" x14ac:dyDescent="0.25">
      <c r="A105" t="str">
        <f t="shared" si="1"/>
        <v/>
      </c>
      <c r="B105" t="s">
        <v>144</v>
      </c>
      <c r="D105" t="s">
        <v>144</v>
      </c>
      <c r="E105">
        <v>0.38879999999999998</v>
      </c>
      <c r="F105">
        <v>216</v>
      </c>
      <c r="J105" t="s">
        <v>146</v>
      </c>
      <c r="K105">
        <v>0.30590000000000001</v>
      </c>
      <c r="M105" s="428" t="s">
        <v>287</v>
      </c>
      <c r="N105" s="117">
        <v>0.79969999999999997</v>
      </c>
    </row>
    <row r="106" spans="1:14" ht="15.75" thickBot="1" x14ac:dyDescent="0.3">
      <c r="A106" t="str">
        <f t="shared" si="1"/>
        <v/>
      </c>
      <c r="B106" t="s">
        <v>145</v>
      </c>
      <c r="D106" t="s">
        <v>145</v>
      </c>
      <c r="E106">
        <v>0.88939999999999997</v>
      </c>
      <c r="F106">
        <v>19</v>
      </c>
      <c r="J106" t="s">
        <v>147</v>
      </c>
      <c r="K106">
        <v>0.43780000000000002</v>
      </c>
      <c r="M106" s="429"/>
      <c r="N106" s="118">
        <v>52</v>
      </c>
    </row>
    <row r="107" spans="1:14" x14ac:dyDescent="0.25">
      <c r="A107" t="str">
        <f t="shared" si="1"/>
        <v/>
      </c>
      <c r="B107" t="s">
        <v>146</v>
      </c>
      <c r="D107" t="s">
        <v>146</v>
      </c>
      <c r="E107">
        <v>0.30590000000000001</v>
      </c>
      <c r="F107">
        <v>243</v>
      </c>
      <c r="J107" t="s">
        <v>148</v>
      </c>
      <c r="K107">
        <v>0.87390000000000001</v>
      </c>
      <c r="M107" s="13" t="s">
        <v>239</v>
      </c>
      <c r="N107" s="119">
        <v>0.79790000000000005</v>
      </c>
    </row>
    <row r="108" spans="1:14" ht="15.75" thickBot="1" x14ac:dyDescent="0.3">
      <c r="A108" t="str">
        <f t="shared" si="1"/>
        <v/>
      </c>
      <c r="B108" t="s">
        <v>147</v>
      </c>
      <c r="D108" t="s">
        <v>147</v>
      </c>
      <c r="E108">
        <v>0.43780000000000002</v>
      </c>
      <c r="F108">
        <v>195</v>
      </c>
      <c r="J108" t="s">
        <v>149</v>
      </c>
      <c r="K108">
        <v>0.4405</v>
      </c>
      <c r="M108" s="14" t="s">
        <v>428</v>
      </c>
      <c r="N108" s="120">
        <v>53</v>
      </c>
    </row>
    <row r="109" spans="1:14" x14ac:dyDescent="0.25">
      <c r="A109" t="str">
        <f t="shared" si="1"/>
        <v/>
      </c>
      <c r="B109" t="s">
        <v>148</v>
      </c>
      <c r="D109" t="s">
        <v>148</v>
      </c>
      <c r="E109">
        <v>0.87390000000000001</v>
      </c>
      <c r="F109">
        <v>26</v>
      </c>
      <c r="J109" t="s">
        <v>150</v>
      </c>
      <c r="K109">
        <v>0.54549999999999998</v>
      </c>
      <c r="M109" s="428" t="s">
        <v>130</v>
      </c>
      <c r="N109" s="121">
        <v>0.7974</v>
      </c>
    </row>
    <row r="110" spans="1:14" ht="15.75" thickBot="1" x14ac:dyDescent="0.3">
      <c r="A110" t="str">
        <f t="shared" si="1"/>
        <v/>
      </c>
      <c r="B110" t="s">
        <v>149</v>
      </c>
      <c r="D110" t="s">
        <v>149</v>
      </c>
      <c r="E110">
        <v>0.4405</v>
      </c>
      <c r="F110">
        <v>193</v>
      </c>
      <c r="J110" t="s">
        <v>151</v>
      </c>
      <c r="K110">
        <v>0.25650000000000001</v>
      </c>
      <c r="M110" s="429"/>
      <c r="N110" s="122">
        <v>54</v>
      </c>
    </row>
    <row r="111" spans="1:14" x14ac:dyDescent="0.25">
      <c r="A111" t="str">
        <f t="shared" si="1"/>
        <v/>
      </c>
      <c r="B111" t="s">
        <v>150</v>
      </c>
      <c r="D111" t="s">
        <v>150</v>
      </c>
      <c r="E111">
        <v>0.54549999999999998</v>
      </c>
      <c r="F111">
        <v>148</v>
      </c>
      <c r="J111" t="s">
        <v>152</v>
      </c>
      <c r="K111">
        <v>0.59409999999999996</v>
      </c>
      <c r="M111" s="13" t="s">
        <v>318</v>
      </c>
      <c r="N111" s="123">
        <v>0.79200000000000004</v>
      </c>
    </row>
    <row r="112" spans="1:14" ht="15.75" thickBot="1" x14ac:dyDescent="0.3">
      <c r="A112" t="str">
        <f t="shared" si="1"/>
        <v/>
      </c>
      <c r="B112" t="s">
        <v>151</v>
      </c>
      <c r="D112" t="s">
        <v>151</v>
      </c>
      <c r="E112">
        <v>0.25650000000000001</v>
      </c>
      <c r="F112">
        <v>263</v>
      </c>
      <c r="J112" t="s">
        <v>153</v>
      </c>
      <c r="K112">
        <v>0.55310000000000004</v>
      </c>
      <c r="M112" s="14" t="s">
        <v>422</v>
      </c>
      <c r="N112" s="124">
        <v>55</v>
      </c>
    </row>
    <row r="113" spans="1:14" x14ac:dyDescent="0.25">
      <c r="A113" t="str">
        <f t="shared" si="1"/>
        <v/>
      </c>
      <c r="B113" t="s">
        <v>152</v>
      </c>
      <c r="D113" t="s">
        <v>152</v>
      </c>
      <c r="E113">
        <v>0.59409999999999996</v>
      </c>
      <c r="F113">
        <v>130</v>
      </c>
      <c r="J113" t="s">
        <v>435</v>
      </c>
      <c r="K113">
        <v>7.2700000000000001E-2</v>
      </c>
      <c r="M113" s="428" t="s">
        <v>162</v>
      </c>
      <c r="N113" s="125">
        <v>0.78910000000000002</v>
      </c>
    </row>
    <row r="114" spans="1:14" ht="15.75" thickBot="1" x14ac:dyDescent="0.3">
      <c r="A114" t="str">
        <f t="shared" si="1"/>
        <v/>
      </c>
      <c r="B114" t="s">
        <v>153</v>
      </c>
      <c r="D114" t="s">
        <v>153</v>
      </c>
      <c r="E114">
        <v>0.55310000000000004</v>
      </c>
      <c r="F114">
        <v>145</v>
      </c>
      <c r="J114" t="s">
        <v>155</v>
      </c>
      <c r="K114">
        <v>4.4400000000000002E-2</v>
      </c>
      <c r="M114" s="429"/>
      <c r="N114" s="126">
        <v>56</v>
      </c>
    </row>
    <row r="115" spans="1:14" x14ac:dyDescent="0.25">
      <c r="A115" t="str">
        <f t="shared" si="1"/>
        <v>BAD</v>
      </c>
      <c r="B115" t="s">
        <v>154</v>
      </c>
      <c r="D115" t="s">
        <v>435</v>
      </c>
      <c r="E115">
        <v>7.2700000000000001E-2</v>
      </c>
      <c r="F115">
        <v>339</v>
      </c>
      <c r="J115" t="s">
        <v>156</v>
      </c>
      <c r="K115">
        <v>0.36420000000000002</v>
      </c>
      <c r="M115" s="428" t="s">
        <v>212</v>
      </c>
      <c r="N115" s="127">
        <v>0.78410000000000002</v>
      </c>
    </row>
    <row r="116" spans="1:14" ht="15.75" thickBot="1" x14ac:dyDescent="0.3">
      <c r="A116" t="str">
        <f t="shared" si="1"/>
        <v/>
      </c>
      <c r="B116" t="s">
        <v>155</v>
      </c>
      <c r="D116" t="s">
        <v>155</v>
      </c>
      <c r="E116">
        <v>4.4400000000000002E-2</v>
      </c>
      <c r="F116">
        <v>345</v>
      </c>
      <c r="J116" t="s">
        <v>157</v>
      </c>
      <c r="K116">
        <v>0.21820000000000001</v>
      </c>
      <c r="M116" s="429"/>
      <c r="N116" s="128">
        <v>57</v>
      </c>
    </row>
    <row r="117" spans="1:14" x14ac:dyDescent="0.25">
      <c r="A117" t="str">
        <f t="shared" si="1"/>
        <v/>
      </c>
      <c r="B117" t="s">
        <v>156</v>
      </c>
      <c r="D117" t="s">
        <v>156</v>
      </c>
      <c r="E117">
        <v>0.36420000000000002</v>
      </c>
      <c r="F117">
        <v>224</v>
      </c>
      <c r="J117" t="s">
        <v>158</v>
      </c>
      <c r="K117">
        <v>0.92849999999999999</v>
      </c>
      <c r="M117" s="428" t="s">
        <v>272</v>
      </c>
      <c r="N117" s="129">
        <v>0.77659999999999996</v>
      </c>
    </row>
    <row r="118" spans="1:14" ht="15.75" thickBot="1" x14ac:dyDescent="0.3">
      <c r="A118" t="str">
        <f t="shared" si="1"/>
        <v/>
      </c>
      <c r="B118" t="s">
        <v>157</v>
      </c>
      <c r="D118" t="s">
        <v>157</v>
      </c>
      <c r="E118">
        <v>0.21820000000000001</v>
      </c>
      <c r="F118">
        <v>278</v>
      </c>
      <c r="J118" t="s">
        <v>159</v>
      </c>
      <c r="K118">
        <v>0.55730000000000002</v>
      </c>
      <c r="M118" s="429"/>
      <c r="N118" s="130">
        <v>58</v>
      </c>
    </row>
    <row r="119" spans="1:14" x14ac:dyDescent="0.25">
      <c r="A119" t="str">
        <f t="shared" si="1"/>
        <v/>
      </c>
      <c r="B119" t="s">
        <v>158</v>
      </c>
      <c r="D119" t="s">
        <v>158</v>
      </c>
      <c r="E119">
        <v>0.92849999999999999</v>
      </c>
      <c r="F119">
        <v>9</v>
      </c>
      <c r="J119" t="s">
        <v>160</v>
      </c>
      <c r="K119">
        <v>0.21299999999999999</v>
      </c>
      <c r="M119" s="13" t="s">
        <v>211</v>
      </c>
      <c r="N119" s="131">
        <v>0.77649999999999997</v>
      </c>
    </row>
    <row r="120" spans="1:14" ht="15.75" thickBot="1" x14ac:dyDescent="0.3">
      <c r="A120" t="str">
        <f t="shared" si="1"/>
        <v/>
      </c>
      <c r="B120" t="s">
        <v>159</v>
      </c>
      <c r="D120" t="s">
        <v>159</v>
      </c>
      <c r="E120">
        <v>0.55730000000000002</v>
      </c>
      <c r="F120">
        <v>143</v>
      </c>
      <c r="J120" t="s">
        <v>161</v>
      </c>
      <c r="K120">
        <v>0.28489999999999999</v>
      </c>
      <c r="M120" s="14" t="s">
        <v>429</v>
      </c>
      <c r="N120" s="132">
        <v>59</v>
      </c>
    </row>
    <row r="121" spans="1:14" x14ac:dyDescent="0.25">
      <c r="A121" t="str">
        <f t="shared" si="1"/>
        <v/>
      </c>
      <c r="B121" t="s">
        <v>160</v>
      </c>
      <c r="D121" t="s">
        <v>160</v>
      </c>
      <c r="E121">
        <v>0.21299999999999999</v>
      </c>
      <c r="F121">
        <v>284</v>
      </c>
      <c r="J121" t="s">
        <v>162</v>
      </c>
      <c r="K121">
        <v>0.78910000000000002</v>
      </c>
      <c r="M121" s="13" t="s">
        <v>196</v>
      </c>
      <c r="N121" s="133">
        <v>0.77549999999999997</v>
      </c>
    </row>
    <row r="122" spans="1:14" ht="15.75" thickBot="1" x14ac:dyDescent="0.3">
      <c r="A122" t="str">
        <f t="shared" si="1"/>
        <v/>
      </c>
      <c r="B122" t="s">
        <v>161</v>
      </c>
      <c r="D122" t="s">
        <v>161</v>
      </c>
      <c r="E122">
        <v>0.28489999999999999</v>
      </c>
      <c r="F122">
        <v>252</v>
      </c>
      <c r="J122" t="s">
        <v>163</v>
      </c>
      <c r="K122">
        <v>0.5181</v>
      </c>
      <c r="M122" s="14" t="s">
        <v>425</v>
      </c>
      <c r="N122" s="134">
        <v>60</v>
      </c>
    </row>
    <row r="123" spans="1:14" x14ac:dyDescent="0.25">
      <c r="A123" t="str">
        <f t="shared" si="1"/>
        <v/>
      </c>
      <c r="B123" t="s">
        <v>162</v>
      </c>
      <c r="D123" t="s">
        <v>162</v>
      </c>
      <c r="E123">
        <v>0.78910000000000002</v>
      </c>
      <c r="F123">
        <v>56</v>
      </c>
      <c r="J123" t="s">
        <v>164</v>
      </c>
      <c r="K123">
        <v>0.75429999999999997</v>
      </c>
      <c r="M123" s="428" t="s">
        <v>251</v>
      </c>
      <c r="N123" s="135">
        <v>0.77100000000000002</v>
      </c>
    </row>
    <row r="124" spans="1:14" ht="15.75" thickBot="1" x14ac:dyDescent="0.3">
      <c r="A124" t="str">
        <f t="shared" si="1"/>
        <v/>
      </c>
      <c r="B124" t="s">
        <v>163</v>
      </c>
      <c r="D124" t="s">
        <v>163</v>
      </c>
      <c r="E124">
        <v>0.5181</v>
      </c>
      <c r="F124">
        <v>158</v>
      </c>
      <c r="J124" t="s">
        <v>165</v>
      </c>
      <c r="K124">
        <v>0.84119999999999995</v>
      </c>
      <c r="M124" s="429"/>
      <c r="N124" s="136">
        <v>61</v>
      </c>
    </row>
    <row r="125" spans="1:14" x14ac:dyDescent="0.25">
      <c r="A125" t="str">
        <f t="shared" si="1"/>
        <v/>
      </c>
      <c r="B125" t="s">
        <v>164</v>
      </c>
      <c r="D125" t="s">
        <v>164</v>
      </c>
      <c r="E125">
        <v>0.75429999999999997</v>
      </c>
      <c r="F125">
        <v>67</v>
      </c>
      <c r="J125" t="s">
        <v>166</v>
      </c>
      <c r="K125">
        <v>0.8367</v>
      </c>
      <c r="M125" s="428" t="s">
        <v>135</v>
      </c>
      <c r="N125" s="137">
        <v>0.76580000000000004</v>
      </c>
    </row>
    <row r="126" spans="1:14" ht="15.75" thickBot="1" x14ac:dyDescent="0.3">
      <c r="A126" t="str">
        <f t="shared" si="1"/>
        <v/>
      </c>
      <c r="B126" t="s">
        <v>165</v>
      </c>
      <c r="D126" t="s">
        <v>165</v>
      </c>
      <c r="E126">
        <v>0.84119999999999995</v>
      </c>
      <c r="F126">
        <v>39</v>
      </c>
      <c r="J126" t="s">
        <v>167</v>
      </c>
      <c r="K126">
        <v>0.60019999999999996</v>
      </c>
      <c r="M126" s="429"/>
      <c r="N126" s="138">
        <v>62</v>
      </c>
    </row>
    <row r="127" spans="1:14" x14ac:dyDescent="0.25">
      <c r="A127" t="str">
        <f t="shared" si="1"/>
        <v/>
      </c>
      <c r="B127" t="s">
        <v>166</v>
      </c>
      <c r="D127" t="s">
        <v>166</v>
      </c>
      <c r="E127">
        <v>0.8367</v>
      </c>
      <c r="F127">
        <v>40</v>
      </c>
      <c r="J127" t="s">
        <v>168</v>
      </c>
      <c r="K127">
        <v>9.5699999999999993E-2</v>
      </c>
      <c r="M127" s="428" t="s">
        <v>91</v>
      </c>
      <c r="N127" s="139">
        <v>0.76549999999999996</v>
      </c>
    </row>
    <row r="128" spans="1:14" ht="15.75" thickBot="1" x14ac:dyDescent="0.3">
      <c r="A128" t="str">
        <f t="shared" si="1"/>
        <v/>
      </c>
      <c r="B128" t="s">
        <v>167</v>
      </c>
      <c r="D128" t="s">
        <v>167</v>
      </c>
      <c r="E128">
        <v>0.60019999999999996</v>
      </c>
      <c r="F128">
        <v>125</v>
      </c>
      <c r="J128" t="s">
        <v>169</v>
      </c>
      <c r="K128">
        <v>0.1188</v>
      </c>
      <c r="M128" s="429"/>
      <c r="N128" s="140">
        <v>63</v>
      </c>
    </row>
    <row r="129" spans="1:14" x14ac:dyDescent="0.25">
      <c r="A129" t="str">
        <f t="shared" si="1"/>
        <v/>
      </c>
      <c r="B129" t="s">
        <v>168</v>
      </c>
      <c r="D129" t="s">
        <v>168</v>
      </c>
      <c r="E129">
        <v>9.5699999999999993E-2</v>
      </c>
      <c r="F129">
        <v>331</v>
      </c>
      <c r="J129" t="s">
        <v>170</v>
      </c>
      <c r="K129">
        <v>0.11459999999999999</v>
      </c>
      <c r="M129" s="428" t="s">
        <v>295</v>
      </c>
      <c r="N129" s="141">
        <v>0.76259999999999994</v>
      </c>
    </row>
    <row r="130" spans="1:14" ht="15.75" thickBot="1" x14ac:dyDescent="0.3">
      <c r="A130" t="str">
        <f t="shared" si="1"/>
        <v/>
      </c>
      <c r="B130" t="s">
        <v>169</v>
      </c>
      <c r="D130" t="s">
        <v>169</v>
      </c>
      <c r="E130">
        <v>0.1188</v>
      </c>
      <c r="F130">
        <v>320</v>
      </c>
      <c r="J130" t="s">
        <v>171</v>
      </c>
      <c r="K130">
        <v>0.10780000000000001</v>
      </c>
      <c r="M130" s="429"/>
      <c r="N130" s="142">
        <v>64</v>
      </c>
    </row>
    <row r="131" spans="1:14" x14ac:dyDescent="0.25">
      <c r="A131" t="str">
        <f t="shared" ref="A131:A194" si="2">IF(B131=D131, "", "BAD")</f>
        <v/>
      </c>
      <c r="B131" t="s">
        <v>170</v>
      </c>
      <c r="D131" t="s">
        <v>170</v>
      </c>
      <c r="E131">
        <v>0.11459999999999999</v>
      </c>
      <c r="F131">
        <v>322</v>
      </c>
      <c r="J131" t="s">
        <v>172</v>
      </c>
      <c r="K131">
        <v>0.16600000000000001</v>
      </c>
      <c r="M131" s="428" t="s">
        <v>138</v>
      </c>
      <c r="N131" s="143">
        <v>0.76219999999999999</v>
      </c>
    </row>
    <row r="132" spans="1:14" ht="15.75" thickBot="1" x14ac:dyDescent="0.3">
      <c r="A132" t="str">
        <f t="shared" si="2"/>
        <v/>
      </c>
      <c r="B132" t="s">
        <v>171</v>
      </c>
      <c r="D132" t="s">
        <v>171</v>
      </c>
      <c r="E132">
        <v>0.10780000000000001</v>
      </c>
      <c r="F132">
        <v>326</v>
      </c>
      <c r="J132" t="s">
        <v>173</v>
      </c>
      <c r="K132">
        <v>0.83160000000000001</v>
      </c>
      <c r="M132" s="429"/>
      <c r="N132" s="144">
        <v>65</v>
      </c>
    </row>
    <row r="133" spans="1:14" x14ac:dyDescent="0.25">
      <c r="A133" t="str">
        <f t="shared" si="2"/>
        <v/>
      </c>
      <c r="B133" t="s">
        <v>172</v>
      </c>
      <c r="D133" t="s">
        <v>172</v>
      </c>
      <c r="E133">
        <v>0.16600000000000001</v>
      </c>
      <c r="F133">
        <v>298</v>
      </c>
      <c r="J133" t="s">
        <v>174</v>
      </c>
      <c r="K133">
        <v>0.70809999999999995</v>
      </c>
      <c r="M133" s="13" t="s">
        <v>105</v>
      </c>
      <c r="N133" s="145">
        <v>0.7611</v>
      </c>
    </row>
    <row r="134" spans="1:14" ht="15.75" thickBot="1" x14ac:dyDescent="0.3">
      <c r="A134" t="str">
        <f t="shared" si="2"/>
        <v/>
      </c>
      <c r="B134" t="s">
        <v>173</v>
      </c>
      <c r="D134" t="s">
        <v>173</v>
      </c>
      <c r="E134">
        <v>0.83160000000000001</v>
      </c>
      <c r="F134">
        <v>42</v>
      </c>
      <c r="J134" t="s">
        <v>175</v>
      </c>
      <c r="K134">
        <v>0.19980000000000001</v>
      </c>
      <c r="M134" s="14" t="s">
        <v>423</v>
      </c>
      <c r="N134" s="146">
        <v>66</v>
      </c>
    </row>
    <row r="135" spans="1:14" x14ac:dyDescent="0.25">
      <c r="A135" t="str">
        <f t="shared" si="2"/>
        <v/>
      </c>
      <c r="B135" t="s">
        <v>174</v>
      </c>
      <c r="D135" t="s">
        <v>174</v>
      </c>
      <c r="E135">
        <v>0.70809999999999995</v>
      </c>
      <c r="F135">
        <v>86</v>
      </c>
      <c r="J135" t="s">
        <v>176</v>
      </c>
      <c r="K135">
        <v>0.4803</v>
      </c>
      <c r="M135" s="428" t="s">
        <v>164</v>
      </c>
      <c r="N135" s="147">
        <v>0.75429999999999997</v>
      </c>
    </row>
    <row r="136" spans="1:14" ht="15.75" thickBot="1" x14ac:dyDescent="0.3">
      <c r="A136" t="str">
        <f t="shared" si="2"/>
        <v/>
      </c>
      <c r="B136" t="s">
        <v>175</v>
      </c>
      <c r="D136" t="s">
        <v>175</v>
      </c>
      <c r="E136">
        <v>0.19980000000000001</v>
      </c>
      <c r="F136">
        <v>287</v>
      </c>
      <c r="J136" t="s">
        <v>177</v>
      </c>
      <c r="K136">
        <v>0.89229999999999998</v>
      </c>
      <c r="M136" s="429"/>
      <c r="N136" s="148">
        <v>67</v>
      </c>
    </row>
    <row r="137" spans="1:14" x14ac:dyDescent="0.25">
      <c r="A137" t="str">
        <f t="shared" si="2"/>
        <v/>
      </c>
      <c r="B137" t="s">
        <v>176</v>
      </c>
      <c r="D137" t="s">
        <v>176</v>
      </c>
      <c r="E137">
        <v>0.4803</v>
      </c>
      <c r="F137">
        <v>177</v>
      </c>
      <c r="J137" t="s">
        <v>178</v>
      </c>
      <c r="K137">
        <v>0.62560000000000004</v>
      </c>
      <c r="M137" s="428" t="s">
        <v>140</v>
      </c>
      <c r="N137" s="149">
        <v>0.75170000000000003</v>
      </c>
    </row>
    <row r="138" spans="1:14" ht="15.75" thickBot="1" x14ac:dyDescent="0.3">
      <c r="A138" t="str">
        <f t="shared" si="2"/>
        <v/>
      </c>
      <c r="B138" t="s">
        <v>177</v>
      </c>
      <c r="D138" t="s">
        <v>177</v>
      </c>
      <c r="E138">
        <v>0.89229999999999998</v>
      </c>
      <c r="F138">
        <v>18</v>
      </c>
      <c r="J138" t="s">
        <v>179</v>
      </c>
      <c r="K138">
        <v>0.2913</v>
      </c>
      <c r="M138" s="429"/>
      <c r="N138" s="150">
        <v>68</v>
      </c>
    </row>
    <row r="139" spans="1:14" x14ac:dyDescent="0.25">
      <c r="A139" t="str">
        <f t="shared" si="2"/>
        <v/>
      </c>
      <c r="B139" t="s">
        <v>178</v>
      </c>
      <c r="D139" t="s">
        <v>178</v>
      </c>
      <c r="E139">
        <v>0.62560000000000004</v>
      </c>
      <c r="F139">
        <v>117</v>
      </c>
      <c r="J139" t="s">
        <v>180</v>
      </c>
      <c r="K139">
        <v>0.1298</v>
      </c>
      <c r="M139" s="13" t="s">
        <v>118</v>
      </c>
      <c r="N139" s="151">
        <v>0.75070000000000003</v>
      </c>
    </row>
    <row r="140" spans="1:14" ht="15.75" thickBot="1" x14ac:dyDescent="0.3">
      <c r="A140" t="str">
        <f t="shared" si="2"/>
        <v/>
      </c>
      <c r="B140" t="s">
        <v>179</v>
      </c>
      <c r="D140" t="s">
        <v>179</v>
      </c>
      <c r="E140">
        <v>0.2913</v>
      </c>
      <c r="F140">
        <v>248</v>
      </c>
      <c r="J140" t="s">
        <v>181</v>
      </c>
      <c r="K140">
        <v>0.2525</v>
      </c>
      <c r="M140" s="14" t="s">
        <v>429</v>
      </c>
      <c r="N140" s="152">
        <v>69</v>
      </c>
    </row>
    <row r="141" spans="1:14" x14ac:dyDescent="0.25">
      <c r="A141" t="str">
        <f t="shared" si="2"/>
        <v/>
      </c>
      <c r="B141" t="s">
        <v>180</v>
      </c>
      <c r="D141" t="s">
        <v>180</v>
      </c>
      <c r="E141">
        <v>0.1298</v>
      </c>
      <c r="F141">
        <v>315</v>
      </c>
      <c r="J141" t="s">
        <v>182</v>
      </c>
      <c r="K141">
        <v>0.2349</v>
      </c>
      <c r="M141" s="13" t="s">
        <v>75</v>
      </c>
      <c r="N141" s="153">
        <v>0.74580000000000002</v>
      </c>
    </row>
    <row r="142" spans="1:14" ht="15.75" thickBot="1" x14ac:dyDescent="0.3">
      <c r="A142" t="str">
        <f t="shared" si="2"/>
        <v/>
      </c>
      <c r="B142" t="s">
        <v>181</v>
      </c>
      <c r="D142" t="s">
        <v>181</v>
      </c>
      <c r="E142">
        <v>0.2525</v>
      </c>
      <c r="F142">
        <v>265</v>
      </c>
      <c r="J142" t="s">
        <v>183</v>
      </c>
      <c r="K142">
        <v>0.19189999999999999</v>
      </c>
      <c r="M142" s="14" t="s">
        <v>420</v>
      </c>
      <c r="N142" s="154">
        <v>70</v>
      </c>
    </row>
    <row r="143" spans="1:14" x14ac:dyDescent="0.25">
      <c r="A143" t="str">
        <f t="shared" si="2"/>
        <v/>
      </c>
      <c r="B143" t="s">
        <v>182</v>
      </c>
      <c r="D143" t="s">
        <v>182</v>
      </c>
      <c r="E143">
        <v>0.2349</v>
      </c>
      <c r="F143">
        <v>273</v>
      </c>
      <c r="J143" t="s">
        <v>432</v>
      </c>
      <c r="K143">
        <v>0.47049999999999997</v>
      </c>
      <c r="M143" s="428" t="s">
        <v>314</v>
      </c>
      <c r="N143" s="155">
        <v>0.74580000000000002</v>
      </c>
    </row>
    <row r="144" spans="1:14" ht="15.75" thickBot="1" x14ac:dyDescent="0.3">
      <c r="A144" t="str">
        <f t="shared" si="2"/>
        <v/>
      </c>
      <c r="B144" t="s">
        <v>183</v>
      </c>
      <c r="D144" t="s">
        <v>183</v>
      </c>
      <c r="E144">
        <v>0.19189999999999999</v>
      </c>
      <c r="F144">
        <v>290</v>
      </c>
      <c r="J144" t="s">
        <v>184</v>
      </c>
      <c r="K144">
        <v>0.2492</v>
      </c>
      <c r="M144" s="429"/>
      <c r="N144" s="156">
        <v>71</v>
      </c>
    </row>
    <row r="145" spans="1:14" x14ac:dyDescent="0.25">
      <c r="A145" t="str">
        <f t="shared" si="2"/>
        <v/>
      </c>
      <c r="B145" t="s">
        <v>184</v>
      </c>
      <c r="D145" t="s">
        <v>184</v>
      </c>
      <c r="E145">
        <v>0.2492</v>
      </c>
      <c r="F145">
        <v>267</v>
      </c>
      <c r="J145" t="s">
        <v>185</v>
      </c>
      <c r="K145">
        <v>0.51800000000000002</v>
      </c>
      <c r="M145" s="428" t="s">
        <v>74</v>
      </c>
      <c r="N145" s="157">
        <v>0.74399999999999999</v>
      </c>
    </row>
    <row r="146" spans="1:14" ht="15.75" thickBot="1" x14ac:dyDescent="0.3">
      <c r="A146" t="str">
        <f t="shared" si="2"/>
        <v/>
      </c>
      <c r="B146" t="s">
        <v>185</v>
      </c>
      <c r="D146" t="s">
        <v>185</v>
      </c>
      <c r="E146">
        <v>0.51800000000000002</v>
      </c>
      <c r="F146">
        <v>159</v>
      </c>
      <c r="J146" t="s">
        <v>186</v>
      </c>
      <c r="K146">
        <v>0.15329999999999999</v>
      </c>
      <c r="M146" s="429"/>
      <c r="N146" s="158">
        <v>72</v>
      </c>
    </row>
    <row r="147" spans="1:14" x14ac:dyDescent="0.25">
      <c r="A147" t="str">
        <f t="shared" si="2"/>
        <v/>
      </c>
      <c r="B147" t="s">
        <v>186</v>
      </c>
      <c r="D147" t="s">
        <v>186</v>
      </c>
      <c r="E147">
        <v>0.15329999999999999</v>
      </c>
      <c r="F147">
        <v>305</v>
      </c>
      <c r="J147" t="s">
        <v>187</v>
      </c>
      <c r="K147">
        <v>0.63100000000000001</v>
      </c>
      <c r="M147" s="428" t="s">
        <v>210</v>
      </c>
      <c r="N147" s="159">
        <v>0.73829999999999996</v>
      </c>
    </row>
    <row r="148" spans="1:14" ht="15.75" thickBot="1" x14ac:dyDescent="0.3">
      <c r="A148" t="str">
        <f t="shared" si="2"/>
        <v/>
      </c>
      <c r="B148" t="s">
        <v>187</v>
      </c>
      <c r="D148" t="s">
        <v>187</v>
      </c>
      <c r="E148">
        <v>0.63100000000000001</v>
      </c>
      <c r="F148">
        <v>115</v>
      </c>
      <c r="J148" t="s">
        <v>188</v>
      </c>
      <c r="K148">
        <v>0.26419999999999999</v>
      </c>
      <c r="M148" s="429"/>
      <c r="N148" s="160">
        <v>73</v>
      </c>
    </row>
    <row r="149" spans="1:14" x14ac:dyDescent="0.25">
      <c r="A149" t="str">
        <f t="shared" si="2"/>
        <v/>
      </c>
      <c r="B149" t="s">
        <v>188</v>
      </c>
      <c r="D149" t="s">
        <v>188</v>
      </c>
      <c r="E149">
        <v>0.26419999999999999</v>
      </c>
      <c r="F149">
        <v>256</v>
      </c>
      <c r="J149" t="s">
        <v>189</v>
      </c>
      <c r="K149">
        <v>0.81579999999999997</v>
      </c>
      <c r="M149" s="428" t="s">
        <v>311</v>
      </c>
      <c r="N149" s="161">
        <v>0.7339</v>
      </c>
    </row>
    <row r="150" spans="1:14" ht="15.75" thickBot="1" x14ac:dyDescent="0.3">
      <c r="A150" t="str">
        <f t="shared" si="2"/>
        <v/>
      </c>
      <c r="B150" t="s">
        <v>189</v>
      </c>
      <c r="D150" t="s">
        <v>189</v>
      </c>
      <c r="E150">
        <v>0.81579999999999997</v>
      </c>
      <c r="F150">
        <v>47</v>
      </c>
      <c r="J150" t="s">
        <v>190</v>
      </c>
      <c r="K150">
        <v>0.98340000000000005</v>
      </c>
      <c r="M150" s="429"/>
      <c r="N150" s="162">
        <v>74</v>
      </c>
    </row>
    <row r="151" spans="1:14" x14ac:dyDescent="0.25">
      <c r="A151" t="str">
        <f t="shared" si="2"/>
        <v/>
      </c>
      <c r="B151" t="s">
        <v>190</v>
      </c>
      <c r="D151" t="s">
        <v>190</v>
      </c>
      <c r="E151">
        <v>0.98340000000000005</v>
      </c>
      <c r="F151">
        <v>1</v>
      </c>
      <c r="J151" t="s">
        <v>191</v>
      </c>
      <c r="K151">
        <v>0.21529999999999999</v>
      </c>
      <c r="M151" s="428" t="s">
        <v>65</v>
      </c>
      <c r="N151" s="163">
        <v>0.73260000000000003</v>
      </c>
    </row>
    <row r="152" spans="1:14" ht="15.75" thickBot="1" x14ac:dyDescent="0.3">
      <c r="A152" t="str">
        <f t="shared" si="2"/>
        <v/>
      </c>
      <c r="B152" t="s">
        <v>191</v>
      </c>
      <c r="D152" t="s">
        <v>191</v>
      </c>
      <c r="E152">
        <v>0.21529999999999999</v>
      </c>
      <c r="F152">
        <v>281</v>
      </c>
      <c r="J152" t="s">
        <v>192</v>
      </c>
      <c r="K152">
        <v>0.47520000000000001</v>
      </c>
      <c r="M152" s="429"/>
      <c r="N152" s="164">
        <v>75</v>
      </c>
    </row>
    <row r="153" spans="1:14" ht="15.75" thickBot="1" x14ac:dyDescent="0.3">
      <c r="A153" t="str">
        <f t="shared" si="2"/>
        <v/>
      </c>
      <c r="B153" t="s">
        <v>192</v>
      </c>
      <c r="D153" t="s">
        <v>192</v>
      </c>
      <c r="E153">
        <v>0.47520000000000001</v>
      </c>
      <c r="F153">
        <v>180</v>
      </c>
      <c r="J153" t="s">
        <v>193</v>
      </c>
      <c r="K153">
        <v>7.7799999999999994E-2</v>
      </c>
      <c r="M153" s="63" t="s">
        <v>23</v>
      </c>
      <c r="N153" s="64" t="s">
        <v>392</v>
      </c>
    </row>
    <row r="154" spans="1:14" x14ac:dyDescent="0.25">
      <c r="A154" t="str">
        <f t="shared" si="2"/>
        <v/>
      </c>
      <c r="B154" t="s">
        <v>193</v>
      </c>
      <c r="D154" t="s">
        <v>193</v>
      </c>
      <c r="E154">
        <v>7.7799999999999994E-2</v>
      </c>
      <c r="F154">
        <v>338</v>
      </c>
      <c r="J154" t="s">
        <v>194</v>
      </c>
      <c r="K154">
        <v>0.68540000000000001</v>
      </c>
      <c r="M154" s="428" t="s">
        <v>291</v>
      </c>
      <c r="N154" s="165">
        <v>0.73229999999999995</v>
      </c>
    </row>
    <row r="155" spans="1:14" ht="15.75" thickBot="1" x14ac:dyDescent="0.3">
      <c r="A155" t="str">
        <f t="shared" si="2"/>
        <v/>
      </c>
      <c r="B155" t="s">
        <v>194</v>
      </c>
      <c r="D155" t="s">
        <v>194</v>
      </c>
      <c r="E155">
        <v>0.68540000000000001</v>
      </c>
      <c r="F155">
        <v>97</v>
      </c>
      <c r="J155" t="s">
        <v>195</v>
      </c>
      <c r="K155">
        <v>4.0300000000000002E-2</v>
      </c>
      <c r="M155" s="429"/>
      <c r="N155" s="166">
        <v>76</v>
      </c>
    </row>
    <row r="156" spans="1:14" x14ac:dyDescent="0.25">
      <c r="A156" t="str">
        <f t="shared" si="2"/>
        <v/>
      </c>
      <c r="B156" t="s">
        <v>195</v>
      </c>
      <c r="D156" t="s">
        <v>195</v>
      </c>
      <c r="E156">
        <v>4.0300000000000002E-2</v>
      </c>
      <c r="F156">
        <v>347</v>
      </c>
      <c r="J156" t="s">
        <v>196</v>
      </c>
      <c r="K156">
        <v>0.77549999999999997</v>
      </c>
      <c r="M156" s="428" t="s">
        <v>298</v>
      </c>
      <c r="N156" s="167">
        <v>0.72750000000000004</v>
      </c>
    </row>
    <row r="157" spans="1:14" ht="15.75" thickBot="1" x14ac:dyDescent="0.3">
      <c r="A157" t="str">
        <f t="shared" si="2"/>
        <v/>
      </c>
      <c r="B157" t="s">
        <v>196</v>
      </c>
      <c r="D157" t="s">
        <v>196</v>
      </c>
      <c r="E157">
        <v>0.77549999999999997</v>
      </c>
      <c r="F157">
        <v>60</v>
      </c>
      <c r="J157" t="s">
        <v>197</v>
      </c>
      <c r="K157">
        <v>0.25890000000000002</v>
      </c>
      <c r="M157" s="429"/>
      <c r="N157" s="168">
        <v>77</v>
      </c>
    </row>
    <row r="158" spans="1:14" x14ac:dyDescent="0.25">
      <c r="A158" t="str">
        <f t="shared" si="2"/>
        <v/>
      </c>
      <c r="B158" t="s">
        <v>197</v>
      </c>
      <c r="D158" t="s">
        <v>197</v>
      </c>
      <c r="E158">
        <v>0.25890000000000002</v>
      </c>
      <c r="F158">
        <v>261</v>
      </c>
      <c r="J158" t="s">
        <v>198</v>
      </c>
      <c r="K158">
        <v>0.69579999999999997</v>
      </c>
      <c r="M158" s="428" t="s">
        <v>67</v>
      </c>
      <c r="N158" s="169">
        <v>0.72499999999999998</v>
      </c>
    </row>
    <row r="159" spans="1:14" ht="15.75" thickBot="1" x14ac:dyDescent="0.3">
      <c r="A159" t="str">
        <f t="shared" si="2"/>
        <v/>
      </c>
      <c r="B159" t="s">
        <v>198</v>
      </c>
      <c r="D159" t="s">
        <v>198</v>
      </c>
      <c r="E159">
        <v>0.69579999999999997</v>
      </c>
      <c r="F159">
        <v>94</v>
      </c>
      <c r="J159" t="s">
        <v>199</v>
      </c>
      <c r="K159">
        <v>0.41949999999999998</v>
      </c>
      <c r="M159" s="429"/>
      <c r="N159" s="170">
        <v>78</v>
      </c>
    </row>
    <row r="160" spans="1:14" x14ac:dyDescent="0.25">
      <c r="A160" t="str">
        <f t="shared" si="2"/>
        <v/>
      </c>
      <c r="B160" t="s">
        <v>199</v>
      </c>
      <c r="D160" t="s">
        <v>199</v>
      </c>
      <c r="E160">
        <v>0.41949999999999998</v>
      </c>
      <c r="F160">
        <v>201</v>
      </c>
      <c r="J160" t="s">
        <v>200</v>
      </c>
      <c r="K160">
        <v>0.84870000000000001</v>
      </c>
      <c r="M160" s="428" t="s">
        <v>92</v>
      </c>
      <c r="N160" s="171">
        <v>0.72350000000000003</v>
      </c>
    </row>
    <row r="161" spans="1:14" ht="15.75" thickBot="1" x14ac:dyDescent="0.3">
      <c r="A161" t="str">
        <f t="shared" si="2"/>
        <v/>
      </c>
      <c r="B161" t="s">
        <v>200</v>
      </c>
      <c r="D161" t="s">
        <v>200</v>
      </c>
      <c r="E161">
        <v>0.84870000000000001</v>
      </c>
      <c r="F161">
        <v>33</v>
      </c>
      <c r="J161" t="s">
        <v>201</v>
      </c>
      <c r="K161">
        <v>0.12540000000000001</v>
      </c>
      <c r="M161" s="429"/>
      <c r="N161" s="172">
        <v>79</v>
      </c>
    </row>
    <row r="162" spans="1:14" x14ac:dyDescent="0.25">
      <c r="A162" t="str">
        <f t="shared" si="2"/>
        <v/>
      </c>
      <c r="B162" t="s">
        <v>201</v>
      </c>
      <c r="D162" t="s">
        <v>201</v>
      </c>
      <c r="E162">
        <v>0.12540000000000001</v>
      </c>
      <c r="F162">
        <v>318</v>
      </c>
      <c r="J162" t="s">
        <v>202</v>
      </c>
      <c r="K162">
        <v>0.72019999999999995</v>
      </c>
      <c r="M162" s="428" t="s">
        <v>114</v>
      </c>
      <c r="N162" s="173">
        <v>0.72350000000000003</v>
      </c>
    </row>
    <row r="163" spans="1:14" ht="15.75" thickBot="1" x14ac:dyDescent="0.3">
      <c r="A163" t="str">
        <f t="shared" si="2"/>
        <v/>
      </c>
      <c r="B163" t="s">
        <v>202</v>
      </c>
      <c r="D163" t="s">
        <v>202</v>
      </c>
      <c r="E163">
        <v>0.72019999999999995</v>
      </c>
      <c r="F163">
        <v>82</v>
      </c>
      <c r="J163" t="s">
        <v>203</v>
      </c>
      <c r="K163">
        <v>0.1285</v>
      </c>
      <c r="M163" s="429"/>
      <c r="N163" s="174">
        <v>80</v>
      </c>
    </row>
    <row r="164" spans="1:14" x14ac:dyDescent="0.25">
      <c r="A164" t="str">
        <f t="shared" si="2"/>
        <v/>
      </c>
      <c r="B164" t="s">
        <v>203</v>
      </c>
      <c r="D164" t="s">
        <v>203</v>
      </c>
      <c r="E164">
        <v>0.1285</v>
      </c>
      <c r="F164">
        <v>316</v>
      </c>
      <c r="J164" t="s">
        <v>204</v>
      </c>
      <c r="K164">
        <v>0.67079999999999995</v>
      </c>
      <c r="M164" s="428" t="s">
        <v>344</v>
      </c>
      <c r="N164" s="175">
        <v>0.72330000000000005</v>
      </c>
    </row>
    <row r="165" spans="1:14" ht="15.75" thickBot="1" x14ac:dyDescent="0.3">
      <c r="A165" t="str">
        <f t="shared" si="2"/>
        <v/>
      </c>
      <c r="B165" t="s">
        <v>204</v>
      </c>
      <c r="D165" t="s">
        <v>204</v>
      </c>
      <c r="E165">
        <v>0.67079999999999995</v>
      </c>
      <c r="F165">
        <v>104</v>
      </c>
      <c r="J165" t="s">
        <v>205</v>
      </c>
      <c r="K165">
        <v>0.49740000000000001</v>
      </c>
      <c r="M165" s="429"/>
      <c r="N165" s="176">
        <v>81</v>
      </c>
    </row>
    <row r="166" spans="1:14" x14ac:dyDescent="0.25">
      <c r="A166" t="str">
        <f t="shared" si="2"/>
        <v/>
      </c>
      <c r="B166" t="s">
        <v>205</v>
      </c>
      <c r="D166" t="s">
        <v>205</v>
      </c>
      <c r="E166">
        <v>0.49740000000000001</v>
      </c>
      <c r="F166">
        <v>166</v>
      </c>
      <c r="J166" t="s">
        <v>206</v>
      </c>
      <c r="K166">
        <v>0.70989999999999998</v>
      </c>
      <c r="M166" s="13" t="s">
        <v>202</v>
      </c>
      <c r="N166" s="177">
        <v>0.72019999999999995</v>
      </c>
    </row>
    <row r="167" spans="1:14" ht="15.75" thickBot="1" x14ac:dyDescent="0.3">
      <c r="A167" t="str">
        <f t="shared" si="2"/>
        <v/>
      </c>
      <c r="B167" t="s">
        <v>206</v>
      </c>
      <c r="D167" t="s">
        <v>206</v>
      </c>
      <c r="E167">
        <v>0.70989999999999998</v>
      </c>
      <c r="F167">
        <v>84</v>
      </c>
      <c r="J167" t="s">
        <v>207</v>
      </c>
      <c r="K167">
        <v>0.51190000000000002</v>
      </c>
      <c r="M167" s="14" t="s">
        <v>412</v>
      </c>
      <c r="N167" s="178">
        <v>82</v>
      </c>
    </row>
    <row r="168" spans="1:14" x14ac:dyDescent="0.25">
      <c r="A168" t="str">
        <f t="shared" si="2"/>
        <v/>
      </c>
      <c r="B168" t="s">
        <v>207</v>
      </c>
      <c r="D168" t="s">
        <v>207</v>
      </c>
      <c r="E168">
        <v>0.51190000000000002</v>
      </c>
      <c r="F168">
        <v>160</v>
      </c>
      <c r="J168" t="s">
        <v>208</v>
      </c>
      <c r="K168">
        <v>0.88500000000000001</v>
      </c>
      <c r="M168" s="428" t="s">
        <v>104</v>
      </c>
      <c r="N168" s="179">
        <v>0.71650000000000003</v>
      </c>
    </row>
    <row r="169" spans="1:14" ht="15.75" thickBot="1" x14ac:dyDescent="0.3">
      <c r="A169" t="str">
        <f t="shared" si="2"/>
        <v/>
      </c>
      <c r="B169" t="s">
        <v>208</v>
      </c>
      <c r="D169" t="s">
        <v>208</v>
      </c>
      <c r="E169">
        <v>0.88500000000000001</v>
      </c>
      <c r="F169">
        <v>20</v>
      </c>
      <c r="J169" t="s">
        <v>209</v>
      </c>
      <c r="K169">
        <v>0.96030000000000004</v>
      </c>
      <c r="M169" s="429"/>
      <c r="N169" s="180">
        <v>83</v>
      </c>
    </row>
    <row r="170" spans="1:14" x14ac:dyDescent="0.25">
      <c r="A170" t="str">
        <f t="shared" si="2"/>
        <v/>
      </c>
      <c r="B170" t="s">
        <v>209</v>
      </c>
      <c r="D170" t="s">
        <v>209</v>
      </c>
      <c r="E170">
        <v>0.96030000000000004</v>
      </c>
      <c r="F170">
        <v>3</v>
      </c>
      <c r="J170" t="s">
        <v>210</v>
      </c>
      <c r="K170">
        <v>0.73829999999999996</v>
      </c>
      <c r="M170" s="428" t="s">
        <v>206</v>
      </c>
      <c r="N170" s="181">
        <v>0.70989999999999998</v>
      </c>
    </row>
    <row r="171" spans="1:14" ht="15.75" thickBot="1" x14ac:dyDescent="0.3">
      <c r="A171" t="str">
        <f t="shared" si="2"/>
        <v/>
      </c>
      <c r="B171" t="s">
        <v>210</v>
      </c>
      <c r="D171" t="s">
        <v>210</v>
      </c>
      <c r="E171">
        <v>0.73829999999999996</v>
      </c>
      <c r="F171">
        <v>73</v>
      </c>
      <c r="J171" t="s">
        <v>211</v>
      </c>
      <c r="K171">
        <v>0.77649999999999997</v>
      </c>
      <c r="M171" s="429"/>
      <c r="N171" s="182">
        <v>84</v>
      </c>
    </row>
    <row r="172" spans="1:14" x14ac:dyDescent="0.25">
      <c r="A172" t="str">
        <f t="shared" si="2"/>
        <v/>
      </c>
      <c r="B172" t="s">
        <v>211</v>
      </c>
      <c r="D172" t="s">
        <v>211</v>
      </c>
      <c r="E172">
        <v>0.77649999999999997</v>
      </c>
      <c r="F172">
        <v>59</v>
      </c>
      <c r="J172" t="s">
        <v>212</v>
      </c>
      <c r="K172">
        <v>0.78410000000000002</v>
      </c>
      <c r="M172" s="428" t="s">
        <v>62</v>
      </c>
      <c r="N172" s="183">
        <v>0.70960000000000001</v>
      </c>
    </row>
    <row r="173" spans="1:14" ht="15.75" thickBot="1" x14ac:dyDescent="0.3">
      <c r="A173" t="str">
        <f t="shared" si="2"/>
        <v/>
      </c>
      <c r="B173" t="s">
        <v>212</v>
      </c>
      <c r="D173" t="s">
        <v>212</v>
      </c>
      <c r="E173">
        <v>0.78410000000000002</v>
      </c>
      <c r="F173">
        <v>57</v>
      </c>
      <c r="J173" t="s">
        <v>213</v>
      </c>
      <c r="K173">
        <v>0.56589999999999996</v>
      </c>
      <c r="M173" s="429"/>
      <c r="N173" s="184">
        <v>85</v>
      </c>
    </row>
    <row r="174" spans="1:14" x14ac:dyDescent="0.25">
      <c r="A174" t="str">
        <f t="shared" si="2"/>
        <v/>
      </c>
      <c r="B174" t="s">
        <v>213</v>
      </c>
      <c r="D174" t="s">
        <v>213</v>
      </c>
      <c r="E174">
        <v>0.56589999999999996</v>
      </c>
      <c r="F174">
        <v>140</v>
      </c>
      <c r="J174" t="s">
        <v>214</v>
      </c>
      <c r="K174">
        <v>0.43559999999999999</v>
      </c>
      <c r="M174" s="13" t="s">
        <v>174</v>
      </c>
      <c r="N174" s="185">
        <v>0.70809999999999995</v>
      </c>
    </row>
    <row r="175" spans="1:14" ht="15.75" thickBot="1" x14ac:dyDescent="0.3">
      <c r="A175" t="str">
        <f t="shared" si="2"/>
        <v/>
      </c>
      <c r="B175" t="s">
        <v>214</v>
      </c>
      <c r="D175" t="s">
        <v>214</v>
      </c>
      <c r="E175">
        <v>0.43559999999999999</v>
      </c>
      <c r="F175">
        <v>196</v>
      </c>
      <c r="J175" t="s">
        <v>215</v>
      </c>
      <c r="K175">
        <v>5.8299999999999998E-2</v>
      </c>
      <c r="M175" s="14" t="s">
        <v>410</v>
      </c>
      <c r="N175" s="186">
        <v>86</v>
      </c>
    </row>
    <row r="176" spans="1:14" x14ac:dyDescent="0.25">
      <c r="A176" t="str">
        <f t="shared" si="2"/>
        <v/>
      </c>
      <c r="B176" t="s">
        <v>215</v>
      </c>
      <c r="D176" t="s">
        <v>215</v>
      </c>
      <c r="E176">
        <v>5.8299999999999998E-2</v>
      </c>
      <c r="F176">
        <v>341</v>
      </c>
      <c r="J176" t="s">
        <v>216</v>
      </c>
      <c r="K176">
        <v>0.5988</v>
      </c>
      <c r="M176" s="428" t="s">
        <v>255</v>
      </c>
      <c r="N176" s="187">
        <v>0.70669999999999999</v>
      </c>
    </row>
    <row r="177" spans="1:14" ht="15.75" thickBot="1" x14ac:dyDescent="0.3">
      <c r="A177" t="str">
        <f t="shared" si="2"/>
        <v/>
      </c>
      <c r="B177" t="s">
        <v>216</v>
      </c>
      <c r="D177" t="s">
        <v>216</v>
      </c>
      <c r="E177">
        <v>0.5988</v>
      </c>
      <c r="F177">
        <v>126</v>
      </c>
      <c r="J177" t="s">
        <v>217</v>
      </c>
      <c r="K177">
        <v>0.37440000000000001</v>
      </c>
      <c r="M177" s="429"/>
      <c r="N177" s="188">
        <v>87</v>
      </c>
    </row>
    <row r="178" spans="1:14" x14ac:dyDescent="0.25">
      <c r="A178" t="str">
        <f t="shared" si="2"/>
        <v/>
      </c>
      <c r="B178" t="s">
        <v>217</v>
      </c>
      <c r="D178" t="s">
        <v>217</v>
      </c>
      <c r="E178">
        <v>0.37440000000000001</v>
      </c>
      <c r="F178">
        <v>219</v>
      </c>
      <c r="J178" t="s">
        <v>218</v>
      </c>
      <c r="K178">
        <v>0.15820000000000001</v>
      </c>
      <c r="M178" s="428" t="s">
        <v>355</v>
      </c>
      <c r="N178" s="189">
        <v>0.70530000000000004</v>
      </c>
    </row>
    <row r="179" spans="1:14" ht="15.75" thickBot="1" x14ac:dyDescent="0.3">
      <c r="A179" t="str">
        <f t="shared" si="2"/>
        <v/>
      </c>
      <c r="B179" t="s">
        <v>218</v>
      </c>
      <c r="D179" t="s">
        <v>218</v>
      </c>
      <c r="E179">
        <v>0.15820000000000001</v>
      </c>
      <c r="F179">
        <v>303</v>
      </c>
      <c r="J179" t="s">
        <v>219</v>
      </c>
      <c r="K179">
        <v>0.32019999999999998</v>
      </c>
      <c r="M179" s="429"/>
      <c r="N179" s="190">
        <v>88</v>
      </c>
    </row>
    <row r="180" spans="1:14" x14ac:dyDescent="0.25">
      <c r="A180" t="str">
        <f t="shared" si="2"/>
        <v/>
      </c>
      <c r="B180" t="s">
        <v>219</v>
      </c>
      <c r="D180" t="s">
        <v>219</v>
      </c>
      <c r="E180">
        <v>0.32019999999999998</v>
      </c>
      <c r="F180">
        <v>237</v>
      </c>
      <c r="J180" t="s">
        <v>220</v>
      </c>
      <c r="K180">
        <v>0.1739</v>
      </c>
      <c r="M180" s="428" t="s">
        <v>387</v>
      </c>
      <c r="N180" s="191">
        <v>0.70399999999999996</v>
      </c>
    </row>
    <row r="181" spans="1:14" ht="15.75" thickBot="1" x14ac:dyDescent="0.3">
      <c r="A181" t="str">
        <f t="shared" si="2"/>
        <v/>
      </c>
      <c r="B181" t="s">
        <v>220</v>
      </c>
      <c r="D181" t="s">
        <v>220</v>
      </c>
      <c r="E181">
        <v>0.1739</v>
      </c>
      <c r="F181">
        <v>293</v>
      </c>
      <c r="J181" t="s">
        <v>221</v>
      </c>
      <c r="K181">
        <v>0.56440000000000001</v>
      </c>
      <c r="M181" s="429"/>
      <c r="N181" s="192">
        <v>89</v>
      </c>
    </row>
    <row r="182" spans="1:14" x14ac:dyDescent="0.25">
      <c r="A182" t="str">
        <f t="shared" si="2"/>
        <v/>
      </c>
      <c r="B182" t="s">
        <v>221</v>
      </c>
      <c r="D182" t="s">
        <v>221</v>
      </c>
      <c r="E182">
        <v>0.56440000000000001</v>
      </c>
      <c r="F182">
        <v>141</v>
      </c>
      <c r="J182" t="s">
        <v>222</v>
      </c>
      <c r="K182">
        <v>0.47689999999999999</v>
      </c>
      <c r="M182" s="13" t="s">
        <v>381</v>
      </c>
      <c r="N182" s="193">
        <v>0.70169999999999999</v>
      </c>
    </row>
    <row r="183" spans="1:14" ht="15.75" thickBot="1" x14ac:dyDescent="0.3">
      <c r="A183" t="str">
        <f t="shared" si="2"/>
        <v/>
      </c>
      <c r="B183" t="s">
        <v>222</v>
      </c>
      <c r="D183" t="s">
        <v>222</v>
      </c>
      <c r="E183">
        <v>0.47689999999999999</v>
      </c>
      <c r="F183">
        <v>179</v>
      </c>
      <c r="J183" t="s">
        <v>223</v>
      </c>
      <c r="K183">
        <v>0.52100000000000002</v>
      </c>
      <c r="M183" s="14" t="s">
        <v>428</v>
      </c>
      <c r="N183" s="194">
        <v>90</v>
      </c>
    </row>
    <row r="184" spans="1:14" x14ac:dyDescent="0.25">
      <c r="A184" t="str">
        <f t="shared" si="2"/>
        <v/>
      </c>
      <c r="B184" t="s">
        <v>223</v>
      </c>
      <c r="D184" t="s">
        <v>223</v>
      </c>
      <c r="E184">
        <v>0.52100000000000002</v>
      </c>
      <c r="F184">
        <v>156</v>
      </c>
      <c r="J184" t="s">
        <v>224</v>
      </c>
      <c r="K184">
        <v>0.53939999999999999</v>
      </c>
      <c r="M184" s="428" t="s">
        <v>390</v>
      </c>
      <c r="N184" s="195">
        <v>0.70140000000000002</v>
      </c>
    </row>
    <row r="185" spans="1:14" ht="15.75" thickBot="1" x14ac:dyDescent="0.3">
      <c r="A185" t="str">
        <f t="shared" si="2"/>
        <v/>
      </c>
      <c r="B185" t="s">
        <v>224</v>
      </c>
      <c r="D185" t="s">
        <v>224</v>
      </c>
      <c r="E185">
        <v>0.53939999999999999</v>
      </c>
      <c r="F185">
        <v>149</v>
      </c>
      <c r="J185" t="s">
        <v>225</v>
      </c>
      <c r="K185">
        <v>0.21690000000000001</v>
      </c>
      <c r="M185" s="429"/>
      <c r="N185" s="196">
        <v>91</v>
      </c>
    </row>
    <row r="186" spans="1:14" x14ac:dyDescent="0.25">
      <c r="A186" t="str">
        <f t="shared" si="2"/>
        <v/>
      </c>
      <c r="B186" t="s">
        <v>225</v>
      </c>
      <c r="D186" t="s">
        <v>225</v>
      </c>
      <c r="E186">
        <v>0.21690000000000001</v>
      </c>
      <c r="F186">
        <v>280</v>
      </c>
      <c r="J186" t="s">
        <v>226</v>
      </c>
      <c r="K186">
        <v>0.81510000000000005</v>
      </c>
      <c r="M186" s="428" t="s">
        <v>265</v>
      </c>
      <c r="N186" s="197">
        <v>0.69710000000000005</v>
      </c>
    </row>
    <row r="187" spans="1:14" ht="15.75" thickBot="1" x14ac:dyDescent="0.3">
      <c r="A187" t="str">
        <f t="shared" si="2"/>
        <v/>
      </c>
      <c r="B187" t="s">
        <v>226</v>
      </c>
      <c r="D187" t="s">
        <v>226</v>
      </c>
      <c r="E187">
        <v>0.81510000000000005</v>
      </c>
      <c r="F187">
        <v>48</v>
      </c>
      <c r="J187" t="s">
        <v>227</v>
      </c>
      <c r="K187">
        <v>0.52239999999999998</v>
      </c>
      <c r="M187" s="429"/>
      <c r="N187" s="198">
        <v>92</v>
      </c>
    </row>
    <row r="188" spans="1:14" x14ac:dyDescent="0.25">
      <c r="A188" t="str">
        <f t="shared" si="2"/>
        <v/>
      </c>
      <c r="B188" t="s">
        <v>227</v>
      </c>
      <c r="D188" t="s">
        <v>227</v>
      </c>
      <c r="E188">
        <v>0.52239999999999998</v>
      </c>
      <c r="F188">
        <v>155</v>
      </c>
      <c r="J188" t="s">
        <v>228</v>
      </c>
      <c r="K188">
        <v>0.65010000000000001</v>
      </c>
      <c r="M188" s="428" t="s">
        <v>132</v>
      </c>
      <c r="N188" s="199">
        <v>0.6966</v>
      </c>
    </row>
    <row r="189" spans="1:14" ht="15.75" thickBot="1" x14ac:dyDescent="0.3">
      <c r="A189" t="str">
        <f t="shared" si="2"/>
        <v/>
      </c>
      <c r="B189" t="s">
        <v>228</v>
      </c>
      <c r="D189" t="s">
        <v>228</v>
      </c>
      <c r="E189">
        <v>0.65010000000000001</v>
      </c>
      <c r="F189">
        <v>108</v>
      </c>
      <c r="J189" t="s">
        <v>229</v>
      </c>
      <c r="K189">
        <v>0.215</v>
      </c>
      <c r="M189" s="429"/>
      <c r="N189" s="200">
        <v>93</v>
      </c>
    </row>
    <row r="190" spans="1:14" x14ac:dyDescent="0.25">
      <c r="A190" t="str">
        <f t="shared" si="2"/>
        <v/>
      </c>
      <c r="B190" t="s">
        <v>229</v>
      </c>
      <c r="D190" t="s">
        <v>229</v>
      </c>
      <c r="E190">
        <v>0.215</v>
      </c>
      <c r="F190">
        <v>282</v>
      </c>
      <c r="J190" t="s">
        <v>230</v>
      </c>
      <c r="K190">
        <v>0.92200000000000004</v>
      </c>
      <c r="M190" s="428" t="s">
        <v>198</v>
      </c>
      <c r="N190" s="201">
        <v>0.69579999999999997</v>
      </c>
    </row>
    <row r="191" spans="1:14" ht="15.75" thickBot="1" x14ac:dyDescent="0.3">
      <c r="A191" t="str">
        <f t="shared" si="2"/>
        <v/>
      </c>
      <c r="B191" t="s">
        <v>230</v>
      </c>
      <c r="D191" t="s">
        <v>230</v>
      </c>
      <c r="E191">
        <v>0.92200000000000004</v>
      </c>
      <c r="F191">
        <v>11</v>
      </c>
      <c r="J191" t="s">
        <v>231</v>
      </c>
      <c r="K191">
        <v>0.66969999999999996</v>
      </c>
      <c r="M191" s="429"/>
      <c r="N191" s="202">
        <v>94</v>
      </c>
    </row>
    <row r="192" spans="1:14" x14ac:dyDescent="0.25">
      <c r="A192" t="str">
        <f t="shared" si="2"/>
        <v/>
      </c>
      <c r="B192" t="s">
        <v>231</v>
      </c>
      <c r="D192" t="s">
        <v>231</v>
      </c>
      <c r="E192">
        <v>0.66969999999999996</v>
      </c>
      <c r="F192">
        <v>106</v>
      </c>
      <c r="J192" t="s">
        <v>232</v>
      </c>
      <c r="K192">
        <v>4.82E-2</v>
      </c>
      <c r="M192" s="13" t="s">
        <v>136</v>
      </c>
      <c r="N192" s="203">
        <v>0.69499999999999995</v>
      </c>
    </row>
    <row r="193" spans="1:14" ht="15.75" thickBot="1" x14ac:dyDescent="0.3">
      <c r="A193" t="str">
        <f t="shared" si="2"/>
        <v/>
      </c>
      <c r="B193" t="s">
        <v>232</v>
      </c>
      <c r="D193" t="s">
        <v>232</v>
      </c>
      <c r="E193">
        <v>4.82E-2</v>
      </c>
      <c r="F193">
        <v>343</v>
      </c>
      <c r="J193" t="s">
        <v>233</v>
      </c>
      <c r="K193">
        <v>0.19359999999999999</v>
      </c>
      <c r="M193" s="14" t="s">
        <v>410</v>
      </c>
      <c r="N193" s="204">
        <v>95</v>
      </c>
    </row>
    <row r="194" spans="1:14" x14ac:dyDescent="0.25">
      <c r="A194" t="str">
        <f t="shared" si="2"/>
        <v/>
      </c>
      <c r="B194" t="s">
        <v>233</v>
      </c>
      <c r="D194" t="s">
        <v>233</v>
      </c>
      <c r="E194">
        <v>0.19359999999999999</v>
      </c>
      <c r="F194">
        <v>289</v>
      </c>
      <c r="J194" t="s">
        <v>234</v>
      </c>
      <c r="K194">
        <v>0.1119</v>
      </c>
      <c r="M194" s="428" t="s">
        <v>359</v>
      </c>
      <c r="N194" s="205">
        <v>0.68910000000000005</v>
      </c>
    </row>
    <row r="195" spans="1:14" ht="15.75" thickBot="1" x14ac:dyDescent="0.3">
      <c r="A195" t="str">
        <f t="shared" ref="A195:A258" si="3">IF(B195=D195, "", "BAD")</f>
        <v/>
      </c>
      <c r="B195" t="s">
        <v>234</v>
      </c>
      <c r="D195" t="s">
        <v>234</v>
      </c>
      <c r="E195">
        <v>0.1119</v>
      </c>
      <c r="F195">
        <v>324</v>
      </c>
      <c r="J195" t="s">
        <v>235</v>
      </c>
      <c r="K195">
        <v>8.77E-2</v>
      </c>
      <c r="M195" s="429"/>
      <c r="N195" s="206">
        <v>96</v>
      </c>
    </row>
    <row r="196" spans="1:14" x14ac:dyDescent="0.25">
      <c r="A196" t="str">
        <f t="shared" si="3"/>
        <v/>
      </c>
      <c r="B196" t="s">
        <v>235</v>
      </c>
      <c r="D196" t="s">
        <v>235</v>
      </c>
      <c r="E196">
        <v>8.77E-2</v>
      </c>
      <c r="F196">
        <v>335</v>
      </c>
      <c r="J196" t="s">
        <v>236</v>
      </c>
      <c r="K196">
        <v>0.3498</v>
      </c>
      <c r="M196" s="428" t="s">
        <v>194</v>
      </c>
      <c r="N196" s="207">
        <v>0.68540000000000001</v>
      </c>
    </row>
    <row r="197" spans="1:14" ht="15.75" thickBot="1" x14ac:dyDescent="0.3">
      <c r="A197" t="str">
        <f t="shared" si="3"/>
        <v/>
      </c>
      <c r="B197" t="s">
        <v>236</v>
      </c>
      <c r="D197" t="s">
        <v>236</v>
      </c>
      <c r="E197">
        <v>0.3498</v>
      </c>
      <c r="F197">
        <v>230</v>
      </c>
      <c r="J197" t="s">
        <v>237</v>
      </c>
      <c r="K197">
        <v>0.83169999999999999</v>
      </c>
      <c r="M197" s="429"/>
      <c r="N197" s="208">
        <v>97</v>
      </c>
    </row>
    <row r="198" spans="1:14" x14ac:dyDescent="0.25">
      <c r="A198" t="str">
        <f t="shared" si="3"/>
        <v/>
      </c>
      <c r="B198" t="s">
        <v>237</v>
      </c>
      <c r="D198" t="s">
        <v>237</v>
      </c>
      <c r="E198">
        <v>0.83169999999999999</v>
      </c>
      <c r="F198">
        <v>41</v>
      </c>
      <c r="J198" t="s">
        <v>238</v>
      </c>
      <c r="K198">
        <v>2.93E-2</v>
      </c>
      <c r="M198" s="13" t="s">
        <v>389</v>
      </c>
      <c r="N198" s="209">
        <v>0.68400000000000005</v>
      </c>
    </row>
    <row r="199" spans="1:14" ht="15.75" thickBot="1" x14ac:dyDescent="0.3">
      <c r="A199" t="str">
        <f t="shared" si="3"/>
        <v/>
      </c>
      <c r="B199" t="s">
        <v>238</v>
      </c>
      <c r="D199" t="s">
        <v>238</v>
      </c>
      <c r="E199">
        <v>2.93E-2</v>
      </c>
      <c r="F199">
        <v>351</v>
      </c>
      <c r="J199" t="s">
        <v>239</v>
      </c>
      <c r="K199">
        <v>0.79790000000000005</v>
      </c>
      <c r="M199" s="14" t="s">
        <v>424</v>
      </c>
      <c r="N199" s="210">
        <v>98</v>
      </c>
    </row>
    <row r="200" spans="1:14" x14ac:dyDescent="0.25">
      <c r="A200" t="str">
        <f t="shared" si="3"/>
        <v/>
      </c>
      <c r="B200" t="s">
        <v>239</v>
      </c>
      <c r="D200" t="s">
        <v>239</v>
      </c>
      <c r="E200">
        <v>0.79790000000000005</v>
      </c>
      <c r="F200">
        <v>53</v>
      </c>
      <c r="J200" t="s">
        <v>240</v>
      </c>
      <c r="K200">
        <v>0.85589999999999999</v>
      </c>
      <c r="M200" s="428" t="s">
        <v>66</v>
      </c>
      <c r="N200" s="211">
        <v>0.68359999999999999</v>
      </c>
    </row>
    <row r="201" spans="1:14" ht="15.75" thickBot="1" x14ac:dyDescent="0.3">
      <c r="A201" t="str">
        <f t="shared" si="3"/>
        <v/>
      </c>
      <c r="B201" t="s">
        <v>240</v>
      </c>
      <c r="D201" t="s">
        <v>240</v>
      </c>
      <c r="E201">
        <v>0.85589999999999999</v>
      </c>
      <c r="F201">
        <v>30</v>
      </c>
      <c r="J201" t="s">
        <v>241</v>
      </c>
      <c r="K201">
        <v>0.28899999999999998</v>
      </c>
      <c r="M201" s="429"/>
      <c r="N201" s="212">
        <v>99</v>
      </c>
    </row>
    <row r="202" spans="1:14" x14ac:dyDescent="0.25">
      <c r="A202" t="str">
        <f t="shared" si="3"/>
        <v/>
      </c>
      <c r="B202" t="s">
        <v>241</v>
      </c>
      <c r="D202" t="s">
        <v>241</v>
      </c>
      <c r="E202">
        <v>0.28899999999999998</v>
      </c>
      <c r="F202">
        <v>250</v>
      </c>
      <c r="J202" t="s">
        <v>242</v>
      </c>
      <c r="K202">
        <v>0.84409999999999996</v>
      </c>
      <c r="M202" s="428" t="s">
        <v>58</v>
      </c>
      <c r="N202" s="213">
        <v>0.68200000000000005</v>
      </c>
    </row>
    <row r="203" spans="1:14" ht="15.75" thickBot="1" x14ac:dyDescent="0.3">
      <c r="A203" t="str">
        <f t="shared" si="3"/>
        <v/>
      </c>
      <c r="B203" t="s">
        <v>242</v>
      </c>
      <c r="D203" t="s">
        <v>242</v>
      </c>
      <c r="E203">
        <v>0.84409999999999996</v>
      </c>
      <c r="F203">
        <v>37</v>
      </c>
      <c r="J203" t="s">
        <v>243</v>
      </c>
      <c r="K203">
        <v>0.26910000000000001</v>
      </c>
      <c r="M203" s="429"/>
      <c r="N203" s="214">
        <v>100</v>
      </c>
    </row>
    <row r="204" spans="1:14" ht="15.75" thickBot="1" x14ac:dyDescent="0.3">
      <c r="A204" t="str">
        <f t="shared" si="3"/>
        <v/>
      </c>
      <c r="B204" t="s">
        <v>243</v>
      </c>
      <c r="D204" t="s">
        <v>243</v>
      </c>
      <c r="E204">
        <v>0.26910000000000001</v>
      </c>
      <c r="F204">
        <v>254</v>
      </c>
      <c r="J204" t="s">
        <v>244</v>
      </c>
      <c r="K204">
        <v>0.31790000000000002</v>
      </c>
      <c r="M204" s="63" t="s">
        <v>23</v>
      </c>
      <c r="N204" s="64" t="s">
        <v>392</v>
      </c>
    </row>
    <row r="205" spans="1:14" x14ac:dyDescent="0.25">
      <c r="A205" t="str">
        <f t="shared" si="3"/>
        <v/>
      </c>
      <c r="B205" t="s">
        <v>244</v>
      </c>
      <c r="D205" t="s">
        <v>244</v>
      </c>
      <c r="E205">
        <v>0.31790000000000002</v>
      </c>
      <c r="F205">
        <v>238</v>
      </c>
      <c r="J205" t="s">
        <v>245</v>
      </c>
      <c r="K205">
        <v>0.43369999999999997</v>
      </c>
      <c r="M205" s="428" t="s">
        <v>72</v>
      </c>
      <c r="N205" s="215">
        <v>0.67930000000000001</v>
      </c>
    </row>
    <row r="206" spans="1:14" ht="15.75" thickBot="1" x14ac:dyDescent="0.3">
      <c r="A206" t="str">
        <f t="shared" si="3"/>
        <v/>
      </c>
      <c r="B206" t="s">
        <v>245</v>
      </c>
      <c r="D206" t="s">
        <v>245</v>
      </c>
      <c r="E206">
        <v>0.43369999999999997</v>
      </c>
      <c r="F206">
        <v>197</v>
      </c>
      <c r="J206" t="s">
        <v>246</v>
      </c>
      <c r="K206">
        <v>0.20499999999999999</v>
      </c>
      <c r="M206" s="429"/>
      <c r="N206" s="216">
        <v>101</v>
      </c>
    </row>
    <row r="207" spans="1:14" x14ac:dyDescent="0.25">
      <c r="A207" t="str">
        <f t="shared" si="3"/>
        <v/>
      </c>
      <c r="B207" t="s">
        <v>246</v>
      </c>
      <c r="D207" t="s">
        <v>246</v>
      </c>
      <c r="E207">
        <v>0.20499999999999999</v>
      </c>
      <c r="F207">
        <v>285</v>
      </c>
      <c r="J207" t="s">
        <v>247</v>
      </c>
      <c r="K207">
        <v>0.38969999999999999</v>
      </c>
      <c r="M207" s="428" t="s">
        <v>274</v>
      </c>
      <c r="N207" s="217">
        <v>0.67810000000000004</v>
      </c>
    </row>
    <row r="208" spans="1:14" ht="15.75" thickBot="1" x14ac:dyDescent="0.3">
      <c r="A208" t="str">
        <f t="shared" si="3"/>
        <v/>
      </c>
      <c r="B208" t="s">
        <v>247</v>
      </c>
      <c r="D208" t="s">
        <v>247</v>
      </c>
      <c r="E208">
        <v>0.38969999999999999</v>
      </c>
      <c r="F208">
        <v>214</v>
      </c>
      <c r="J208" t="s">
        <v>248</v>
      </c>
      <c r="K208">
        <v>0.39850000000000002</v>
      </c>
      <c r="M208" s="429"/>
      <c r="N208" s="218">
        <v>102</v>
      </c>
    </row>
    <row r="209" spans="1:14" x14ac:dyDescent="0.25">
      <c r="A209" t="str">
        <f t="shared" si="3"/>
        <v/>
      </c>
      <c r="B209" t="s">
        <v>248</v>
      </c>
      <c r="D209" t="s">
        <v>248</v>
      </c>
      <c r="E209">
        <v>0.39850000000000002</v>
      </c>
      <c r="F209">
        <v>209</v>
      </c>
      <c r="J209" t="s">
        <v>249</v>
      </c>
      <c r="K209">
        <v>0.46589999999999998</v>
      </c>
      <c r="M209" s="428" t="s">
        <v>82</v>
      </c>
      <c r="N209" s="217">
        <v>0.67589999999999995</v>
      </c>
    </row>
    <row r="210" spans="1:14" ht="15.75" thickBot="1" x14ac:dyDescent="0.3">
      <c r="A210" t="str">
        <f t="shared" si="3"/>
        <v/>
      </c>
      <c r="B210" t="s">
        <v>249</v>
      </c>
      <c r="D210" t="s">
        <v>249</v>
      </c>
      <c r="E210">
        <v>0.46589999999999998</v>
      </c>
      <c r="F210">
        <v>184</v>
      </c>
      <c r="J210" t="s">
        <v>250</v>
      </c>
      <c r="K210">
        <v>9.5899999999999999E-2</v>
      </c>
      <c r="M210" s="429"/>
      <c r="N210" s="218">
        <v>103</v>
      </c>
    </row>
    <row r="211" spans="1:14" x14ac:dyDescent="0.25">
      <c r="A211" t="str">
        <f t="shared" si="3"/>
        <v/>
      </c>
      <c r="B211" t="s">
        <v>250</v>
      </c>
      <c r="D211" t="s">
        <v>250</v>
      </c>
      <c r="E211">
        <v>9.5899999999999999E-2</v>
      </c>
      <c r="F211">
        <v>330</v>
      </c>
      <c r="J211" t="s">
        <v>251</v>
      </c>
      <c r="K211">
        <v>0.77100000000000002</v>
      </c>
      <c r="M211" s="13" t="s">
        <v>204</v>
      </c>
      <c r="N211" s="217">
        <v>0.67079999999999995</v>
      </c>
    </row>
    <row r="212" spans="1:14" ht="15.75" thickBot="1" x14ac:dyDescent="0.3">
      <c r="A212" t="str">
        <f t="shared" si="3"/>
        <v/>
      </c>
      <c r="B212" t="s">
        <v>251</v>
      </c>
      <c r="D212" t="s">
        <v>251</v>
      </c>
      <c r="E212">
        <v>0.77100000000000002</v>
      </c>
      <c r="F212">
        <v>61</v>
      </c>
      <c r="J212" t="s">
        <v>252</v>
      </c>
      <c r="K212">
        <v>0.5282</v>
      </c>
      <c r="M212" s="14" t="s">
        <v>407</v>
      </c>
      <c r="N212" s="218">
        <v>104</v>
      </c>
    </row>
    <row r="213" spans="1:14" x14ac:dyDescent="0.25">
      <c r="A213" t="str">
        <f t="shared" si="3"/>
        <v/>
      </c>
      <c r="B213" t="s">
        <v>252</v>
      </c>
      <c r="D213" t="s">
        <v>252</v>
      </c>
      <c r="E213">
        <v>0.5282</v>
      </c>
      <c r="F213">
        <v>154</v>
      </c>
      <c r="J213" t="s">
        <v>253</v>
      </c>
      <c r="K213">
        <v>0.61250000000000004</v>
      </c>
      <c r="M213" s="428" t="s">
        <v>303</v>
      </c>
      <c r="N213" s="217">
        <v>0.67069999999999996</v>
      </c>
    </row>
    <row r="214" spans="1:14" ht="15.75" thickBot="1" x14ac:dyDescent="0.3">
      <c r="A214" t="str">
        <f t="shared" si="3"/>
        <v/>
      </c>
      <c r="B214" t="s">
        <v>253</v>
      </c>
      <c r="D214" t="s">
        <v>253</v>
      </c>
      <c r="E214">
        <v>0.61250000000000004</v>
      </c>
      <c r="F214">
        <v>121</v>
      </c>
      <c r="J214" t="s">
        <v>254</v>
      </c>
      <c r="K214">
        <v>0.40550000000000003</v>
      </c>
      <c r="M214" s="429"/>
      <c r="N214" s="218">
        <v>105</v>
      </c>
    </row>
    <row r="215" spans="1:14" x14ac:dyDescent="0.25">
      <c r="A215" t="str">
        <f t="shared" si="3"/>
        <v/>
      </c>
      <c r="B215" t="s">
        <v>254</v>
      </c>
      <c r="D215" t="s">
        <v>254</v>
      </c>
      <c r="E215">
        <v>0.40550000000000003</v>
      </c>
      <c r="F215">
        <v>207</v>
      </c>
      <c r="J215" t="s">
        <v>255</v>
      </c>
      <c r="K215">
        <v>0.70669999999999999</v>
      </c>
      <c r="M215" s="13" t="s">
        <v>231</v>
      </c>
      <c r="N215" s="217">
        <v>0.66969999999999996</v>
      </c>
    </row>
    <row r="216" spans="1:14" ht="15.75" thickBot="1" x14ac:dyDescent="0.3">
      <c r="A216" t="str">
        <f t="shared" si="3"/>
        <v/>
      </c>
      <c r="B216" t="s">
        <v>255</v>
      </c>
      <c r="D216" t="s">
        <v>255</v>
      </c>
      <c r="E216">
        <v>0.70669999999999999</v>
      </c>
      <c r="F216">
        <v>87</v>
      </c>
      <c r="J216" t="s">
        <v>256</v>
      </c>
      <c r="K216">
        <v>0.87880000000000003</v>
      </c>
      <c r="M216" s="14" t="s">
        <v>425</v>
      </c>
      <c r="N216" s="218">
        <v>106</v>
      </c>
    </row>
    <row r="217" spans="1:14" x14ac:dyDescent="0.25">
      <c r="A217" t="str">
        <f t="shared" si="3"/>
        <v/>
      </c>
      <c r="B217" t="s">
        <v>256</v>
      </c>
      <c r="D217" t="s">
        <v>256</v>
      </c>
      <c r="E217">
        <v>0.87880000000000003</v>
      </c>
      <c r="F217">
        <v>23</v>
      </c>
      <c r="J217" t="s">
        <v>257</v>
      </c>
      <c r="K217">
        <v>0.85560000000000003</v>
      </c>
      <c r="M217" s="428" t="s">
        <v>374</v>
      </c>
      <c r="N217" s="217">
        <v>0.66120000000000001</v>
      </c>
    </row>
    <row r="218" spans="1:14" ht="15.75" thickBot="1" x14ac:dyDescent="0.3">
      <c r="A218" t="str">
        <f t="shared" si="3"/>
        <v/>
      </c>
      <c r="B218" t="s">
        <v>257</v>
      </c>
      <c r="D218" t="s">
        <v>257</v>
      </c>
      <c r="E218">
        <v>0.85560000000000003</v>
      </c>
      <c r="F218">
        <v>31</v>
      </c>
      <c r="J218" t="s">
        <v>258</v>
      </c>
      <c r="K218">
        <v>0.84489999999999998</v>
      </c>
      <c r="M218" s="429"/>
      <c r="N218" s="218">
        <v>107</v>
      </c>
    </row>
    <row r="219" spans="1:14" x14ac:dyDescent="0.25">
      <c r="A219" t="str">
        <f t="shared" si="3"/>
        <v/>
      </c>
      <c r="B219" t="s">
        <v>258</v>
      </c>
      <c r="D219" t="s">
        <v>258</v>
      </c>
      <c r="E219">
        <v>0.84489999999999998</v>
      </c>
      <c r="F219">
        <v>35</v>
      </c>
      <c r="J219" t="s">
        <v>259</v>
      </c>
      <c r="K219">
        <v>0.221</v>
      </c>
      <c r="M219" s="428" t="s">
        <v>228</v>
      </c>
      <c r="N219" s="217">
        <v>0.65010000000000001</v>
      </c>
    </row>
    <row r="220" spans="1:14" ht="15.75" thickBot="1" x14ac:dyDescent="0.3">
      <c r="A220" t="str">
        <f t="shared" si="3"/>
        <v/>
      </c>
      <c r="B220" t="s">
        <v>259</v>
      </c>
      <c r="D220" t="s">
        <v>259</v>
      </c>
      <c r="E220">
        <v>0.221</v>
      </c>
      <c r="F220">
        <v>276</v>
      </c>
      <c r="J220" t="s">
        <v>260</v>
      </c>
      <c r="K220">
        <v>0.37159999999999999</v>
      </c>
      <c r="M220" s="429"/>
      <c r="N220" s="218">
        <v>108</v>
      </c>
    </row>
    <row r="221" spans="1:14" x14ac:dyDescent="0.25">
      <c r="A221" t="str">
        <f t="shared" si="3"/>
        <v/>
      </c>
      <c r="B221" t="s">
        <v>260</v>
      </c>
      <c r="D221" t="s">
        <v>260</v>
      </c>
      <c r="E221">
        <v>0.37159999999999999</v>
      </c>
      <c r="F221">
        <v>222</v>
      </c>
      <c r="J221" t="s">
        <v>261</v>
      </c>
      <c r="K221">
        <v>0.87470000000000003</v>
      </c>
      <c r="M221" s="428" t="s">
        <v>277</v>
      </c>
      <c r="N221" s="217">
        <v>0.64690000000000003</v>
      </c>
    </row>
    <row r="222" spans="1:14" ht="15.75" thickBot="1" x14ac:dyDescent="0.3">
      <c r="A222" t="str">
        <f t="shared" si="3"/>
        <v/>
      </c>
      <c r="B222" t="s">
        <v>261</v>
      </c>
      <c r="D222" t="s">
        <v>261</v>
      </c>
      <c r="E222">
        <v>0.87470000000000003</v>
      </c>
      <c r="F222">
        <v>25</v>
      </c>
      <c r="J222" t="s">
        <v>262</v>
      </c>
      <c r="K222">
        <v>0.81869999999999998</v>
      </c>
      <c r="M222" s="429"/>
      <c r="N222" s="218">
        <v>109</v>
      </c>
    </row>
    <row r="223" spans="1:14" x14ac:dyDescent="0.25">
      <c r="A223" t="str">
        <f t="shared" si="3"/>
        <v/>
      </c>
      <c r="B223" t="s">
        <v>262</v>
      </c>
      <c r="D223" t="s">
        <v>262</v>
      </c>
      <c r="E223">
        <v>0.81869999999999998</v>
      </c>
      <c r="F223">
        <v>46</v>
      </c>
      <c r="J223" t="s">
        <v>263</v>
      </c>
      <c r="K223">
        <v>0.45490000000000003</v>
      </c>
      <c r="M223" s="428" t="s">
        <v>315</v>
      </c>
      <c r="N223" s="217">
        <v>0.63970000000000005</v>
      </c>
    </row>
    <row r="224" spans="1:14" ht="15.75" thickBot="1" x14ac:dyDescent="0.3">
      <c r="A224" t="str">
        <f t="shared" si="3"/>
        <v/>
      </c>
      <c r="B224" t="s">
        <v>263</v>
      </c>
      <c r="D224" t="s">
        <v>263</v>
      </c>
      <c r="E224">
        <v>0.45490000000000003</v>
      </c>
      <c r="F224">
        <v>187</v>
      </c>
      <c r="J224" t="s">
        <v>264</v>
      </c>
      <c r="K224">
        <v>0.24199999999999999</v>
      </c>
      <c r="M224" s="429"/>
      <c r="N224" s="218">
        <v>110</v>
      </c>
    </row>
    <row r="225" spans="1:14" x14ac:dyDescent="0.25">
      <c r="A225" t="str">
        <f t="shared" si="3"/>
        <v/>
      </c>
      <c r="B225" t="s">
        <v>264</v>
      </c>
      <c r="D225" t="s">
        <v>264</v>
      </c>
      <c r="E225">
        <v>0.24199999999999999</v>
      </c>
      <c r="F225">
        <v>270</v>
      </c>
      <c r="J225" t="s">
        <v>265</v>
      </c>
      <c r="K225">
        <v>0.69710000000000005</v>
      </c>
      <c r="M225" s="428" t="s">
        <v>73</v>
      </c>
      <c r="N225" s="217">
        <v>0.6341</v>
      </c>
    </row>
    <row r="226" spans="1:14" ht="15.75" thickBot="1" x14ac:dyDescent="0.3">
      <c r="A226" t="str">
        <f t="shared" si="3"/>
        <v/>
      </c>
      <c r="B226" t="s">
        <v>265</v>
      </c>
      <c r="D226" t="s">
        <v>265</v>
      </c>
      <c r="E226">
        <v>0.69710000000000005</v>
      </c>
      <c r="F226">
        <v>92</v>
      </c>
      <c r="J226" t="s">
        <v>266</v>
      </c>
      <c r="K226">
        <v>0.49890000000000001</v>
      </c>
      <c r="M226" s="429"/>
      <c r="N226" s="218">
        <v>111</v>
      </c>
    </row>
    <row r="227" spans="1:14" x14ac:dyDescent="0.25">
      <c r="A227" t="str">
        <f t="shared" si="3"/>
        <v/>
      </c>
      <c r="B227" t="s">
        <v>266</v>
      </c>
      <c r="D227" t="s">
        <v>266</v>
      </c>
      <c r="E227">
        <v>0.49890000000000001</v>
      </c>
      <c r="F227">
        <v>163</v>
      </c>
      <c r="J227" t="s">
        <v>267</v>
      </c>
      <c r="K227">
        <v>0.92400000000000004</v>
      </c>
      <c r="M227" s="428" t="s">
        <v>306</v>
      </c>
      <c r="N227" s="217">
        <v>0.63329999999999997</v>
      </c>
    </row>
    <row r="228" spans="1:14" ht="15.75" thickBot="1" x14ac:dyDescent="0.3">
      <c r="A228" t="str">
        <f t="shared" si="3"/>
        <v/>
      </c>
      <c r="B228" t="s">
        <v>267</v>
      </c>
      <c r="D228" t="s">
        <v>267</v>
      </c>
      <c r="E228">
        <v>0.92400000000000004</v>
      </c>
      <c r="F228">
        <v>10</v>
      </c>
      <c r="J228" t="s">
        <v>268</v>
      </c>
      <c r="K228">
        <v>0.61450000000000005</v>
      </c>
      <c r="M228" s="429"/>
      <c r="N228" s="218">
        <v>112</v>
      </c>
    </row>
    <row r="229" spans="1:14" x14ac:dyDescent="0.25">
      <c r="A229" t="str">
        <f t="shared" si="3"/>
        <v/>
      </c>
      <c r="B229" t="s">
        <v>268</v>
      </c>
      <c r="D229" t="s">
        <v>268</v>
      </c>
      <c r="E229">
        <v>0.61450000000000005</v>
      </c>
      <c r="F229">
        <v>120</v>
      </c>
      <c r="J229" t="s">
        <v>269</v>
      </c>
      <c r="K229">
        <v>0.2626</v>
      </c>
      <c r="M229" s="428" t="s">
        <v>53</v>
      </c>
      <c r="N229" s="217">
        <v>0.63300000000000001</v>
      </c>
    </row>
    <row r="230" spans="1:14" ht="15.75" thickBot="1" x14ac:dyDescent="0.3">
      <c r="A230" t="str">
        <f t="shared" si="3"/>
        <v/>
      </c>
      <c r="B230" t="s">
        <v>269</v>
      </c>
      <c r="D230" t="s">
        <v>269</v>
      </c>
      <c r="E230">
        <v>0.2626</v>
      </c>
      <c r="F230">
        <v>258</v>
      </c>
      <c r="J230" t="s">
        <v>270</v>
      </c>
      <c r="K230">
        <v>0.15759999999999999</v>
      </c>
      <c r="M230" s="429"/>
      <c r="N230" s="218">
        <v>113</v>
      </c>
    </row>
    <row r="231" spans="1:14" x14ac:dyDescent="0.25">
      <c r="A231" t="str">
        <f t="shared" si="3"/>
        <v/>
      </c>
      <c r="B231" t="s">
        <v>270</v>
      </c>
      <c r="D231" t="s">
        <v>270</v>
      </c>
      <c r="E231">
        <v>0.15759999999999999</v>
      </c>
      <c r="F231">
        <v>304</v>
      </c>
      <c r="J231" t="s">
        <v>271</v>
      </c>
      <c r="K231">
        <v>9.5600000000000004E-2</v>
      </c>
      <c r="M231" s="13" t="s">
        <v>329</v>
      </c>
      <c r="N231" s="217">
        <v>0.63280000000000003</v>
      </c>
    </row>
    <row r="232" spans="1:14" ht="15.75" thickBot="1" x14ac:dyDescent="0.3">
      <c r="A232" t="str">
        <f t="shared" si="3"/>
        <v/>
      </c>
      <c r="B232" t="s">
        <v>271</v>
      </c>
      <c r="D232" t="s">
        <v>271</v>
      </c>
      <c r="E232">
        <v>9.5600000000000004E-2</v>
      </c>
      <c r="F232">
        <v>332</v>
      </c>
      <c r="J232" t="s">
        <v>272</v>
      </c>
      <c r="K232">
        <v>0.77659999999999996</v>
      </c>
      <c r="M232" s="14" t="s">
        <v>415</v>
      </c>
      <c r="N232" s="218">
        <v>114</v>
      </c>
    </row>
    <row r="233" spans="1:14" x14ac:dyDescent="0.25">
      <c r="A233" t="str">
        <f t="shared" si="3"/>
        <v/>
      </c>
      <c r="B233" t="s">
        <v>272</v>
      </c>
      <c r="D233" t="s">
        <v>272</v>
      </c>
      <c r="E233">
        <v>0.77659999999999996</v>
      </c>
      <c r="F233">
        <v>58</v>
      </c>
      <c r="J233" t="s">
        <v>273</v>
      </c>
      <c r="K233">
        <v>0.84279999999999999</v>
      </c>
      <c r="M233" s="13" t="s">
        <v>187</v>
      </c>
      <c r="N233" s="217">
        <v>0.63100000000000001</v>
      </c>
    </row>
    <row r="234" spans="1:14" ht="15.75" thickBot="1" x14ac:dyDescent="0.3">
      <c r="A234" t="str">
        <f t="shared" si="3"/>
        <v/>
      </c>
      <c r="B234" t="s">
        <v>273</v>
      </c>
      <c r="D234" t="s">
        <v>273</v>
      </c>
      <c r="E234">
        <v>0.84279999999999999</v>
      </c>
      <c r="F234">
        <v>38</v>
      </c>
      <c r="J234" t="s">
        <v>274</v>
      </c>
      <c r="K234">
        <v>0.67810000000000004</v>
      </c>
      <c r="M234" s="14" t="s">
        <v>428</v>
      </c>
      <c r="N234" s="218">
        <v>115</v>
      </c>
    </row>
    <row r="235" spans="1:14" x14ac:dyDescent="0.25">
      <c r="A235" t="str">
        <f t="shared" si="3"/>
        <v/>
      </c>
      <c r="B235" t="s">
        <v>274</v>
      </c>
      <c r="D235" t="s">
        <v>274</v>
      </c>
      <c r="E235">
        <v>0.67810000000000004</v>
      </c>
      <c r="F235">
        <v>102</v>
      </c>
      <c r="J235" t="s">
        <v>275</v>
      </c>
      <c r="K235">
        <v>0.44</v>
      </c>
      <c r="M235" s="428" t="s">
        <v>367</v>
      </c>
      <c r="N235" s="217">
        <v>0.62749999999999995</v>
      </c>
    </row>
    <row r="236" spans="1:14" ht="15.75" thickBot="1" x14ac:dyDescent="0.3">
      <c r="A236" t="str">
        <f t="shared" si="3"/>
        <v/>
      </c>
      <c r="B236" t="s">
        <v>275</v>
      </c>
      <c r="D236" t="s">
        <v>275</v>
      </c>
      <c r="E236">
        <v>0.44</v>
      </c>
      <c r="F236">
        <v>194</v>
      </c>
      <c r="J236" t="s">
        <v>276</v>
      </c>
      <c r="K236">
        <v>0.26100000000000001</v>
      </c>
      <c r="M236" s="429"/>
      <c r="N236" s="218">
        <v>116</v>
      </c>
    </row>
    <row r="237" spans="1:14" x14ac:dyDescent="0.25">
      <c r="A237" t="str">
        <f t="shared" si="3"/>
        <v/>
      </c>
      <c r="B237" t="s">
        <v>276</v>
      </c>
      <c r="D237" t="s">
        <v>276</v>
      </c>
      <c r="E237">
        <v>0.26100000000000001</v>
      </c>
      <c r="F237">
        <v>259</v>
      </c>
      <c r="J237" t="s">
        <v>277</v>
      </c>
      <c r="K237">
        <v>0.64690000000000003</v>
      </c>
      <c r="M237" s="428" t="s">
        <v>178</v>
      </c>
      <c r="N237" s="217">
        <v>0.62560000000000004</v>
      </c>
    </row>
    <row r="238" spans="1:14" ht="15.75" thickBot="1" x14ac:dyDescent="0.3">
      <c r="A238" t="str">
        <f t="shared" si="3"/>
        <v/>
      </c>
      <c r="B238" t="s">
        <v>277</v>
      </c>
      <c r="D238" t="s">
        <v>277</v>
      </c>
      <c r="E238">
        <v>0.64690000000000003</v>
      </c>
      <c r="F238">
        <v>109</v>
      </c>
      <c r="J238" t="s">
        <v>278</v>
      </c>
      <c r="K238">
        <v>0.18659999999999999</v>
      </c>
      <c r="M238" s="429"/>
      <c r="N238" s="218">
        <v>117</v>
      </c>
    </row>
    <row r="239" spans="1:14" x14ac:dyDescent="0.25">
      <c r="A239" t="str">
        <f t="shared" si="3"/>
        <v/>
      </c>
      <c r="B239" t="s">
        <v>278</v>
      </c>
      <c r="D239" t="s">
        <v>278</v>
      </c>
      <c r="E239">
        <v>0.18659999999999999</v>
      </c>
      <c r="F239">
        <v>291</v>
      </c>
      <c r="J239" t="s">
        <v>279</v>
      </c>
      <c r="K239">
        <v>0.50519999999999998</v>
      </c>
      <c r="M239" s="428" t="s">
        <v>80</v>
      </c>
      <c r="N239" s="217">
        <v>0.62450000000000006</v>
      </c>
    </row>
    <row r="240" spans="1:14" ht="15.75" thickBot="1" x14ac:dyDescent="0.3">
      <c r="A240" t="str">
        <f t="shared" si="3"/>
        <v/>
      </c>
      <c r="B240" t="s">
        <v>279</v>
      </c>
      <c r="D240" t="s">
        <v>279</v>
      </c>
      <c r="E240">
        <v>0.50519999999999998</v>
      </c>
      <c r="F240">
        <v>161</v>
      </c>
      <c r="J240" t="s">
        <v>280</v>
      </c>
      <c r="K240">
        <v>0.41470000000000001</v>
      </c>
      <c r="M240" s="429"/>
      <c r="N240" s="218">
        <v>118</v>
      </c>
    </row>
    <row r="241" spans="1:14" x14ac:dyDescent="0.25">
      <c r="A241" t="str">
        <f t="shared" si="3"/>
        <v/>
      </c>
      <c r="B241" t="s">
        <v>280</v>
      </c>
      <c r="D241" t="s">
        <v>280</v>
      </c>
      <c r="E241">
        <v>0.41470000000000001</v>
      </c>
      <c r="F241">
        <v>203</v>
      </c>
      <c r="J241" t="s">
        <v>281</v>
      </c>
      <c r="K241">
        <v>0.60780000000000001</v>
      </c>
      <c r="M241" s="428" t="s">
        <v>335</v>
      </c>
      <c r="N241" s="217">
        <v>0.61529999999999996</v>
      </c>
    </row>
    <row r="242" spans="1:14" ht="15.75" thickBot="1" x14ac:dyDescent="0.3">
      <c r="A242" t="str">
        <f t="shared" si="3"/>
        <v/>
      </c>
      <c r="B242" t="s">
        <v>281</v>
      </c>
      <c r="D242" t="s">
        <v>281</v>
      </c>
      <c r="E242">
        <v>0.60780000000000001</v>
      </c>
      <c r="F242">
        <v>122</v>
      </c>
      <c r="J242" t="s">
        <v>282</v>
      </c>
      <c r="K242">
        <v>0.3075</v>
      </c>
      <c r="M242" s="429"/>
      <c r="N242" s="218">
        <v>119</v>
      </c>
    </row>
    <row r="243" spans="1:14" x14ac:dyDescent="0.25">
      <c r="A243" t="str">
        <f t="shared" si="3"/>
        <v/>
      </c>
      <c r="B243" t="s">
        <v>282</v>
      </c>
      <c r="D243" t="s">
        <v>282</v>
      </c>
      <c r="E243">
        <v>0.3075</v>
      </c>
      <c r="F243">
        <v>242</v>
      </c>
      <c r="J243" t="s">
        <v>283</v>
      </c>
      <c r="K243">
        <v>0.25580000000000003</v>
      </c>
      <c r="M243" s="428" t="s">
        <v>268</v>
      </c>
      <c r="N243" s="217">
        <v>0.61450000000000005</v>
      </c>
    </row>
    <row r="244" spans="1:14" ht="15.75" thickBot="1" x14ac:dyDescent="0.3">
      <c r="A244" t="str">
        <f t="shared" si="3"/>
        <v/>
      </c>
      <c r="B244" t="s">
        <v>283</v>
      </c>
      <c r="D244" t="s">
        <v>283</v>
      </c>
      <c r="E244">
        <v>0.25580000000000003</v>
      </c>
      <c r="F244">
        <v>264</v>
      </c>
      <c r="J244" t="s">
        <v>284</v>
      </c>
      <c r="K244">
        <v>0.2472</v>
      </c>
      <c r="M244" s="429"/>
      <c r="N244" s="218">
        <v>120</v>
      </c>
    </row>
    <row r="245" spans="1:14" x14ac:dyDescent="0.25">
      <c r="A245" t="str">
        <f t="shared" si="3"/>
        <v/>
      </c>
      <c r="B245" t="s">
        <v>284</v>
      </c>
      <c r="D245" t="s">
        <v>284</v>
      </c>
      <c r="E245">
        <v>0.2472</v>
      </c>
      <c r="F245">
        <v>268</v>
      </c>
      <c r="J245" t="s">
        <v>285</v>
      </c>
      <c r="K245">
        <v>0.90259999999999996</v>
      </c>
      <c r="M245" s="428" t="s">
        <v>253</v>
      </c>
      <c r="N245" s="217">
        <v>0.61250000000000004</v>
      </c>
    </row>
    <row r="246" spans="1:14" ht="15.75" thickBot="1" x14ac:dyDescent="0.3">
      <c r="A246" t="str">
        <f t="shared" si="3"/>
        <v/>
      </c>
      <c r="B246" t="s">
        <v>285</v>
      </c>
      <c r="D246" t="s">
        <v>285</v>
      </c>
      <c r="E246">
        <v>0.90259999999999996</v>
      </c>
      <c r="F246">
        <v>17</v>
      </c>
      <c r="J246" t="s">
        <v>286</v>
      </c>
      <c r="K246">
        <v>0.84419999999999995</v>
      </c>
      <c r="M246" s="429"/>
      <c r="N246" s="218">
        <v>121</v>
      </c>
    </row>
    <row r="247" spans="1:14" x14ac:dyDescent="0.25">
      <c r="A247" t="str">
        <f t="shared" si="3"/>
        <v/>
      </c>
      <c r="B247" t="s">
        <v>286</v>
      </c>
      <c r="D247" t="s">
        <v>286</v>
      </c>
      <c r="E247">
        <v>0.84419999999999995</v>
      </c>
      <c r="F247">
        <v>36</v>
      </c>
      <c r="J247" t="s">
        <v>287</v>
      </c>
      <c r="K247">
        <v>0.79969999999999997</v>
      </c>
      <c r="M247" s="428" t="s">
        <v>281</v>
      </c>
      <c r="N247" s="217">
        <v>0.60780000000000001</v>
      </c>
    </row>
    <row r="248" spans="1:14" ht="15.75" thickBot="1" x14ac:dyDescent="0.3">
      <c r="A248" t="str">
        <f t="shared" si="3"/>
        <v/>
      </c>
      <c r="B248" t="s">
        <v>287</v>
      </c>
      <c r="D248" t="s">
        <v>287</v>
      </c>
      <c r="E248">
        <v>0.79969999999999997</v>
      </c>
      <c r="F248">
        <v>52</v>
      </c>
      <c r="J248" t="s">
        <v>288</v>
      </c>
      <c r="K248">
        <v>0.39639999999999997</v>
      </c>
      <c r="M248" s="429"/>
      <c r="N248" s="218">
        <v>122</v>
      </c>
    </row>
    <row r="249" spans="1:14" x14ac:dyDescent="0.25">
      <c r="A249" t="str">
        <f t="shared" si="3"/>
        <v/>
      </c>
      <c r="B249" t="s">
        <v>288</v>
      </c>
      <c r="D249" t="s">
        <v>288</v>
      </c>
      <c r="E249">
        <v>0.39639999999999997</v>
      </c>
      <c r="F249">
        <v>210</v>
      </c>
      <c r="J249" t="s">
        <v>289</v>
      </c>
      <c r="K249">
        <v>0.37209999999999999</v>
      </c>
      <c r="M249" s="428" t="s">
        <v>310</v>
      </c>
      <c r="N249" s="217">
        <v>0.6048</v>
      </c>
    </row>
    <row r="250" spans="1:14" ht="15.75" thickBot="1" x14ac:dyDescent="0.3">
      <c r="A250" t="str">
        <f t="shared" si="3"/>
        <v/>
      </c>
      <c r="B250" t="s">
        <v>289</v>
      </c>
      <c r="D250" t="s">
        <v>289</v>
      </c>
      <c r="E250">
        <v>0.37209999999999999</v>
      </c>
      <c r="F250">
        <v>221</v>
      </c>
      <c r="J250" t="s">
        <v>290</v>
      </c>
      <c r="K250">
        <v>7.9500000000000001E-2</v>
      </c>
      <c r="M250" s="429"/>
      <c r="N250" s="218">
        <v>123</v>
      </c>
    </row>
    <row r="251" spans="1:14" x14ac:dyDescent="0.25">
      <c r="A251" t="str">
        <f t="shared" si="3"/>
        <v/>
      </c>
      <c r="B251" t="s">
        <v>290</v>
      </c>
      <c r="D251" t="s">
        <v>290</v>
      </c>
      <c r="E251">
        <v>7.9500000000000001E-2</v>
      </c>
      <c r="F251">
        <v>337</v>
      </c>
      <c r="J251" t="s">
        <v>291</v>
      </c>
      <c r="K251">
        <v>0.73229999999999995</v>
      </c>
      <c r="M251" s="428" t="s">
        <v>356</v>
      </c>
      <c r="N251" s="217">
        <v>0.60250000000000004</v>
      </c>
    </row>
    <row r="252" spans="1:14" ht="15.75" thickBot="1" x14ac:dyDescent="0.3">
      <c r="A252" t="str">
        <f t="shared" si="3"/>
        <v/>
      </c>
      <c r="B252" t="s">
        <v>291</v>
      </c>
      <c r="D252" t="s">
        <v>291</v>
      </c>
      <c r="E252">
        <v>0.73229999999999995</v>
      </c>
      <c r="F252">
        <v>76</v>
      </c>
      <c r="J252" t="s">
        <v>292</v>
      </c>
      <c r="K252">
        <v>0.86380000000000001</v>
      </c>
      <c r="M252" s="429"/>
      <c r="N252" s="218">
        <v>124</v>
      </c>
    </row>
    <row r="253" spans="1:14" x14ac:dyDescent="0.25">
      <c r="A253" t="str">
        <f t="shared" si="3"/>
        <v/>
      </c>
      <c r="B253" t="s">
        <v>292</v>
      </c>
      <c r="D253" t="s">
        <v>292</v>
      </c>
      <c r="E253">
        <v>0.86380000000000001</v>
      </c>
      <c r="F253">
        <v>28</v>
      </c>
      <c r="J253" t="s">
        <v>293</v>
      </c>
      <c r="K253">
        <v>0.82979999999999998</v>
      </c>
      <c r="M253" s="428" t="s">
        <v>167</v>
      </c>
      <c r="N253" s="217">
        <v>0.60019999999999996</v>
      </c>
    </row>
    <row r="254" spans="1:14" ht="15.75" thickBot="1" x14ac:dyDescent="0.3">
      <c r="A254" t="str">
        <f t="shared" si="3"/>
        <v/>
      </c>
      <c r="B254" t="s">
        <v>293</v>
      </c>
      <c r="D254" t="s">
        <v>293</v>
      </c>
      <c r="E254">
        <v>0.82979999999999998</v>
      </c>
      <c r="F254">
        <v>44</v>
      </c>
      <c r="J254" t="s">
        <v>294</v>
      </c>
      <c r="K254">
        <v>0.1152</v>
      </c>
      <c r="M254" s="429"/>
      <c r="N254" s="218">
        <v>125</v>
      </c>
    </row>
    <row r="255" spans="1:14" ht="15.75" thickBot="1" x14ac:dyDescent="0.3">
      <c r="A255" t="str">
        <f t="shared" si="3"/>
        <v/>
      </c>
      <c r="B255" t="s">
        <v>294</v>
      </c>
      <c r="D255" t="s">
        <v>294</v>
      </c>
      <c r="E255">
        <v>0.1152</v>
      </c>
      <c r="F255">
        <v>321</v>
      </c>
      <c r="J255" t="s">
        <v>295</v>
      </c>
      <c r="K255">
        <v>0.76259999999999994</v>
      </c>
      <c r="M255" s="63" t="s">
        <v>23</v>
      </c>
      <c r="N255" s="64" t="s">
        <v>392</v>
      </c>
    </row>
    <row r="256" spans="1:14" x14ac:dyDescent="0.25">
      <c r="A256" t="str">
        <f t="shared" si="3"/>
        <v/>
      </c>
      <c r="B256" t="s">
        <v>295</v>
      </c>
      <c r="D256" t="s">
        <v>295</v>
      </c>
      <c r="E256">
        <v>0.76259999999999994</v>
      </c>
      <c r="F256">
        <v>64</v>
      </c>
      <c r="J256" t="s">
        <v>296</v>
      </c>
      <c r="K256">
        <v>0.21820000000000001</v>
      </c>
      <c r="M256" s="428" t="s">
        <v>216</v>
      </c>
      <c r="N256" s="217">
        <v>0.5988</v>
      </c>
    </row>
    <row r="257" spans="1:14" ht="15.75" thickBot="1" x14ac:dyDescent="0.3">
      <c r="A257" t="str">
        <f t="shared" si="3"/>
        <v/>
      </c>
      <c r="B257" t="s">
        <v>296</v>
      </c>
      <c r="D257" t="s">
        <v>296</v>
      </c>
      <c r="E257">
        <v>0.21820000000000001</v>
      </c>
      <c r="F257">
        <v>279</v>
      </c>
      <c r="J257" t="s">
        <v>297</v>
      </c>
      <c r="K257">
        <v>0.31440000000000001</v>
      </c>
      <c r="M257" s="429"/>
      <c r="N257" s="218">
        <v>126</v>
      </c>
    </row>
    <row r="258" spans="1:14" x14ac:dyDescent="0.25">
      <c r="A258" t="str">
        <f t="shared" si="3"/>
        <v/>
      </c>
      <c r="B258" t="s">
        <v>297</v>
      </c>
      <c r="D258" t="s">
        <v>297</v>
      </c>
      <c r="E258">
        <v>0.31440000000000001</v>
      </c>
      <c r="F258">
        <v>240</v>
      </c>
      <c r="J258" t="s">
        <v>298</v>
      </c>
      <c r="K258">
        <v>0.72750000000000004</v>
      </c>
      <c r="M258" s="428" t="s">
        <v>70</v>
      </c>
      <c r="N258" s="217">
        <v>0.59809999999999997</v>
      </c>
    </row>
    <row r="259" spans="1:14" ht="15.75" thickBot="1" x14ac:dyDescent="0.3">
      <c r="A259" t="str">
        <f t="shared" ref="A259:A322" si="4">IF(B259=D259, "", "BAD")</f>
        <v/>
      </c>
      <c r="B259" t="s">
        <v>298</v>
      </c>
      <c r="D259" t="s">
        <v>298</v>
      </c>
      <c r="E259">
        <v>0.72750000000000004</v>
      </c>
      <c r="F259">
        <v>77</v>
      </c>
      <c r="J259" t="s">
        <v>299</v>
      </c>
      <c r="K259">
        <v>0.41749999999999998</v>
      </c>
      <c r="M259" s="429"/>
      <c r="N259" s="218">
        <v>127</v>
      </c>
    </row>
    <row r="260" spans="1:14" x14ac:dyDescent="0.25">
      <c r="A260" t="str">
        <f t="shared" si="4"/>
        <v/>
      </c>
      <c r="B260" t="s">
        <v>299</v>
      </c>
      <c r="D260" t="s">
        <v>299</v>
      </c>
      <c r="E260">
        <v>0.41749999999999998</v>
      </c>
      <c r="F260">
        <v>202</v>
      </c>
      <c r="J260" t="s">
        <v>300</v>
      </c>
      <c r="K260">
        <v>0.2447</v>
      </c>
      <c r="M260" s="428" t="s">
        <v>347</v>
      </c>
      <c r="N260" s="217">
        <v>0.59660000000000002</v>
      </c>
    </row>
    <row r="261" spans="1:14" ht="15.75" thickBot="1" x14ac:dyDescent="0.3">
      <c r="A261" t="str">
        <f t="shared" si="4"/>
        <v/>
      </c>
      <c r="B261" t="s">
        <v>300</v>
      </c>
      <c r="D261" t="s">
        <v>300</v>
      </c>
      <c r="E261">
        <v>0.2447</v>
      </c>
      <c r="F261">
        <v>269</v>
      </c>
      <c r="J261" t="s">
        <v>301</v>
      </c>
      <c r="K261">
        <v>0.8024</v>
      </c>
      <c r="M261" s="429"/>
      <c r="N261" s="218">
        <v>128</v>
      </c>
    </row>
    <row r="262" spans="1:14" x14ac:dyDescent="0.25">
      <c r="A262" t="str">
        <f t="shared" si="4"/>
        <v/>
      </c>
      <c r="B262" t="s">
        <v>301</v>
      </c>
      <c r="D262" t="s">
        <v>301</v>
      </c>
      <c r="E262">
        <v>0.8024</v>
      </c>
      <c r="F262">
        <v>51</v>
      </c>
      <c r="J262" t="s">
        <v>302</v>
      </c>
      <c r="K262">
        <v>0.23780000000000001</v>
      </c>
      <c r="M262" s="428" t="s">
        <v>120</v>
      </c>
      <c r="N262" s="217">
        <v>0.59609999999999996</v>
      </c>
    </row>
    <row r="263" spans="1:14" ht="15.75" thickBot="1" x14ac:dyDescent="0.3">
      <c r="A263" t="str">
        <f t="shared" si="4"/>
        <v/>
      </c>
      <c r="B263" t="s">
        <v>302</v>
      </c>
      <c r="D263" t="s">
        <v>302</v>
      </c>
      <c r="E263">
        <v>0.23780000000000001</v>
      </c>
      <c r="F263">
        <v>272</v>
      </c>
      <c r="J263" t="s">
        <v>303</v>
      </c>
      <c r="K263">
        <v>0.67069999999999996</v>
      </c>
      <c r="M263" s="429"/>
      <c r="N263" s="218">
        <v>129</v>
      </c>
    </row>
    <row r="264" spans="1:14" x14ac:dyDescent="0.25">
      <c r="A264" t="str">
        <f t="shared" si="4"/>
        <v/>
      </c>
      <c r="B264" t="s">
        <v>303</v>
      </c>
      <c r="D264" t="s">
        <v>303</v>
      </c>
      <c r="E264">
        <v>0.67069999999999996</v>
      </c>
      <c r="F264">
        <v>105</v>
      </c>
      <c r="J264" t="s">
        <v>304</v>
      </c>
      <c r="K264">
        <v>3.9300000000000002E-2</v>
      </c>
      <c r="M264" s="428" t="s">
        <v>152</v>
      </c>
      <c r="N264" s="217">
        <v>0.59409999999999996</v>
      </c>
    </row>
    <row r="265" spans="1:14" ht="15.75" thickBot="1" x14ac:dyDescent="0.3">
      <c r="A265" t="str">
        <f t="shared" si="4"/>
        <v/>
      </c>
      <c r="B265" t="s">
        <v>304</v>
      </c>
      <c r="D265" t="s">
        <v>304</v>
      </c>
      <c r="E265">
        <v>3.9300000000000002E-2</v>
      </c>
      <c r="F265">
        <v>349</v>
      </c>
      <c r="J265" t="s">
        <v>305</v>
      </c>
      <c r="K265">
        <v>0.15240000000000001</v>
      </c>
      <c r="M265" s="429"/>
      <c r="N265" s="218">
        <v>130</v>
      </c>
    </row>
    <row r="266" spans="1:14" x14ac:dyDescent="0.25">
      <c r="A266" t="str">
        <f t="shared" si="4"/>
        <v/>
      </c>
      <c r="B266" t="s">
        <v>305</v>
      </c>
      <c r="D266" t="s">
        <v>305</v>
      </c>
      <c r="E266">
        <v>0.15240000000000001</v>
      </c>
      <c r="F266">
        <v>307</v>
      </c>
      <c r="J266" t="s">
        <v>306</v>
      </c>
      <c r="K266">
        <v>0.63329999999999997</v>
      </c>
      <c r="M266" s="13" t="s">
        <v>47</v>
      </c>
      <c r="N266" s="217">
        <v>0.58830000000000005</v>
      </c>
    </row>
    <row r="267" spans="1:14" ht="15.75" thickBot="1" x14ac:dyDescent="0.3">
      <c r="A267" t="str">
        <f t="shared" si="4"/>
        <v/>
      </c>
      <c r="B267" t="s">
        <v>306</v>
      </c>
      <c r="D267" t="s">
        <v>306</v>
      </c>
      <c r="E267">
        <v>0.63329999999999997</v>
      </c>
      <c r="F267">
        <v>112</v>
      </c>
      <c r="J267" t="s">
        <v>307</v>
      </c>
      <c r="K267">
        <v>0.37440000000000001</v>
      </c>
      <c r="M267" s="14" t="s">
        <v>431</v>
      </c>
      <c r="N267" s="218">
        <v>131</v>
      </c>
    </row>
    <row r="268" spans="1:14" x14ac:dyDescent="0.25">
      <c r="A268" t="str">
        <f t="shared" si="4"/>
        <v/>
      </c>
      <c r="B268" t="s">
        <v>307</v>
      </c>
      <c r="D268" t="s">
        <v>307</v>
      </c>
      <c r="E268">
        <v>0.37440000000000001</v>
      </c>
      <c r="F268">
        <v>220</v>
      </c>
      <c r="J268" t="s">
        <v>308</v>
      </c>
      <c r="K268">
        <v>0.3896</v>
      </c>
      <c r="M268" s="428" t="s">
        <v>121</v>
      </c>
      <c r="N268" s="217">
        <v>0.58550000000000002</v>
      </c>
    </row>
    <row r="269" spans="1:14" ht="15.75" thickBot="1" x14ac:dyDescent="0.3">
      <c r="A269" t="str">
        <f t="shared" si="4"/>
        <v/>
      </c>
      <c r="B269" t="s">
        <v>308</v>
      </c>
      <c r="D269" t="s">
        <v>308</v>
      </c>
      <c r="E269">
        <v>0.3896</v>
      </c>
      <c r="F269">
        <v>215</v>
      </c>
      <c r="J269" t="s">
        <v>309</v>
      </c>
      <c r="K269">
        <v>0.1008</v>
      </c>
      <c r="M269" s="429"/>
      <c r="N269" s="218">
        <v>132</v>
      </c>
    </row>
    <row r="270" spans="1:14" x14ac:dyDescent="0.25">
      <c r="A270" t="str">
        <f t="shared" si="4"/>
        <v/>
      </c>
      <c r="B270" t="s">
        <v>309</v>
      </c>
      <c r="D270" t="s">
        <v>309</v>
      </c>
      <c r="E270">
        <v>0.1008</v>
      </c>
      <c r="F270">
        <v>328</v>
      </c>
      <c r="J270" t="s">
        <v>310</v>
      </c>
      <c r="K270">
        <v>0.6048</v>
      </c>
      <c r="M270" s="428" t="s">
        <v>44</v>
      </c>
      <c r="N270" s="217">
        <v>0.58409999999999995</v>
      </c>
    </row>
    <row r="271" spans="1:14" ht="15.75" thickBot="1" x14ac:dyDescent="0.3">
      <c r="A271" t="str">
        <f t="shared" si="4"/>
        <v/>
      </c>
      <c r="B271" t="s">
        <v>310</v>
      </c>
      <c r="D271" t="s">
        <v>310</v>
      </c>
      <c r="E271">
        <v>0.6048</v>
      </c>
      <c r="F271">
        <v>123</v>
      </c>
      <c r="J271" t="s">
        <v>311</v>
      </c>
      <c r="K271">
        <v>0.7339</v>
      </c>
      <c r="M271" s="429"/>
      <c r="N271" s="218">
        <v>133</v>
      </c>
    </row>
    <row r="272" spans="1:14" x14ac:dyDescent="0.25">
      <c r="A272" t="str">
        <f t="shared" si="4"/>
        <v/>
      </c>
      <c r="B272" t="s">
        <v>311</v>
      </c>
      <c r="D272" t="s">
        <v>311</v>
      </c>
      <c r="E272">
        <v>0.7339</v>
      </c>
      <c r="F272">
        <v>74</v>
      </c>
      <c r="J272" t="s">
        <v>312</v>
      </c>
      <c r="K272">
        <v>0.54979999999999996</v>
      </c>
      <c r="M272" s="13" t="s">
        <v>386</v>
      </c>
      <c r="N272" s="217">
        <v>0.58309999999999995</v>
      </c>
    </row>
    <row r="273" spans="1:14" ht="15.75" thickBot="1" x14ac:dyDescent="0.3">
      <c r="A273" t="str">
        <f t="shared" si="4"/>
        <v/>
      </c>
      <c r="B273" t="s">
        <v>312</v>
      </c>
      <c r="D273" t="s">
        <v>312</v>
      </c>
      <c r="E273">
        <v>0.54979999999999996</v>
      </c>
      <c r="F273">
        <v>146</v>
      </c>
      <c r="J273" t="s">
        <v>313</v>
      </c>
      <c r="K273">
        <v>4.7100000000000003E-2</v>
      </c>
      <c r="M273" s="14" t="s">
        <v>429</v>
      </c>
      <c r="N273" s="218">
        <v>134</v>
      </c>
    </row>
    <row r="274" spans="1:14" x14ac:dyDescent="0.25">
      <c r="A274" t="str">
        <f t="shared" si="4"/>
        <v/>
      </c>
      <c r="B274" t="s">
        <v>313</v>
      </c>
      <c r="D274" t="s">
        <v>313</v>
      </c>
      <c r="E274">
        <v>4.7100000000000003E-2</v>
      </c>
      <c r="F274">
        <v>344</v>
      </c>
      <c r="J274" t="s">
        <v>314</v>
      </c>
      <c r="K274">
        <v>0.74580000000000002</v>
      </c>
      <c r="M274" s="428" t="s">
        <v>137</v>
      </c>
      <c r="N274" s="217">
        <v>0.57379999999999998</v>
      </c>
    </row>
    <row r="275" spans="1:14" ht="15.75" thickBot="1" x14ac:dyDescent="0.3">
      <c r="A275" t="str">
        <f t="shared" si="4"/>
        <v/>
      </c>
      <c r="B275" t="s">
        <v>314</v>
      </c>
      <c r="D275" t="s">
        <v>314</v>
      </c>
      <c r="E275">
        <v>0.74580000000000002</v>
      </c>
      <c r="F275">
        <v>71</v>
      </c>
      <c r="J275" t="s">
        <v>315</v>
      </c>
      <c r="K275">
        <v>0.63970000000000005</v>
      </c>
      <c r="M275" s="429"/>
      <c r="N275" s="218">
        <v>135</v>
      </c>
    </row>
    <row r="276" spans="1:14" x14ac:dyDescent="0.25">
      <c r="A276" t="str">
        <f t="shared" si="4"/>
        <v/>
      </c>
      <c r="B276" t="s">
        <v>315</v>
      </c>
      <c r="D276" t="s">
        <v>315</v>
      </c>
      <c r="E276">
        <v>0.63970000000000005</v>
      </c>
      <c r="F276">
        <v>110</v>
      </c>
      <c r="J276" t="s">
        <v>316</v>
      </c>
      <c r="K276">
        <v>0.16930000000000001</v>
      </c>
      <c r="M276" s="428" t="s">
        <v>383</v>
      </c>
      <c r="N276" s="217">
        <v>0.57320000000000004</v>
      </c>
    </row>
    <row r="277" spans="1:14" ht="15.75" thickBot="1" x14ac:dyDescent="0.3">
      <c r="A277" t="str">
        <f t="shared" si="4"/>
        <v/>
      </c>
      <c r="B277" t="s">
        <v>316</v>
      </c>
      <c r="D277" t="s">
        <v>316</v>
      </c>
      <c r="E277">
        <v>0.16930000000000001</v>
      </c>
      <c r="F277">
        <v>296</v>
      </c>
      <c r="J277" t="s">
        <v>317</v>
      </c>
      <c r="K277">
        <v>0.88419999999999999</v>
      </c>
      <c r="M277" s="429"/>
      <c r="N277" s="218">
        <v>136</v>
      </c>
    </row>
    <row r="278" spans="1:14" x14ac:dyDescent="0.25">
      <c r="A278" t="str">
        <f t="shared" si="4"/>
        <v/>
      </c>
      <c r="B278" t="s">
        <v>317</v>
      </c>
      <c r="D278" t="s">
        <v>317</v>
      </c>
      <c r="E278">
        <v>0.88419999999999999</v>
      </c>
      <c r="F278">
        <v>21</v>
      </c>
      <c r="J278" t="s">
        <v>318</v>
      </c>
      <c r="K278">
        <v>0.79200000000000004</v>
      </c>
      <c r="M278" s="13" t="s">
        <v>76</v>
      </c>
      <c r="N278" s="217">
        <v>0.56830000000000003</v>
      </c>
    </row>
    <row r="279" spans="1:14" ht="15.75" thickBot="1" x14ac:dyDescent="0.3">
      <c r="A279" t="str">
        <f t="shared" si="4"/>
        <v/>
      </c>
      <c r="B279" t="s">
        <v>318</v>
      </c>
      <c r="D279" t="s">
        <v>318</v>
      </c>
      <c r="E279">
        <v>0.79200000000000004</v>
      </c>
      <c r="F279">
        <v>55</v>
      </c>
      <c r="J279" t="s">
        <v>319</v>
      </c>
      <c r="K279">
        <v>0.81069999999999998</v>
      </c>
      <c r="M279" s="14" t="s">
        <v>431</v>
      </c>
      <c r="N279" s="218">
        <v>137</v>
      </c>
    </row>
    <row r="280" spans="1:14" x14ac:dyDescent="0.25">
      <c r="A280" t="str">
        <f t="shared" si="4"/>
        <v/>
      </c>
      <c r="B280" t="s">
        <v>319</v>
      </c>
      <c r="D280" t="s">
        <v>319</v>
      </c>
      <c r="E280">
        <v>0.81069999999999998</v>
      </c>
      <c r="F280">
        <v>49</v>
      </c>
      <c r="J280" t="s">
        <v>320</v>
      </c>
      <c r="K280">
        <v>4.1599999999999998E-2</v>
      </c>
      <c r="M280" s="428" t="s">
        <v>43</v>
      </c>
      <c r="N280" s="217">
        <v>0.56779999999999997</v>
      </c>
    </row>
    <row r="281" spans="1:14" ht="15.75" thickBot="1" x14ac:dyDescent="0.3">
      <c r="A281" t="str">
        <f t="shared" si="4"/>
        <v/>
      </c>
      <c r="B281" t="s">
        <v>320</v>
      </c>
      <c r="D281" t="s">
        <v>320</v>
      </c>
      <c r="E281">
        <v>4.1599999999999998E-2</v>
      </c>
      <c r="F281">
        <v>346</v>
      </c>
      <c r="J281" t="s">
        <v>321</v>
      </c>
      <c r="K281">
        <v>0.39079999999999998</v>
      </c>
      <c r="M281" s="429"/>
      <c r="N281" s="218">
        <v>138</v>
      </c>
    </row>
    <row r="282" spans="1:14" x14ac:dyDescent="0.25">
      <c r="A282" t="str">
        <f t="shared" si="4"/>
        <v/>
      </c>
      <c r="B282" t="s">
        <v>321</v>
      </c>
      <c r="D282" t="s">
        <v>321</v>
      </c>
      <c r="E282">
        <v>0.39079999999999998</v>
      </c>
      <c r="F282">
        <v>212</v>
      </c>
      <c r="J282" t="s">
        <v>322</v>
      </c>
      <c r="K282">
        <v>0.91749999999999998</v>
      </c>
      <c r="M282" s="428" t="s">
        <v>388</v>
      </c>
      <c r="N282" s="217">
        <v>0.56779999999999997</v>
      </c>
    </row>
    <row r="283" spans="1:14" ht="15.75" thickBot="1" x14ac:dyDescent="0.3">
      <c r="A283" t="str">
        <f t="shared" si="4"/>
        <v/>
      </c>
      <c r="B283" t="s">
        <v>322</v>
      </c>
      <c r="D283" t="s">
        <v>322</v>
      </c>
      <c r="E283">
        <v>0.91749999999999998</v>
      </c>
      <c r="F283">
        <v>13</v>
      </c>
      <c r="J283" t="s">
        <v>323</v>
      </c>
      <c r="K283">
        <v>0.47889999999999999</v>
      </c>
      <c r="M283" s="429"/>
      <c r="N283" s="218">
        <v>139</v>
      </c>
    </row>
    <row r="284" spans="1:14" x14ac:dyDescent="0.25">
      <c r="A284" t="str">
        <f t="shared" si="4"/>
        <v/>
      </c>
      <c r="B284" t="s">
        <v>323</v>
      </c>
      <c r="D284" t="s">
        <v>323</v>
      </c>
      <c r="E284">
        <v>0.47889999999999999</v>
      </c>
      <c r="F284">
        <v>178</v>
      </c>
      <c r="J284" t="s">
        <v>23</v>
      </c>
      <c r="K284" t="s">
        <v>392</v>
      </c>
      <c r="M284" s="428" t="s">
        <v>213</v>
      </c>
      <c r="N284" s="217">
        <v>0.56589999999999996</v>
      </c>
    </row>
    <row r="285" spans="1:14" ht="15.75" thickBot="1" x14ac:dyDescent="0.3">
      <c r="A285" t="str">
        <f t="shared" si="4"/>
        <v/>
      </c>
      <c r="B285" t="s">
        <v>324</v>
      </c>
      <c r="D285" t="s">
        <v>324</v>
      </c>
      <c r="E285">
        <v>0.42230000000000001</v>
      </c>
      <c r="F285">
        <v>199</v>
      </c>
      <c r="J285" t="s">
        <v>23</v>
      </c>
      <c r="K285" t="s">
        <v>392</v>
      </c>
      <c r="M285" s="429"/>
      <c r="N285" s="218">
        <v>140</v>
      </c>
    </row>
    <row r="286" spans="1:14" x14ac:dyDescent="0.25">
      <c r="A286" t="str">
        <f t="shared" si="4"/>
        <v/>
      </c>
      <c r="B286" t="s">
        <v>325</v>
      </c>
      <c r="D286" t="s">
        <v>325</v>
      </c>
      <c r="E286">
        <v>0.91249999999999998</v>
      </c>
      <c r="F286">
        <v>16</v>
      </c>
      <c r="J286" t="s">
        <v>23</v>
      </c>
      <c r="K286" t="s">
        <v>392</v>
      </c>
      <c r="M286" s="428" t="s">
        <v>221</v>
      </c>
      <c r="N286" s="217">
        <v>0.56440000000000001</v>
      </c>
    </row>
    <row r="287" spans="1:14" ht="15.75" thickBot="1" x14ac:dyDescent="0.3">
      <c r="A287" t="str">
        <f t="shared" si="4"/>
        <v/>
      </c>
      <c r="B287" t="s">
        <v>326</v>
      </c>
      <c r="D287" t="s">
        <v>326</v>
      </c>
      <c r="E287">
        <v>0.2404</v>
      </c>
      <c r="F287">
        <v>271</v>
      </c>
      <c r="J287" t="s">
        <v>23</v>
      </c>
      <c r="K287" t="s">
        <v>392</v>
      </c>
      <c r="M287" s="429"/>
      <c r="N287" s="218">
        <v>141</v>
      </c>
    </row>
    <row r="288" spans="1:14" x14ac:dyDescent="0.25">
      <c r="A288" t="str">
        <f t="shared" si="4"/>
        <v/>
      </c>
      <c r="B288" t="s">
        <v>327</v>
      </c>
      <c r="D288" t="s">
        <v>327</v>
      </c>
      <c r="E288">
        <v>0.53120000000000001</v>
      </c>
      <c r="F288">
        <v>153</v>
      </c>
      <c r="J288" t="s">
        <v>23</v>
      </c>
      <c r="K288" t="s">
        <v>392</v>
      </c>
      <c r="M288" s="428" t="s">
        <v>357</v>
      </c>
      <c r="N288" s="217">
        <v>0.56259999999999999</v>
      </c>
    </row>
    <row r="289" spans="1:14" ht="15.75" thickBot="1" x14ac:dyDescent="0.3">
      <c r="A289" t="str">
        <f t="shared" si="4"/>
        <v/>
      </c>
      <c r="B289" t="s">
        <v>328</v>
      </c>
      <c r="D289" t="s">
        <v>328</v>
      </c>
      <c r="E289">
        <v>0.4874</v>
      </c>
      <c r="F289">
        <v>172</v>
      </c>
      <c r="J289" t="s">
        <v>23</v>
      </c>
      <c r="K289" t="s">
        <v>392</v>
      </c>
      <c r="M289" s="429"/>
      <c r="N289" s="218">
        <v>142</v>
      </c>
    </row>
    <row r="290" spans="1:14" x14ac:dyDescent="0.25">
      <c r="A290" t="str">
        <f t="shared" si="4"/>
        <v/>
      </c>
      <c r="B290" t="s">
        <v>329</v>
      </c>
      <c r="D290" t="s">
        <v>329</v>
      </c>
      <c r="E290">
        <v>0.63280000000000003</v>
      </c>
      <c r="F290">
        <v>114</v>
      </c>
      <c r="J290" t="s">
        <v>23</v>
      </c>
      <c r="K290" t="s">
        <v>392</v>
      </c>
      <c r="M290" s="428" t="s">
        <v>159</v>
      </c>
      <c r="N290" s="217">
        <v>0.55730000000000002</v>
      </c>
    </row>
    <row r="291" spans="1:14" ht="15.75" thickBot="1" x14ac:dyDescent="0.3">
      <c r="A291" t="str">
        <f t="shared" si="4"/>
        <v/>
      </c>
      <c r="B291" t="s">
        <v>330</v>
      </c>
      <c r="D291" t="s">
        <v>330</v>
      </c>
      <c r="E291">
        <v>0.49120000000000003</v>
      </c>
      <c r="F291">
        <v>170</v>
      </c>
      <c r="J291" t="s">
        <v>23</v>
      </c>
      <c r="K291" t="s">
        <v>392</v>
      </c>
      <c r="M291" s="429"/>
      <c r="N291" s="218">
        <v>143</v>
      </c>
    </row>
    <row r="292" spans="1:14" x14ac:dyDescent="0.25">
      <c r="A292" t="str">
        <f t="shared" si="4"/>
        <v/>
      </c>
      <c r="B292" t="s">
        <v>331</v>
      </c>
      <c r="D292" t="s">
        <v>331</v>
      </c>
      <c r="E292">
        <v>0.28989999999999999</v>
      </c>
      <c r="F292">
        <v>249</v>
      </c>
      <c r="J292" t="s">
        <v>23</v>
      </c>
      <c r="K292" t="s">
        <v>392</v>
      </c>
      <c r="M292" s="428" t="s">
        <v>346</v>
      </c>
      <c r="N292" s="217">
        <v>0.55530000000000002</v>
      </c>
    </row>
    <row r="293" spans="1:14" ht="15.75" thickBot="1" x14ac:dyDescent="0.3">
      <c r="A293" t="str">
        <f t="shared" si="4"/>
        <v/>
      </c>
      <c r="B293" t="s">
        <v>332</v>
      </c>
      <c r="D293" t="s">
        <v>332</v>
      </c>
      <c r="E293">
        <v>0.14419999999999999</v>
      </c>
      <c r="F293">
        <v>310</v>
      </c>
      <c r="J293" t="s">
        <v>23</v>
      </c>
      <c r="K293" t="s">
        <v>392</v>
      </c>
      <c r="M293" s="429"/>
      <c r="N293" s="218">
        <v>144</v>
      </c>
    </row>
    <row r="294" spans="1:14" x14ac:dyDescent="0.25">
      <c r="A294" t="str">
        <f t="shared" si="4"/>
        <v/>
      </c>
      <c r="B294" t="s">
        <v>333</v>
      </c>
      <c r="D294" t="s">
        <v>333</v>
      </c>
      <c r="E294">
        <v>0.3412</v>
      </c>
      <c r="F294">
        <v>233</v>
      </c>
      <c r="J294" t="s">
        <v>23</v>
      </c>
      <c r="K294" t="s">
        <v>392</v>
      </c>
      <c r="M294" s="428" t="s">
        <v>153</v>
      </c>
      <c r="N294" s="217">
        <v>0.55310000000000004</v>
      </c>
    </row>
    <row r="295" spans="1:14" ht="15.75" thickBot="1" x14ac:dyDescent="0.3">
      <c r="A295" t="str">
        <f t="shared" si="4"/>
        <v/>
      </c>
      <c r="B295" t="s">
        <v>334</v>
      </c>
      <c r="D295" t="s">
        <v>334</v>
      </c>
      <c r="E295">
        <v>0.15260000000000001</v>
      </c>
      <c r="F295">
        <v>306</v>
      </c>
      <c r="J295" t="s">
        <v>23</v>
      </c>
      <c r="K295" t="s">
        <v>392</v>
      </c>
      <c r="M295" s="429"/>
      <c r="N295" s="218">
        <v>145</v>
      </c>
    </row>
    <row r="296" spans="1:14" x14ac:dyDescent="0.25">
      <c r="A296" t="str">
        <f t="shared" si="4"/>
        <v/>
      </c>
      <c r="B296" t="s">
        <v>335</v>
      </c>
      <c r="D296" t="s">
        <v>335</v>
      </c>
      <c r="E296">
        <v>0.61529999999999996</v>
      </c>
      <c r="F296">
        <v>119</v>
      </c>
      <c r="J296" t="s">
        <v>23</v>
      </c>
      <c r="K296" t="s">
        <v>392</v>
      </c>
      <c r="M296" s="428" t="s">
        <v>312</v>
      </c>
      <c r="N296" s="217">
        <v>0.54979999999999996</v>
      </c>
    </row>
    <row r="297" spans="1:14" ht="15.75" thickBot="1" x14ac:dyDescent="0.3">
      <c r="A297" t="str">
        <f t="shared" si="4"/>
        <v/>
      </c>
      <c r="B297" t="s">
        <v>336</v>
      </c>
      <c r="D297" t="s">
        <v>336</v>
      </c>
      <c r="E297">
        <v>8.14E-2</v>
      </c>
      <c r="F297">
        <v>336</v>
      </c>
      <c r="J297" t="s">
        <v>23</v>
      </c>
      <c r="K297" t="s">
        <v>392</v>
      </c>
      <c r="M297" s="429"/>
      <c r="N297" s="218">
        <v>146</v>
      </c>
    </row>
    <row r="298" spans="1:14" x14ac:dyDescent="0.25">
      <c r="A298" t="str">
        <f t="shared" si="4"/>
        <v/>
      </c>
      <c r="B298" t="s">
        <v>337</v>
      </c>
      <c r="D298" t="s">
        <v>337</v>
      </c>
      <c r="E298">
        <v>0.4919</v>
      </c>
      <c r="F298">
        <v>169</v>
      </c>
      <c r="J298" t="s">
        <v>324</v>
      </c>
      <c r="K298">
        <v>0.42230000000000001</v>
      </c>
      <c r="M298" s="13" t="s">
        <v>49</v>
      </c>
      <c r="N298" s="217">
        <v>0.54590000000000005</v>
      </c>
    </row>
    <row r="299" spans="1:14" ht="15.75" thickBot="1" x14ac:dyDescent="0.3">
      <c r="A299" t="str">
        <f t="shared" si="4"/>
        <v/>
      </c>
      <c r="B299" t="s">
        <v>338</v>
      </c>
      <c r="D299" t="s">
        <v>338</v>
      </c>
      <c r="E299">
        <v>0.52039999999999997</v>
      </c>
      <c r="F299">
        <v>157</v>
      </c>
      <c r="J299" t="s">
        <v>325</v>
      </c>
      <c r="K299">
        <v>0.91249999999999998</v>
      </c>
      <c r="M299" s="14" t="s">
        <v>429</v>
      </c>
      <c r="N299" s="218">
        <v>147</v>
      </c>
    </row>
    <row r="300" spans="1:14" x14ac:dyDescent="0.25">
      <c r="A300" t="str">
        <f t="shared" si="4"/>
        <v/>
      </c>
      <c r="B300" t="s">
        <v>339</v>
      </c>
      <c r="D300" t="s">
        <v>339</v>
      </c>
      <c r="E300">
        <v>0.30280000000000001</v>
      </c>
      <c r="F300">
        <v>244</v>
      </c>
      <c r="J300" t="s">
        <v>326</v>
      </c>
      <c r="K300">
        <v>0.2404</v>
      </c>
      <c r="M300" s="428" t="s">
        <v>150</v>
      </c>
      <c r="N300" s="217">
        <v>0.54549999999999998</v>
      </c>
    </row>
    <row r="301" spans="1:14" ht="15.75" thickBot="1" x14ac:dyDescent="0.3">
      <c r="A301" t="str">
        <f t="shared" si="4"/>
        <v/>
      </c>
      <c r="B301" t="s">
        <v>340</v>
      </c>
      <c r="D301" t="s">
        <v>340</v>
      </c>
      <c r="E301">
        <v>0.14910000000000001</v>
      </c>
      <c r="F301">
        <v>308</v>
      </c>
      <c r="J301" t="s">
        <v>327</v>
      </c>
      <c r="K301">
        <v>0.53120000000000001</v>
      </c>
      <c r="M301" s="429"/>
      <c r="N301" s="218">
        <v>148</v>
      </c>
    </row>
    <row r="302" spans="1:14" x14ac:dyDescent="0.25">
      <c r="A302" t="str">
        <f t="shared" si="4"/>
        <v/>
      </c>
      <c r="B302" t="s">
        <v>341</v>
      </c>
      <c r="D302" t="s">
        <v>341</v>
      </c>
      <c r="E302">
        <v>0.85109999999999997</v>
      </c>
      <c r="F302">
        <v>32</v>
      </c>
      <c r="J302" t="s">
        <v>328</v>
      </c>
      <c r="K302">
        <v>0.4874</v>
      </c>
      <c r="M302" s="428" t="s">
        <v>224</v>
      </c>
      <c r="N302" s="217">
        <v>0.53939999999999999</v>
      </c>
    </row>
    <row r="303" spans="1:14" ht="15.75" thickBot="1" x14ac:dyDescent="0.3">
      <c r="A303" t="str">
        <f t="shared" si="4"/>
        <v/>
      </c>
      <c r="B303" t="s">
        <v>342</v>
      </c>
      <c r="D303" t="s">
        <v>342</v>
      </c>
      <c r="E303">
        <v>0.33789999999999998</v>
      </c>
      <c r="F303">
        <v>234</v>
      </c>
      <c r="J303" t="s">
        <v>329</v>
      </c>
      <c r="K303">
        <v>0.63280000000000003</v>
      </c>
      <c r="M303" s="429"/>
      <c r="N303" s="218">
        <v>149</v>
      </c>
    </row>
    <row r="304" spans="1:14" x14ac:dyDescent="0.25">
      <c r="A304" t="str">
        <f t="shared" si="4"/>
        <v/>
      </c>
      <c r="B304" t="s">
        <v>343</v>
      </c>
      <c r="D304" t="s">
        <v>343</v>
      </c>
      <c r="E304">
        <v>9.7799999999999998E-2</v>
      </c>
      <c r="F304">
        <v>329</v>
      </c>
      <c r="J304" t="s">
        <v>330</v>
      </c>
      <c r="K304">
        <v>0.49120000000000003</v>
      </c>
      <c r="M304" s="13" t="s">
        <v>106</v>
      </c>
      <c r="N304" s="217">
        <v>0.53790000000000004</v>
      </c>
    </row>
    <row r="305" spans="1:14" ht="15.75" thickBot="1" x14ac:dyDescent="0.3">
      <c r="A305" t="str">
        <f t="shared" si="4"/>
        <v/>
      </c>
      <c r="B305" t="s">
        <v>344</v>
      </c>
      <c r="D305" t="s">
        <v>344</v>
      </c>
      <c r="E305">
        <v>0.72330000000000005</v>
      </c>
      <c r="F305">
        <v>81</v>
      </c>
      <c r="J305" t="s">
        <v>331</v>
      </c>
      <c r="K305">
        <v>0.28989999999999999</v>
      </c>
      <c r="M305" s="14" t="s">
        <v>425</v>
      </c>
      <c r="N305" s="218">
        <v>150</v>
      </c>
    </row>
    <row r="306" spans="1:14" ht="15.75" thickBot="1" x14ac:dyDescent="0.3">
      <c r="A306" t="str">
        <f t="shared" si="4"/>
        <v/>
      </c>
      <c r="B306" t="s">
        <v>345</v>
      </c>
      <c r="D306" t="s">
        <v>345</v>
      </c>
      <c r="E306">
        <v>0.2014</v>
      </c>
      <c r="F306">
        <v>286</v>
      </c>
      <c r="J306" t="s">
        <v>333</v>
      </c>
      <c r="K306">
        <v>0.3412</v>
      </c>
      <c r="M306" s="63" t="s">
        <v>23</v>
      </c>
      <c r="N306" s="64" t="s">
        <v>392</v>
      </c>
    </row>
    <row r="307" spans="1:14" x14ac:dyDescent="0.25">
      <c r="A307" t="str">
        <f t="shared" si="4"/>
        <v/>
      </c>
      <c r="B307" t="s">
        <v>346</v>
      </c>
      <c r="D307" t="s">
        <v>346</v>
      </c>
      <c r="E307">
        <v>0.55530000000000002</v>
      </c>
      <c r="F307">
        <v>144</v>
      </c>
      <c r="J307" t="s">
        <v>334</v>
      </c>
      <c r="K307">
        <v>0.15260000000000001</v>
      </c>
      <c r="M307" s="428" t="s">
        <v>122</v>
      </c>
      <c r="N307" s="217">
        <v>0.53749999999999998</v>
      </c>
    </row>
    <row r="308" spans="1:14" ht="15.75" thickBot="1" x14ac:dyDescent="0.3">
      <c r="A308" t="str">
        <f t="shared" si="4"/>
        <v/>
      </c>
      <c r="B308" t="s">
        <v>347</v>
      </c>
      <c r="D308" t="s">
        <v>347</v>
      </c>
      <c r="E308">
        <v>0.59660000000000002</v>
      </c>
      <c r="F308">
        <v>128</v>
      </c>
      <c r="J308" t="s">
        <v>335</v>
      </c>
      <c r="K308">
        <v>0.61529999999999996</v>
      </c>
      <c r="M308" s="429"/>
      <c r="N308" s="218">
        <v>151</v>
      </c>
    </row>
    <row r="309" spans="1:14" x14ac:dyDescent="0.25">
      <c r="A309" t="str">
        <f t="shared" si="4"/>
        <v/>
      </c>
      <c r="B309" t="s">
        <v>348</v>
      </c>
      <c r="D309" t="s">
        <v>348</v>
      </c>
      <c r="E309">
        <v>0.91769999999999996</v>
      </c>
      <c r="F309">
        <v>12</v>
      </c>
      <c r="J309" t="s">
        <v>336</v>
      </c>
      <c r="K309">
        <v>8.14E-2</v>
      </c>
      <c r="M309" s="428" t="s">
        <v>42</v>
      </c>
      <c r="N309" s="217">
        <v>0.53659999999999997</v>
      </c>
    </row>
    <row r="310" spans="1:14" ht="15.75" thickBot="1" x14ac:dyDescent="0.3">
      <c r="A310" t="str">
        <f t="shared" si="4"/>
        <v/>
      </c>
      <c r="B310" t="s">
        <v>349</v>
      </c>
      <c r="D310" t="s">
        <v>349</v>
      </c>
      <c r="E310">
        <v>0.13100000000000001</v>
      </c>
      <c r="F310">
        <v>314</v>
      </c>
      <c r="J310" t="s">
        <v>337</v>
      </c>
      <c r="K310">
        <v>0.4919</v>
      </c>
      <c r="M310" s="429"/>
      <c r="N310" s="218">
        <v>152</v>
      </c>
    </row>
    <row r="311" spans="1:14" x14ac:dyDescent="0.25">
      <c r="A311" t="str">
        <f t="shared" si="4"/>
        <v/>
      </c>
      <c r="B311" t="s">
        <v>350</v>
      </c>
      <c r="D311" t="s">
        <v>350</v>
      </c>
      <c r="E311">
        <v>3.2199999999999999E-2</v>
      </c>
      <c r="F311">
        <v>350</v>
      </c>
      <c r="J311" t="s">
        <v>338</v>
      </c>
      <c r="K311">
        <v>0.52039999999999997</v>
      </c>
      <c r="M311" s="428" t="s">
        <v>327</v>
      </c>
      <c r="N311" s="217">
        <v>0.53120000000000001</v>
      </c>
    </row>
    <row r="312" spans="1:14" ht="15.75" thickBot="1" x14ac:dyDescent="0.3">
      <c r="A312" t="str">
        <f t="shared" si="4"/>
        <v/>
      </c>
      <c r="B312" t="s">
        <v>351</v>
      </c>
      <c r="D312" t="s">
        <v>351</v>
      </c>
      <c r="E312">
        <v>0.17030000000000001</v>
      </c>
      <c r="F312">
        <v>295</v>
      </c>
      <c r="J312" t="s">
        <v>339</v>
      </c>
      <c r="K312">
        <v>0.30280000000000001</v>
      </c>
      <c r="M312" s="429"/>
      <c r="N312" s="218">
        <v>153</v>
      </c>
    </row>
    <row r="313" spans="1:14" x14ac:dyDescent="0.25">
      <c r="A313" t="str">
        <f t="shared" si="4"/>
        <v/>
      </c>
      <c r="B313" t="s">
        <v>352</v>
      </c>
      <c r="D313" t="s">
        <v>352</v>
      </c>
      <c r="E313">
        <v>0.29799999999999999</v>
      </c>
      <c r="F313">
        <v>246</v>
      </c>
      <c r="J313" t="s">
        <v>340</v>
      </c>
      <c r="K313">
        <v>0.14910000000000001</v>
      </c>
      <c r="M313" s="428" t="s">
        <v>252</v>
      </c>
      <c r="N313" s="217">
        <v>0.5282</v>
      </c>
    </row>
    <row r="314" spans="1:14" ht="15.75" thickBot="1" x14ac:dyDescent="0.3">
      <c r="A314" t="str">
        <f t="shared" si="4"/>
        <v/>
      </c>
      <c r="B314" t="s">
        <v>353</v>
      </c>
      <c r="D314" t="s">
        <v>353</v>
      </c>
      <c r="E314">
        <v>0.16039999999999999</v>
      </c>
      <c r="F314">
        <v>301</v>
      </c>
      <c r="J314" t="s">
        <v>341</v>
      </c>
      <c r="K314">
        <v>0.85109999999999997</v>
      </c>
      <c r="M314" s="429"/>
      <c r="N314" s="218">
        <v>154</v>
      </c>
    </row>
    <row r="315" spans="1:14" x14ac:dyDescent="0.25">
      <c r="A315" t="str">
        <f t="shared" si="4"/>
        <v/>
      </c>
      <c r="B315" t="s">
        <v>354</v>
      </c>
      <c r="D315" t="s">
        <v>354</v>
      </c>
      <c r="E315">
        <v>0.25119999999999998</v>
      </c>
      <c r="F315">
        <v>266</v>
      </c>
      <c r="J315" t="s">
        <v>342</v>
      </c>
      <c r="K315">
        <v>0.33789999999999998</v>
      </c>
      <c r="M315" s="428" t="s">
        <v>227</v>
      </c>
      <c r="N315" s="217">
        <v>0.52239999999999998</v>
      </c>
    </row>
    <row r="316" spans="1:14" ht="15.75" thickBot="1" x14ac:dyDescent="0.3">
      <c r="A316" t="str">
        <f t="shared" si="4"/>
        <v/>
      </c>
      <c r="B316" t="s">
        <v>355</v>
      </c>
      <c r="D316" t="s">
        <v>355</v>
      </c>
      <c r="E316">
        <v>0.70530000000000004</v>
      </c>
      <c r="F316">
        <v>88</v>
      </c>
      <c r="J316" t="s">
        <v>343</v>
      </c>
      <c r="K316">
        <v>9.7799999999999998E-2</v>
      </c>
      <c r="M316" s="429"/>
      <c r="N316" s="218">
        <v>155</v>
      </c>
    </row>
    <row r="317" spans="1:14" x14ac:dyDescent="0.25">
      <c r="A317" t="str">
        <f t="shared" si="4"/>
        <v/>
      </c>
      <c r="B317" t="s">
        <v>356</v>
      </c>
      <c r="D317" t="s">
        <v>356</v>
      </c>
      <c r="E317">
        <v>0.60250000000000004</v>
      </c>
      <c r="F317">
        <v>124</v>
      </c>
      <c r="J317" t="s">
        <v>344</v>
      </c>
      <c r="K317">
        <v>0.72330000000000005</v>
      </c>
      <c r="M317" s="13" t="s">
        <v>223</v>
      </c>
      <c r="N317" s="217">
        <v>0.52100000000000002</v>
      </c>
    </row>
    <row r="318" spans="1:14" ht="15.75" thickBot="1" x14ac:dyDescent="0.3">
      <c r="A318" t="str">
        <f t="shared" si="4"/>
        <v/>
      </c>
      <c r="B318" t="s">
        <v>357</v>
      </c>
      <c r="D318" t="s">
        <v>357</v>
      </c>
      <c r="E318">
        <v>0.56259999999999999</v>
      </c>
      <c r="F318">
        <v>142</v>
      </c>
      <c r="J318" t="s">
        <v>345</v>
      </c>
      <c r="K318">
        <v>0.2014</v>
      </c>
      <c r="M318" s="14" t="s">
        <v>433</v>
      </c>
      <c r="N318" s="218">
        <v>156</v>
      </c>
    </row>
    <row r="319" spans="1:14" x14ac:dyDescent="0.25">
      <c r="A319" t="str">
        <f t="shared" si="4"/>
        <v/>
      </c>
      <c r="B319" t="s">
        <v>358</v>
      </c>
      <c r="D319" t="s">
        <v>358</v>
      </c>
      <c r="E319">
        <v>0.4143</v>
      </c>
      <c r="F319">
        <v>204</v>
      </c>
      <c r="J319" t="s">
        <v>346</v>
      </c>
      <c r="K319">
        <v>0.55530000000000002</v>
      </c>
      <c r="M319" s="428" t="s">
        <v>338</v>
      </c>
      <c r="N319" s="217">
        <v>0.52039999999999997</v>
      </c>
    </row>
    <row r="320" spans="1:14" ht="15.75" thickBot="1" x14ac:dyDescent="0.3">
      <c r="A320" t="str">
        <f t="shared" si="4"/>
        <v/>
      </c>
      <c r="B320" t="s">
        <v>359</v>
      </c>
      <c r="D320" t="s">
        <v>359</v>
      </c>
      <c r="E320">
        <v>0.68910000000000005</v>
      </c>
      <c r="F320">
        <v>96</v>
      </c>
      <c r="J320" t="s">
        <v>347</v>
      </c>
      <c r="K320">
        <v>0.59660000000000002</v>
      </c>
      <c r="M320" s="429"/>
      <c r="N320" s="218">
        <v>157</v>
      </c>
    </row>
    <row r="321" spans="1:14" x14ac:dyDescent="0.25">
      <c r="A321" t="str">
        <f t="shared" si="4"/>
        <v/>
      </c>
      <c r="B321" t="s">
        <v>360</v>
      </c>
      <c r="D321" t="s">
        <v>360</v>
      </c>
      <c r="E321">
        <v>0.47249999999999998</v>
      </c>
      <c r="F321">
        <v>182</v>
      </c>
      <c r="J321" t="s">
        <v>348</v>
      </c>
      <c r="K321">
        <v>0.91769999999999996</v>
      </c>
      <c r="M321" s="428" t="s">
        <v>163</v>
      </c>
      <c r="N321" s="217">
        <v>0.5181</v>
      </c>
    </row>
    <row r="322" spans="1:14" ht="15.75" thickBot="1" x14ac:dyDescent="0.3">
      <c r="A322" t="str">
        <f t="shared" si="4"/>
        <v/>
      </c>
      <c r="B322" t="s">
        <v>361</v>
      </c>
      <c r="D322" t="s">
        <v>361</v>
      </c>
      <c r="E322">
        <v>0.35020000000000001</v>
      </c>
      <c r="F322">
        <v>229</v>
      </c>
      <c r="J322" t="s">
        <v>349</v>
      </c>
      <c r="K322">
        <v>0.13100000000000001</v>
      </c>
      <c r="M322" s="429"/>
      <c r="N322" s="218">
        <v>158</v>
      </c>
    </row>
    <row r="323" spans="1:14" x14ac:dyDescent="0.25">
      <c r="A323" t="str">
        <f t="shared" ref="A323:A352" si="5">IF(B323=D323, "", "BAD")</f>
        <v/>
      </c>
      <c r="B323" t="s">
        <v>362</v>
      </c>
      <c r="D323" t="s">
        <v>362</v>
      </c>
      <c r="E323">
        <v>0.85850000000000004</v>
      </c>
      <c r="F323">
        <v>29</v>
      </c>
      <c r="J323" t="s">
        <v>350</v>
      </c>
      <c r="K323">
        <v>3.2199999999999999E-2</v>
      </c>
      <c r="M323" s="428" t="s">
        <v>185</v>
      </c>
      <c r="N323" s="217">
        <v>0.51800000000000002</v>
      </c>
    </row>
    <row r="324" spans="1:14" ht="15.75" thickBot="1" x14ac:dyDescent="0.3">
      <c r="A324" t="str">
        <f t="shared" si="5"/>
        <v/>
      </c>
      <c r="B324" t="s">
        <v>363</v>
      </c>
      <c r="D324" t="s">
        <v>363</v>
      </c>
      <c r="E324">
        <v>0.21990000000000001</v>
      </c>
      <c r="F324">
        <v>277</v>
      </c>
      <c r="J324" t="s">
        <v>351</v>
      </c>
      <c r="K324">
        <v>0.17030000000000001</v>
      </c>
      <c r="M324" s="429"/>
      <c r="N324" s="218">
        <v>159</v>
      </c>
    </row>
    <row r="325" spans="1:14" x14ac:dyDescent="0.25">
      <c r="A325" t="str">
        <f t="shared" si="5"/>
        <v/>
      </c>
      <c r="B325" t="s">
        <v>364</v>
      </c>
      <c r="D325" t="s">
        <v>364</v>
      </c>
      <c r="E325">
        <v>0.49630000000000002</v>
      </c>
      <c r="F325">
        <v>167</v>
      </c>
      <c r="J325" t="s">
        <v>352</v>
      </c>
      <c r="K325">
        <v>0.29799999999999999</v>
      </c>
      <c r="M325" s="428" t="s">
        <v>207</v>
      </c>
      <c r="N325" s="217">
        <v>0.51190000000000002</v>
      </c>
    </row>
    <row r="326" spans="1:14" ht="15.75" thickBot="1" x14ac:dyDescent="0.3">
      <c r="A326" t="str">
        <f t="shared" si="5"/>
        <v/>
      </c>
      <c r="B326" t="s">
        <v>365</v>
      </c>
      <c r="D326" t="s">
        <v>365</v>
      </c>
      <c r="E326">
        <v>0.3906</v>
      </c>
      <c r="F326">
        <v>213</v>
      </c>
      <c r="J326" t="s">
        <v>353</v>
      </c>
      <c r="K326">
        <v>0.16039999999999999</v>
      </c>
      <c r="M326" s="429"/>
      <c r="N326" s="218">
        <v>160</v>
      </c>
    </row>
    <row r="327" spans="1:14" x14ac:dyDescent="0.25">
      <c r="A327" t="str">
        <f t="shared" si="5"/>
        <v/>
      </c>
      <c r="B327" t="s">
        <v>366</v>
      </c>
      <c r="D327" t="s">
        <v>366</v>
      </c>
      <c r="E327">
        <v>0.87770000000000004</v>
      </c>
      <c r="F327">
        <v>24</v>
      </c>
      <c r="J327" t="s">
        <v>354</v>
      </c>
      <c r="K327">
        <v>0.25119999999999998</v>
      </c>
      <c r="M327" s="428" t="s">
        <v>279</v>
      </c>
      <c r="N327" s="217">
        <v>0.50519999999999998</v>
      </c>
    </row>
    <row r="328" spans="1:14" ht="15.75" thickBot="1" x14ac:dyDescent="0.3">
      <c r="A328" t="str">
        <f t="shared" si="5"/>
        <v/>
      </c>
      <c r="B328" t="s">
        <v>367</v>
      </c>
      <c r="D328" t="s">
        <v>367</v>
      </c>
      <c r="E328">
        <v>0.62749999999999995</v>
      </c>
      <c r="F328">
        <v>116</v>
      </c>
      <c r="J328" t="s">
        <v>355</v>
      </c>
      <c r="K328">
        <v>0.70530000000000004</v>
      </c>
      <c r="M328" s="429"/>
      <c r="N328" s="218">
        <v>161</v>
      </c>
    </row>
    <row r="329" spans="1:14" x14ac:dyDescent="0.25">
      <c r="A329" t="str">
        <f t="shared" si="5"/>
        <v/>
      </c>
      <c r="B329" t="s">
        <v>368</v>
      </c>
      <c r="D329" t="s">
        <v>368</v>
      </c>
      <c r="E329">
        <v>0.87180000000000002</v>
      </c>
      <c r="F329">
        <v>27</v>
      </c>
      <c r="J329" t="s">
        <v>356</v>
      </c>
      <c r="K329">
        <v>0.60250000000000004</v>
      </c>
      <c r="M329" s="13" t="s">
        <v>376</v>
      </c>
      <c r="N329" s="217">
        <v>0.50180000000000002</v>
      </c>
    </row>
    <row r="330" spans="1:14" ht="15.75" thickBot="1" x14ac:dyDescent="0.3">
      <c r="A330" t="str">
        <f t="shared" si="5"/>
        <v/>
      </c>
      <c r="B330" t="s">
        <v>369</v>
      </c>
      <c r="D330" t="s">
        <v>369</v>
      </c>
      <c r="E330">
        <v>0.93069999999999997</v>
      </c>
      <c r="F330">
        <v>8</v>
      </c>
      <c r="J330" t="s">
        <v>357</v>
      </c>
      <c r="K330">
        <v>0.56259999999999999</v>
      </c>
      <c r="M330" s="14" t="s">
        <v>431</v>
      </c>
      <c r="N330" s="218">
        <v>162</v>
      </c>
    </row>
    <row r="331" spans="1:14" x14ac:dyDescent="0.25">
      <c r="A331" t="str">
        <f t="shared" si="5"/>
        <v/>
      </c>
      <c r="B331" t="s">
        <v>370</v>
      </c>
      <c r="D331" t="s">
        <v>370</v>
      </c>
      <c r="E331">
        <v>0.48770000000000002</v>
      </c>
      <c r="F331">
        <v>171</v>
      </c>
      <c r="J331" t="s">
        <v>358</v>
      </c>
      <c r="K331">
        <v>0.4143</v>
      </c>
      <c r="M331" s="428" t="s">
        <v>266</v>
      </c>
      <c r="N331" s="217">
        <v>0.49890000000000001</v>
      </c>
    </row>
    <row r="332" spans="1:14" ht="15.75" thickBot="1" x14ac:dyDescent="0.3">
      <c r="A332" t="str">
        <f t="shared" si="5"/>
        <v/>
      </c>
      <c r="B332" t="s">
        <v>371</v>
      </c>
      <c r="D332" t="s">
        <v>371</v>
      </c>
      <c r="E332">
        <v>0.49249999999999999</v>
      </c>
      <c r="F332">
        <v>168</v>
      </c>
      <c r="J332" t="s">
        <v>434</v>
      </c>
      <c r="K332">
        <v>0.14419999999999999</v>
      </c>
      <c r="M332" s="429"/>
      <c r="N332" s="218">
        <v>163</v>
      </c>
    </row>
    <row r="333" spans="1:14" x14ac:dyDescent="0.25">
      <c r="A333" t="str">
        <f t="shared" si="5"/>
        <v/>
      </c>
      <c r="B333" t="s">
        <v>372</v>
      </c>
      <c r="D333" t="s">
        <v>372</v>
      </c>
      <c r="E333">
        <v>0.44879999999999998</v>
      </c>
      <c r="F333">
        <v>192</v>
      </c>
      <c r="J333" t="s">
        <v>359</v>
      </c>
      <c r="K333">
        <v>0.68910000000000005</v>
      </c>
      <c r="M333" s="428" t="s">
        <v>391</v>
      </c>
      <c r="N333" s="217">
        <v>0.49830000000000002</v>
      </c>
    </row>
    <row r="334" spans="1:14" ht="15.75" thickBot="1" x14ac:dyDescent="0.3">
      <c r="A334" t="str">
        <f t="shared" si="5"/>
        <v/>
      </c>
      <c r="B334" t="s">
        <v>373</v>
      </c>
      <c r="D334" t="s">
        <v>373</v>
      </c>
      <c r="E334">
        <v>0.48720000000000002</v>
      </c>
      <c r="F334">
        <v>173</v>
      </c>
      <c r="J334" t="s">
        <v>360</v>
      </c>
      <c r="K334">
        <v>0.47249999999999998</v>
      </c>
      <c r="M334" s="429"/>
      <c r="N334" s="218">
        <v>164</v>
      </c>
    </row>
    <row r="335" spans="1:14" x14ac:dyDescent="0.25">
      <c r="A335" t="str">
        <f t="shared" si="5"/>
        <v/>
      </c>
      <c r="B335" t="s">
        <v>374</v>
      </c>
      <c r="D335" t="s">
        <v>374</v>
      </c>
      <c r="E335">
        <v>0.66120000000000001</v>
      </c>
      <c r="F335">
        <v>107</v>
      </c>
      <c r="J335" t="s">
        <v>361</v>
      </c>
      <c r="K335">
        <v>0.35020000000000001</v>
      </c>
      <c r="M335" s="428" t="s">
        <v>119</v>
      </c>
      <c r="N335" s="217">
        <v>0.49759999999999999</v>
      </c>
    </row>
    <row r="336" spans="1:14" ht="15.75" thickBot="1" x14ac:dyDescent="0.3">
      <c r="A336" t="str">
        <f t="shared" si="5"/>
        <v/>
      </c>
      <c r="B336" t="s">
        <v>375</v>
      </c>
      <c r="D336" t="s">
        <v>375</v>
      </c>
      <c r="E336">
        <v>0.39140000000000003</v>
      </c>
      <c r="F336">
        <v>211</v>
      </c>
      <c r="J336" t="s">
        <v>362</v>
      </c>
      <c r="K336">
        <v>0.85850000000000004</v>
      </c>
      <c r="M336" s="429"/>
      <c r="N336" s="218">
        <v>165</v>
      </c>
    </row>
    <row r="337" spans="1:14" x14ac:dyDescent="0.25">
      <c r="A337" t="str">
        <f t="shared" si="5"/>
        <v/>
      </c>
      <c r="B337" t="s">
        <v>376</v>
      </c>
      <c r="D337" t="s">
        <v>376</v>
      </c>
      <c r="E337">
        <v>0.50180000000000002</v>
      </c>
      <c r="F337">
        <v>162</v>
      </c>
      <c r="J337" t="s">
        <v>363</v>
      </c>
      <c r="K337">
        <v>0.21990000000000001</v>
      </c>
      <c r="M337" s="13" t="s">
        <v>205</v>
      </c>
      <c r="N337" s="217">
        <v>0.49740000000000001</v>
      </c>
    </row>
    <row r="338" spans="1:14" ht="15.75" thickBot="1" x14ac:dyDescent="0.3">
      <c r="A338" t="str">
        <f t="shared" si="5"/>
        <v/>
      </c>
      <c r="B338" t="s">
        <v>377</v>
      </c>
      <c r="D338" t="s">
        <v>377</v>
      </c>
      <c r="E338">
        <v>0.47410000000000002</v>
      </c>
      <c r="F338">
        <v>181</v>
      </c>
      <c r="J338" t="s">
        <v>364</v>
      </c>
      <c r="K338">
        <v>0.49630000000000002</v>
      </c>
      <c r="M338" s="14" t="s">
        <v>430</v>
      </c>
      <c r="N338" s="218">
        <v>166</v>
      </c>
    </row>
    <row r="339" spans="1:14" x14ac:dyDescent="0.25">
      <c r="A339" t="str">
        <f t="shared" si="5"/>
        <v/>
      </c>
      <c r="B339" t="s">
        <v>378</v>
      </c>
      <c r="D339" t="s">
        <v>378</v>
      </c>
      <c r="E339">
        <v>0.2641</v>
      </c>
      <c r="F339">
        <v>257</v>
      </c>
      <c r="J339" t="s">
        <v>365</v>
      </c>
      <c r="K339">
        <v>0.3906</v>
      </c>
      <c r="M339" s="428" t="s">
        <v>364</v>
      </c>
      <c r="N339" s="217">
        <v>0.49630000000000002</v>
      </c>
    </row>
    <row r="340" spans="1:14" ht="15.75" thickBot="1" x14ac:dyDescent="0.3">
      <c r="A340" t="str">
        <f t="shared" si="5"/>
        <v/>
      </c>
      <c r="B340" t="s">
        <v>379</v>
      </c>
      <c r="D340" t="s">
        <v>379</v>
      </c>
      <c r="E340">
        <v>0.19700000000000001</v>
      </c>
      <c r="F340">
        <v>288</v>
      </c>
      <c r="J340" t="s">
        <v>366</v>
      </c>
      <c r="K340">
        <v>0.87770000000000004</v>
      </c>
      <c r="M340" s="429"/>
      <c r="N340" s="218">
        <v>167</v>
      </c>
    </row>
    <row r="341" spans="1:14" x14ac:dyDescent="0.25">
      <c r="A341" t="str">
        <f t="shared" si="5"/>
        <v/>
      </c>
      <c r="B341" t="s">
        <v>380</v>
      </c>
      <c r="D341" t="s">
        <v>380</v>
      </c>
      <c r="E341">
        <v>0.3508</v>
      </c>
      <c r="F341">
        <v>228</v>
      </c>
      <c r="J341" t="s">
        <v>367</v>
      </c>
      <c r="K341">
        <v>0.62749999999999995</v>
      </c>
      <c r="M341" s="428" t="s">
        <v>371</v>
      </c>
      <c r="N341" s="217">
        <v>0.49249999999999999</v>
      </c>
    </row>
    <row r="342" spans="1:14" ht="15.75" thickBot="1" x14ac:dyDescent="0.3">
      <c r="A342" t="str">
        <f t="shared" si="5"/>
        <v/>
      </c>
      <c r="B342" t="s">
        <v>381</v>
      </c>
      <c r="D342" t="s">
        <v>381</v>
      </c>
      <c r="E342">
        <v>0.70169999999999999</v>
      </c>
      <c r="F342">
        <v>90</v>
      </c>
      <c r="J342" t="s">
        <v>368</v>
      </c>
      <c r="K342">
        <v>0.87180000000000002</v>
      </c>
      <c r="M342" s="429"/>
      <c r="N342" s="218">
        <v>168</v>
      </c>
    </row>
    <row r="343" spans="1:14" x14ac:dyDescent="0.25">
      <c r="A343" t="str">
        <f t="shared" si="5"/>
        <v/>
      </c>
      <c r="B343" t="s">
        <v>382</v>
      </c>
      <c r="D343" t="s">
        <v>382</v>
      </c>
      <c r="E343">
        <v>0.94089999999999996</v>
      </c>
      <c r="F343">
        <v>6</v>
      </c>
      <c r="J343" t="s">
        <v>369</v>
      </c>
      <c r="K343">
        <v>0.93069999999999997</v>
      </c>
      <c r="M343" s="428" t="s">
        <v>337</v>
      </c>
      <c r="N343" s="217">
        <v>0.4919</v>
      </c>
    </row>
    <row r="344" spans="1:14" ht="15.75" thickBot="1" x14ac:dyDescent="0.3">
      <c r="A344" t="str">
        <f t="shared" si="5"/>
        <v/>
      </c>
      <c r="B344" t="s">
        <v>383</v>
      </c>
      <c r="D344" t="s">
        <v>383</v>
      </c>
      <c r="E344">
        <v>0.57320000000000004</v>
      </c>
      <c r="F344">
        <v>136</v>
      </c>
      <c r="J344" t="s">
        <v>370</v>
      </c>
      <c r="K344">
        <v>0.48770000000000002</v>
      </c>
      <c r="M344" s="429"/>
      <c r="N344" s="218">
        <v>169</v>
      </c>
    </row>
    <row r="345" spans="1:14" x14ac:dyDescent="0.25">
      <c r="A345" t="str">
        <f t="shared" si="5"/>
        <v/>
      </c>
      <c r="B345" t="s">
        <v>384</v>
      </c>
      <c r="D345" t="s">
        <v>384</v>
      </c>
      <c r="E345">
        <v>0.35670000000000002</v>
      </c>
      <c r="F345">
        <v>225</v>
      </c>
      <c r="J345" t="s">
        <v>371</v>
      </c>
      <c r="K345">
        <v>0.49249999999999999</v>
      </c>
      <c r="M345" s="428" t="s">
        <v>330</v>
      </c>
      <c r="N345" s="217">
        <v>0.49120000000000003</v>
      </c>
    </row>
    <row r="346" spans="1:14" ht="15.75" thickBot="1" x14ac:dyDescent="0.3">
      <c r="A346" t="str">
        <f t="shared" si="5"/>
        <v/>
      </c>
      <c r="B346" t="s">
        <v>385</v>
      </c>
      <c r="D346" t="s">
        <v>385</v>
      </c>
      <c r="E346">
        <v>0.94799999999999995</v>
      </c>
      <c r="F346">
        <v>5</v>
      </c>
      <c r="J346" t="s">
        <v>372</v>
      </c>
      <c r="K346">
        <v>0.44879999999999998</v>
      </c>
      <c r="M346" s="429"/>
      <c r="N346" s="218">
        <v>170</v>
      </c>
    </row>
    <row r="347" spans="1:14" x14ac:dyDescent="0.25">
      <c r="A347" t="str">
        <f t="shared" si="5"/>
        <v/>
      </c>
      <c r="B347" t="s">
        <v>386</v>
      </c>
      <c r="D347" t="s">
        <v>386</v>
      </c>
      <c r="E347">
        <v>0.58309999999999995</v>
      </c>
      <c r="F347">
        <v>134</v>
      </c>
      <c r="J347" t="s">
        <v>373</v>
      </c>
      <c r="K347">
        <v>0.48720000000000002</v>
      </c>
      <c r="M347" s="428" t="s">
        <v>370</v>
      </c>
      <c r="N347" s="217">
        <v>0.48770000000000002</v>
      </c>
    </row>
    <row r="348" spans="1:14" ht="15.75" thickBot="1" x14ac:dyDescent="0.3">
      <c r="A348" t="str">
        <f t="shared" si="5"/>
        <v/>
      </c>
      <c r="B348" t="s">
        <v>387</v>
      </c>
      <c r="D348" t="s">
        <v>387</v>
      </c>
      <c r="E348">
        <v>0.70399999999999996</v>
      </c>
      <c r="F348">
        <v>89</v>
      </c>
      <c r="J348" t="s">
        <v>374</v>
      </c>
      <c r="K348">
        <v>0.66120000000000001</v>
      </c>
      <c r="M348" s="429"/>
      <c r="N348" s="218">
        <v>171</v>
      </c>
    </row>
    <row r="349" spans="1:14" x14ac:dyDescent="0.25">
      <c r="A349" t="str">
        <f t="shared" si="5"/>
        <v/>
      </c>
      <c r="B349" t="s">
        <v>388</v>
      </c>
      <c r="D349" t="s">
        <v>388</v>
      </c>
      <c r="E349">
        <v>0.56779999999999997</v>
      </c>
      <c r="F349">
        <v>139</v>
      </c>
      <c r="J349" t="s">
        <v>375</v>
      </c>
      <c r="K349">
        <v>0.39140000000000003</v>
      </c>
      <c r="M349" s="428" t="s">
        <v>328</v>
      </c>
      <c r="N349" s="217">
        <v>0.4874</v>
      </c>
    </row>
    <row r="350" spans="1:14" ht="15.75" thickBot="1" x14ac:dyDescent="0.3">
      <c r="A350" t="str">
        <f t="shared" si="5"/>
        <v/>
      </c>
      <c r="B350" t="s">
        <v>389</v>
      </c>
      <c r="D350" t="s">
        <v>389</v>
      </c>
      <c r="E350">
        <v>0.68400000000000005</v>
      </c>
      <c r="F350">
        <v>98</v>
      </c>
      <c r="J350" t="s">
        <v>376</v>
      </c>
      <c r="K350">
        <v>0.50180000000000002</v>
      </c>
      <c r="M350" s="429"/>
      <c r="N350" s="218">
        <v>172</v>
      </c>
    </row>
    <row r="351" spans="1:14" x14ac:dyDescent="0.25">
      <c r="A351" t="str">
        <f t="shared" si="5"/>
        <v/>
      </c>
      <c r="B351" t="s">
        <v>390</v>
      </c>
      <c r="D351" t="s">
        <v>390</v>
      </c>
      <c r="E351">
        <v>0.70140000000000002</v>
      </c>
      <c r="F351">
        <v>91</v>
      </c>
      <c r="J351" t="s">
        <v>377</v>
      </c>
      <c r="K351">
        <v>0.47410000000000002</v>
      </c>
      <c r="M351" s="428" t="s">
        <v>373</v>
      </c>
      <c r="N351" s="217">
        <v>0.48720000000000002</v>
      </c>
    </row>
    <row r="352" spans="1:14" ht="15.75" thickBot="1" x14ac:dyDescent="0.3">
      <c r="A352" t="str">
        <f t="shared" si="5"/>
        <v/>
      </c>
      <c r="B352" t="s">
        <v>391</v>
      </c>
      <c r="D352" t="s">
        <v>391</v>
      </c>
      <c r="E352">
        <v>0.49830000000000002</v>
      </c>
      <c r="F352">
        <v>164</v>
      </c>
      <c r="J352" t="s">
        <v>378</v>
      </c>
      <c r="K352">
        <v>0.2641</v>
      </c>
      <c r="M352" s="429"/>
      <c r="N352" s="218">
        <v>173</v>
      </c>
    </row>
    <row r="353" spans="10:14" x14ac:dyDescent="0.25">
      <c r="J353" t="s">
        <v>379</v>
      </c>
      <c r="K353">
        <v>0.19700000000000001</v>
      </c>
      <c r="M353" s="13" t="s">
        <v>52</v>
      </c>
      <c r="N353" s="217">
        <v>0.4869</v>
      </c>
    </row>
    <row r="354" spans="10:14" ht="15.75" thickBot="1" x14ac:dyDescent="0.3">
      <c r="J354" t="s">
        <v>380</v>
      </c>
      <c r="K354">
        <v>0.3508</v>
      </c>
      <c r="M354" s="14" t="s">
        <v>420</v>
      </c>
      <c r="N354" s="218">
        <v>174</v>
      </c>
    </row>
    <row r="355" spans="10:14" x14ac:dyDescent="0.25">
      <c r="J355" t="s">
        <v>381</v>
      </c>
      <c r="K355">
        <v>0.70169999999999999</v>
      </c>
      <c r="M355" s="428" t="s">
        <v>95</v>
      </c>
      <c r="N355" s="217">
        <v>0.48330000000000001</v>
      </c>
    </row>
    <row r="356" spans="10:14" ht="15.75" thickBot="1" x14ac:dyDescent="0.3">
      <c r="J356" t="s">
        <v>382</v>
      </c>
      <c r="K356">
        <v>0.94089999999999996</v>
      </c>
      <c r="M356" s="429"/>
      <c r="N356" s="218">
        <v>175</v>
      </c>
    </row>
    <row r="357" spans="10:14" ht="15.75" thickBot="1" x14ac:dyDescent="0.3">
      <c r="J357" t="s">
        <v>383</v>
      </c>
      <c r="K357">
        <v>0.57320000000000004</v>
      </c>
      <c r="M357" s="63" t="s">
        <v>23</v>
      </c>
      <c r="N357" s="64" t="s">
        <v>392</v>
      </c>
    </row>
    <row r="358" spans="10:14" x14ac:dyDescent="0.25">
      <c r="J358" t="s">
        <v>384</v>
      </c>
      <c r="K358">
        <v>0.35670000000000002</v>
      </c>
      <c r="M358" s="428" t="s">
        <v>56</v>
      </c>
      <c r="N358" s="217">
        <v>0.48080000000000001</v>
      </c>
    </row>
    <row r="359" spans="10:14" ht="15.75" thickBot="1" x14ac:dyDescent="0.3">
      <c r="J359" t="s">
        <v>385</v>
      </c>
      <c r="K359">
        <v>0.94799999999999995</v>
      </c>
      <c r="M359" s="429"/>
      <c r="N359" s="218">
        <v>176</v>
      </c>
    </row>
    <row r="360" spans="10:14" x14ac:dyDescent="0.25">
      <c r="J360" t="s">
        <v>386</v>
      </c>
      <c r="K360">
        <v>0.58309999999999995</v>
      </c>
      <c r="M360" s="428" t="s">
        <v>176</v>
      </c>
      <c r="N360" s="217">
        <v>0.4803</v>
      </c>
    </row>
    <row r="361" spans="10:14" ht="15.75" thickBot="1" x14ac:dyDescent="0.3">
      <c r="J361" t="s">
        <v>387</v>
      </c>
      <c r="K361">
        <v>0.70399999999999996</v>
      </c>
      <c r="M361" s="429"/>
      <c r="N361" s="218">
        <v>177</v>
      </c>
    </row>
    <row r="362" spans="10:14" x14ac:dyDescent="0.25">
      <c r="J362" t="s">
        <v>388</v>
      </c>
      <c r="K362">
        <v>0.56779999999999997</v>
      </c>
      <c r="M362" s="428" t="s">
        <v>323</v>
      </c>
      <c r="N362" s="217">
        <v>0.47889999999999999</v>
      </c>
    </row>
    <row r="363" spans="10:14" ht="15.75" thickBot="1" x14ac:dyDescent="0.3">
      <c r="J363" t="s">
        <v>389</v>
      </c>
      <c r="K363">
        <v>0.68400000000000005</v>
      </c>
      <c r="M363" s="429"/>
      <c r="N363" s="218">
        <v>178</v>
      </c>
    </row>
    <row r="364" spans="10:14" x14ac:dyDescent="0.25">
      <c r="J364" t="s">
        <v>390</v>
      </c>
      <c r="K364">
        <v>0.70140000000000002</v>
      </c>
      <c r="M364" s="428" t="s">
        <v>222</v>
      </c>
      <c r="N364" s="217">
        <v>0.47689999999999999</v>
      </c>
    </row>
    <row r="365" spans="10:14" ht="15.75" thickBot="1" x14ac:dyDescent="0.3">
      <c r="J365" t="s">
        <v>391</v>
      </c>
      <c r="K365">
        <v>0.49830000000000002</v>
      </c>
      <c r="M365" s="429"/>
      <c r="N365" s="218">
        <v>179</v>
      </c>
    </row>
    <row r="366" spans="10:14" x14ac:dyDescent="0.25">
      <c r="K366">
        <v>9</v>
      </c>
      <c r="M366" s="428" t="s">
        <v>192</v>
      </c>
      <c r="N366" s="217">
        <v>0.47520000000000001</v>
      </c>
    </row>
    <row r="367" spans="10:14" ht="15.75" thickBot="1" x14ac:dyDescent="0.3">
      <c r="K367">
        <v>19</v>
      </c>
      <c r="M367" s="429"/>
      <c r="N367" s="218">
        <v>180</v>
      </c>
    </row>
    <row r="368" spans="10:14" x14ac:dyDescent="0.25">
      <c r="K368">
        <v>21</v>
      </c>
      <c r="M368" s="428" t="s">
        <v>377</v>
      </c>
      <c r="N368" s="217">
        <v>0.47410000000000002</v>
      </c>
    </row>
    <row r="369" spans="11:14" ht="15.75" thickBot="1" x14ac:dyDescent="0.3">
      <c r="K369">
        <v>29</v>
      </c>
      <c r="M369" s="429"/>
      <c r="N369" s="218">
        <v>181</v>
      </c>
    </row>
    <row r="370" spans="11:14" x14ac:dyDescent="0.25">
      <c r="K370">
        <v>33</v>
      </c>
      <c r="M370" s="428" t="s">
        <v>360</v>
      </c>
      <c r="N370" s="217">
        <v>0.47249999999999998</v>
      </c>
    </row>
    <row r="371" spans="11:14" ht="15.75" thickBot="1" x14ac:dyDescent="0.3">
      <c r="K371">
        <v>44</v>
      </c>
      <c r="M371" s="429"/>
      <c r="N371" s="218">
        <v>182</v>
      </c>
    </row>
    <row r="372" spans="11:14" x14ac:dyDescent="0.25">
      <c r="K372">
        <v>45</v>
      </c>
      <c r="M372" s="428" t="s">
        <v>432</v>
      </c>
      <c r="N372" s="217">
        <v>0.47049999999999997</v>
      </c>
    </row>
    <row r="373" spans="11:14" ht="15.75" thickBot="1" x14ac:dyDescent="0.3">
      <c r="K373">
        <v>46</v>
      </c>
      <c r="M373" s="429"/>
      <c r="N373" s="218">
        <v>183</v>
      </c>
    </row>
    <row r="374" spans="11:14" x14ac:dyDescent="0.25">
      <c r="K374">
        <v>47</v>
      </c>
      <c r="M374" s="428" t="s">
        <v>249</v>
      </c>
      <c r="N374" s="217">
        <v>0.46589999999999998</v>
      </c>
    </row>
    <row r="375" spans="11:14" ht="15.75" thickBot="1" x14ac:dyDescent="0.3">
      <c r="K375">
        <v>51</v>
      </c>
      <c r="M375" s="429"/>
      <c r="N375" s="218">
        <v>184</v>
      </c>
    </row>
    <row r="376" spans="11:14" x14ac:dyDescent="0.25">
      <c r="K376">
        <v>52</v>
      </c>
      <c r="M376" s="428" t="s">
        <v>134</v>
      </c>
      <c r="N376" s="217">
        <v>0.4597</v>
      </c>
    </row>
    <row r="377" spans="11:14" ht="15.75" thickBot="1" x14ac:dyDescent="0.3">
      <c r="K377">
        <v>54</v>
      </c>
      <c r="M377" s="429"/>
      <c r="N377" s="218">
        <v>185</v>
      </c>
    </row>
    <row r="378" spans="11:14" x14ac:dyDescent="0.25">
      <c r="K378">
        <v>56</v>
      </c>
      <c r="M378" s="428" t="s">
        <v>97</v>
      </c>
      <c r="N378" s="217">
        <v>0.45519999999999999</v>
      </c>
    </row>
    <row r="379" spans="11:14" ht="15.75" thickBot="1" x14ac:dyDescent="0.3">
      <c r="K379">
        <v>57</v>
      </c>
      <c r="M379" s="429"/>
      <c r="N379" s="218">
        <v>186</v>
      </c>
    </row>
    <row r="380" spans="11:14" x14ac:dyDescent="0.25">
      <c r="K380">
        <v>58</v>
      </c>
      <c r="M380" s="428" t="s">
        <v>263</v>
      </c>
      <c r="N380" s="217">
        <v>0.45490000000000003</v>
      </c>
    </row>
    <row r="381" spans="11:14" ht="15.75" thickBot="1" x14ac:dyDescent="0.3">
      <c r="K381">
        <v>61</v>
      </c>
      <c r="M381" s="429"/>
      <c r="N381" s="218">
        <v>187</v>
      </c>
    </row>
    <row r="382" spans="11:14" x14ac:dyDescent="0.25">
      <c r="K382">
        <v>62</v>
      </c>
      <c r="M382" s="13" t="s">
        <v>93</v>
      </c>
      <c r="N382" s="217">
        <v>0.4531</v>
      </c>
    </row>
    <row r="383" spans="11:14" ht="15.75" thickBot="1" x14ac:dyDescent="0.3">
      <c r="K383">
        <v>63</v>
      </c>
      <c r="M383" s="14" t="s">
        <v>431</v>
      </c>
      <c r="N383" s="218">
        <v>188</v>
      </c>
    </row>
    <row r="384" spans="11:14" x14ac:dyDescent="0.25">
      <c r="K384">
        <v>64</v>
      </c>
      <c r="M384" s="428" t="s">
        <v>110</v>
      </c>
      <c r="N384" s="217">
        <v>0.45069999999999999</v>
      </c>
    </row>
    <row r="385" spans="11:14" ht="15.75" thickBot="1" x14ac:dyDescent="0.3">
      <c r="K385">
        <v>65</v>
      </c>
      <c r="M385" s="429"/>
      <c r="N385" s="218">
        <v>189</v>
      </c>
    </row>
    <row r="386" spans="11:14" x14ac:dyDescent="0.25">
      <c r="K386">
        <v>67</v>
      </c>
      <c r="M386" s="428" t="s">
        <v>128</v>
      </c>
      <c r="N386" s="217">
        <v>0.45</v>
      </c>
    </row>
    <row r="387" spans="11:14" ht="15.75" thickBot="1" x14ac:dyDescent="0.3">
      <c r="K387">
        <v>68</v>
      </c>
      <c r="M387" s="429"/>
      <c r="N387" s="218">
        <v>190</v>
      </c>
    </row>
    <row r="388" spans="11:14" x14ac:dyDescent="0.25">
      <c r="K388">
        <v>71</v>
      </c>
      <c r="M388" s="428" t="s">
        <v>94</v>
      </c>
      <c r="N388" s="217">
        <v>0.44950000000000001</v>
      </c>
    </row>
    <row r="389" spans="11:14" ht="15.75" thickBot="1" x14ac:dyDescent="0.3">
      <c r="K389">
        <v>72</v>
      </c>
      <c r="M389" s="429"/>
      <c r="N389" s="218">
        <v>191</v>
      </c>
    </row>
    <row r="390" spans="11:14" x14ac:dyDescent="0.25">
      <c r="K390">
        <v>73</v>
      </c>
      <c r="M390" s="428" t="s">
        <v>372</v>
      </c>
      <c r="N390" s="217">
        <v>0.44879999999999998</v>
      </c>
    </row>
    <row r="391" spans="11:14" ht="15.75" thickBot="1" x14ac:dyDescent="0.3">
      <c r="K391">
        <v>74</v>
      </c>
      <c r="M391" s="429"/>
      <c r="N391" s="218">
        <v>192</v>
      </c>
    </row>
    <row r="392" spans="11:14" x14ac:dyDescent="0.25">
      <c r="K392">
        <v>75</v>
      </c>
      <c r="M392" s="428" t="s">
        <v>149</v>
      </c>
      <c r="N392" s="217">
        <v>0.4405</v>
      </c>
    </row>
    <row r="393" spans="11:14" ht="15.75" thickBot="1" x14ac:dyDescent="0.3">
      <c r="K393">
        <v>76</v>
      </c>
      <c r="M393" s="429"/>
      <c r="N393" s="218">
        <v>193</v>
      </c>
    </row>
    <row r="394" spans="11:14" x14ac:dyDescent="0.25">
      <c r="K394">
        <v>77</v>
      </c>
      <c r="M394" s="428" t="s">
        <v>275</v>
      </c>
      <c r="N394" s="217">
        <v>0.44</v>
      </c>
    </row>
    <row r="395" spans="11:14" ht="15.75" thickBot="1" x14ac:dyDescent="0.3">
      <c r="K395">
        <v>78</v>
      </c>
      <c r="M395" s="429"/>
      <c r="N395" s="218">
        <v>194</v>
      </c>
    </row>
    <row r="396" spans="11:14" x14ac:dyDescent="0.25">
      <c r="K396">
        <v>79</v>
      </c>
      <c r="M396" s="428" t="s">
        <v>147</v>
      </c>
      <c r="N396" s="217">
        <v>0.43780000000000002</v>
      </c>
    </row>
    <row r="397" spans="11:14" ht="15.75" thickBot="1" x14ac:dyDescent="0.3">
      <c r="K397">
        <v>80</v>
      </c>
      <c r="M397" s="429"/>
      <c r="N397" s="218">
        <v>195</v>
      </c>
    </row>
    <row r="398" spans="11:14" x14ac:dyDescent="0.25">
      <c r="K398">
        <v>81</v>
      </c>
      <c r="M398" s="428" t="s">
        <v>214</v>
      </c>
      <c r="N398" s="217">
        <v>0.43559999999999999</v>
      </c>
    </row>
    <row r="399" spans="11:14" ht="15.75" thickBot="1" x14ac:dyDescent="0.3">
      <c r="K399">
        <v>83</v>
      </c>
      <c r="M399" s="429"/>
      <c r="N399" s="218">
        <v>196</v>
      </c>
    </row>
    <row r="400" spans="11:14" x14ac:dyDescent="0.25">
      <c r="K400">
        <v>84</v>
      </c>
      <c r="M400" s="428" t="s">
        <v>245</v>
      </c>
      <c r="N400" s="217">
        <v>0.43369999999999997</v>
      </c>
    </row>
    <row r="401" spans="11:14" ht="15.75" thickBot="1" x14ac:dyDescent="0.3">
      <c r="K401">
        <v>85</v>
      </c>
      <c r="M401" s="429"/>
      <c r="N401" s="218">
        <v>197</v>
      </c>
    </row>
    <row r="402" spans="11:14" x14ac:dyDescent="0.25">
      <c r="K402">
        <v>87</v>
      </c>
      <c r="M402" s="428" t="s">
        <v>112</v>
      </c>
      <c r="N402" s="217">
        <v>0.43</v>
      </c>
    </row>
    <row r="403" spans="11:14" ht="15.75" thickBot="1" x14ac:dyDescent="0.3">
      <c r="K403">
        <v>88</v>
      </c>
      <c r="M403" s="429"/>
      <c r="N403" s="218">
        <v>198</v>
      </c>
    </row>
    <row r="404" spans="11:14" x14ac:dyDescent="0.25">
      <c r="K404">
        <v>89</v>
      </c>
      <c r="M404" s="428" t="s">
        <v>324</v>
      </c>
      <c r="N404" s="217">
        <v>0.42230000000000001</v>
      </c>
    </row>
    <row r="405" spans="11:14" ht="15.75" thickBot="1" x14ac:dyDescent="0.3">
      <c r="K405">
        <v>91</v>
      </c>
      <c r="M405" s="429"/>
      <c r="N405" s="218">
        <v>199</v>
      </c>
    </row>
    <row r="406" spans="11:14" x14ac:dyDescent="0.25">
      <c r="K406">
        <v>92</v>
      </c>
      <c r="M406" s="428" t="s">
        <v>123</v>
      </c>
      <c r="N406" s="217">
        <v>0.41980000000000001</v>
      </c>
    </row>
    <row r="407" spans="11:14" ht="15.75" thickBot="1" x14ac:dyDescent="0.3">
      <c r="K407">
        <v>93</v>
      </c>
      <c r="M407" s="429"/>
      <c r="N407" s="218">
        <v>200</v>
      </c>
    </row>
    <row r="408" spans="11:14" ht="15.75" thickBot="1" x14ac:dyDescent="0.3">
      <c r="K408">
        <v>94</v>
      </c>
      <c r="M408" s="63" t="s">
        <v>23</v>
      </c>
      <c r="N408" s="64" t="s">
        <v>392</v>
      </c>
    </row>
    <row r="409" spans="11:14" x14ac:dyDescent="0.25">
      <c r="K409">
        <v>96</v>
      </c>
      <c r="M409" s="428" t="s">
        <v>199</v>
      </c>
      <c r="N409" s="217">
        <v>0.41949999999999998</v>
      </c>
    </row>
    <row r="410" spans="11:14" ht="15.75" thickBot="1" x14ac:dyDescent="0.3">
      <c r="K410">
        <v>97</v>
      </c>
      <c r="M410" s="429"/>
      <c r="N410" s="218">
        <v>201</v>
      </c>
    </row>
    <row r="411" spans="11:14" x14ac:dyDescent="0.25">
      <c r="K411">
        <v>99</v>
      </c>
      <c r="M411" s="428" t="s">
        <v>299</v>
      </c>
      <c r="N411" s="217">
        <v>0.41749999999999998</v>
      </c>
    </row>
    <row r="412" spans="11:14" ht="15.75" thickBot="1" x14ac:dyDescent="0.3">
      <c r="K412">
        <v>100</v>
      </c>
      <c r="M412" s="429"/>
      <c r="N412" s="218">
        <v>202</v>
      </c>
    </row>
    <row r="413" spans="11:14" x14ac:dyDescent="0.25">
      <c r="K413">
        <v>101</v>
      </c>
      <c r="M413" s="428" t="s">
        <v>280</v>
      </c>
      <c r="N413" s="217">
        <v>0.41470000000000001</v>
      </c>
    </row>
    <row r="414" spans="11:14" ht="15.75" thickBot="1" x14ac:dyDescent="0.3">
      <c r="K414">
        <v>102</v>
      </c>
      <c r="M414" s="429"/>
      <c r="N414" s="218">
        <v>203</v>
      </c>
    </row>
    <row r="415" spans="11:14" x14ac:dyDescent="0.25">
      <c r="K415">
        <v>103</v>
      </c>
      <c r="M415" s="428" t="s">
        <v>358</v>
      </c>
      <c r="N415" s="217">
        <v>0.4143</v>
      </c>
    </row>
    <row r="416" spans="11:14" ht="15.75" thickBot="1" x14ac:dyDescent="0.3">
      <c r="K416">
        <v>105</v>
      </c>
      <c r="M416" s="429"/>
      <c r="N416" s="218">
        <v>204</v>
      </c>
    </row>
    <row r="417" spans="11:14" x14ac:dyDescent="0.25">
      <c r="K417">
        <v>107</v>
      </c>
      <c r="M417" s="428" t="s">
        <v>116</v>
      </c>
      <c r="N417" s="217">
        <v>0.41110000000000002</v>
      </c>
    </row>
    <row r="418" spans="11:14" ht="15.75" thickBot="1" x14ac:dyDescent="0.3">
      <c r="K418">
        <v>108</v>
      </c>
      <c r="M418" s="429"/>
      <c r="N418" s="218">
        <v>205</v>
      </c>
    </row>
    <row r="419" spans="11:14" x14ac:dyDescent="0.25">
      <c r="K419">
        <v>109</v>
      </c>
      <c r="M419" s="428" t="s">
        <v>71</v>
      </c>
      <c r="N419" s="217">
        <v>0.40679999999999999</v>
      </c>
    </row>
    <row r="420" spans="11:14" ht="15.75" thickBot="1" x14ac:dyDescent="0.3">
      <c r="K420">
        <v>110</v>
      </c>
      <c r="M420" s="429"/>
      <c r="N420" s="218">
        <v>206</v>
      </c>
    </row>
    <row r="421" spans="11:14" x14ac:dyDescent="0.25">
      <c r="K421">
        <v>111</v>
      </c>
      <c r="M421" s="428" t="s">
        <v>254</v>
      </c>
      <c r="N421" s="217">
        <v>0.40550000000000003</v>
      </c>
    </row>
    <row r="422" spans="11:14" ht="15.75" thickBot="1" x14ac:dyDescent="0.3">
      <c r="K422">
        <v>112</v>
      </c>
      <c r="M422" s="429"/>
      <c r="N422" s="218">
        <v>207</v>
      </c>
    </row>
    <row r="423" spans="11:14" x14ac:dyDescent="0.25">
      <c r="K423">
        <v>113</v>
      </c>
      <c r="M423" s="428" t="s">
        <v>59</v>
      </c>
      <c r="N423" s="217">
        <v>0.39989999999999998</v>
      </c>
    </row>
    <row r="424" spans="11:14" ht="15.75" thickBot="1" x14ac:dyDescent="0.3">
      <c r="K424">
        <v>116</v>
      </c>
      <c r="M424" s="429"/>
      <c r="N424" s="218">
        <v>208</v>
      </c>
    </row>
    <row r="425" spans="11:14" x14ac:dyDescent="0.25">
      <c r="K425">
        <v>117</v>
      </c>
      <c r="M425" s="428" t="s">
        <v>248</v>
      </c>
      <c r="N425" s="217">
        <v>0.39850000000000002</v>
      </c>
    </row>
    <row r="426" spans="11:14" ht="15.75" thickBot="1" x14ac:dyDescent="0.3">
      <c r="K426">
        <v>118</v>
      </c>
      <c r="M426" s="429"/>
      <c r="N426" s="218">
        <v>209</v>
      </c>
    </row>
    <row r="427" spans="11:14" x14ac:dyDescent="0.25">
      <c r="K427">
        <v>119</v>
      </c>
      <c r="M427" s="428" t="s">
        <v>288</v>
      </c>
      <c r="N427" s="217">
        <v>0.39639999999999997</v>
      </c>
    </row>
    <row r="428" spans="11:14" ht="15.75" thickBot="1" x14ac:dyDescent="0.3">
      <c r="K428">
        <v>120</v>
      </c>
      <c r="M428" s="429"/>
      <c r="N428" s="218">
        <v>210</v>
      </c>
    </row>
    <row r="429" spans="11:14" x14ac:dyDescent="0.25">
      <c r="K429">
        <v>121</v>
      </c>
      <c r="M429" s="428" t="s">
        <v>375</v>
      </c>
      <c r="N429" s="217">
        <v>0.39140000000000003</v>
      </c>
    </row>
    <row r="430" spans="11:14" ht="15.75" thickBot="1" x14ac:dyDescent="0.3">
      <c r="K430">
        <v>122</v>
      </c>
      <c r="M430" s="429"/>
      <c r="N430" s="218">
        <v>211</v>
      </c>
    </row>
    <row r="431" spans="11:14" x14ac:dyDescent="0.25">
      <c r="K431">
        <v>123</v>
      </c>
      <c r="M431" s="428" t="s">
        <v>321</v>
      </c>
      <c r="N431" s="217">
        <v>0.39079999999999998</v>
      </c>
    </row>
    <row r="432" spans="11:14" ht="15.75" thickBot="1" x14ac:dyDescent="0.3">
      <c r="K432">
        <v>124</v>
      </c>
      <c r="M432" s="429"/>
      <c r="N432" s="218">
        <v>212</v>
      </c>
    </row>
    <row r="433" spans="11:14" x14ac:dyDescent="0.25">
      <c r="K433">
        <v>125</v>
      </c>
      <c r="M433" s="428" t="s">
        <v>365</v>
      </c>
      <c r="N433" s="217">
        <v>0.3906</v>
      </c>
    </row>
    <row r="434" spans="11:14" ht="15.75" thickBot="1" x14ac:dyDescent="0.3">
      <c r="K434">
        <v>126</v>
      </c>
      <c r="M434" s="429"/>
      <c r="N434" s="218">
        <v>213</v>
      </c>
    </row>
    <row r="435" spans="11:14" x14ac:dyDescent="0.25">
      <c r="K435">
        <v>127</v>
      </c>
      <c r="M435" s="428" t="s">
        <v>247</v>
      </c>
      <c r="N435" s="217">
        <v>0.38969999999999999</v>
      </c>
    </row>
    <row r="436" spans="11:14" ht="15.75" thickBot="1" x14ac:dyDescent="0.3">
      <c r="K436">
        <v>128</v>
      </c>
      <c r="M436" s="429"/>
      <c r="N436" s="218">
        <v>214</v>
      </c>
    </row>
    <row r="437" spans="11:14" x14ac:dyDescent="0.25">
      <c r="K437">
        <v>129</v>
      </c>
      <c r="M437" s="428" t="s">
        <v>308</v>
      </c>
      <c r="N437" s="217">
        <v>0.3896</v>
      </c>
    </row>
    <row r="438" spans="11:14" ht="15.75" thickBot="1" x14ac:dyDescent="0.3">
      <c r="K438">
        <v>130</v>
      </c>
      <c r="M438" s="429"/>
      <c r="N438" s="218">
        <v>215</v>
      </c>
    </row>
    <row r="439" spans="11:14" x14ac:dyDescent="0.25">
      <c r="K439">
        <v>132</v>
      </c>
      <c r="M439" s="428" t="s">
        <v>144</v>
      </c>
      <c r="N439" s="217">
        <v>0.38879999999999998</v>
      </c>
    </row>
    <row r="440" spans="11:14" ht="15.75" thickBot="1" x14ac:dyDescent="0.3">
      <c r="K440">
        <v>133</v>
      </c>
      <c r="M440" s="429"/>
      <c r="N440" s="218">
        <v>216</v>
      </c>
    </row>
    <row r="441" spans="11:14" x14ac:dyDescent="0.25">
      <c r="K441">
        <v>135</v>
      </c>
      <c r="M441" s="428" t="s">
        <v>109</v>
      </c>
      <c r="N441" s="217">
        <v>0.38740000000000002</v>
      </c>
    </row>
    <row r="442" spans="11:14" ht="15.75" thickBot="1" x14ac:dyDescent="0.3">
      <c r="K442">
        <v>136</v>
      </c>
      <c r="M442" s="429"/>
      <c r="N442" s="218">
        <v>217</v>
      </c>
    </row>
    <row r="443" spans="11:14" x14ac:dyDescent="0.25">
      <c r="K443">
        <v>138</v>
      </c>
      <c r="M443" s="428" t="s">
        <v>87</v>
      </c>
      <c r="N443" s="217">
        <v>0.37730000000000002</v>
      </c>
    </row>
    <row r="444" spans="11:14" ht="15.75" thickBot="1" x14ac:dyDescent="0.3">
      <c r="K444">
        <v>139</v>
      </c>
      <c r="M444" s="429"/>
      <c r="N444" s="218">
        <v>218</v>
      </c>
    </row>
    <row r="445" spans="11:14" x14ac:dyDescent="0.25">
      <c r="K445">
        <v>140</v>
      </c>
      <c r="M445" s="428" t="s">
        <v>217</v>
      </c>
      <c r="N445" s="217">
        <v>0.37440000000000001</v>
      </c>
    </row>
    <row r="446" spans="11:14" ht="15.75" thickBot="1" x14ac:dyDescent="0.3">
      <c r="K446">
        <v>141</v>
      </c>
      <c r="M446" s="429"/>
      <c r="N446" s="218">
        <v>219</v>
      </c>
    </row>
    <row r="447" spans="11:14" x14ac:dyDescent="0.25">
      <c r="K447">
        <v>142</v>
      </c>
      <c r="M447" s="428" t="s">
        <v>307</v>
      </c>
      <c r="N447" s="217">
        <v>0.37440000000000001</v>
      </c>
    </row>
    <row r="448" spans="11:14" ht="15.75" thickBot="1" x14ac:dyDescent="0.3">
      <c r="K448">
        <v>143</v>
      </c>
      <c r="M448" s="429"/>
      <c r="N448" s="218">
        <v>220</v>
      </c>
    </row>
    <row r="449" spans="11:14" x14ac:dyDescent="0.25">
      <c r="K449">
        <v>144</v>
      </c>
      <c r="M449" s="428" t="s">
        <v>289</v>
      </c>
      <c r="N449" s="217">
        <v>0.37209999999999999</v>
      </c>
    </row>
    <row r="450" spans="11:14" ht="15.75" thickBot="1" x14ac:dyDescent="0.3">
      <c r="K450">
        <v>145</v>
      </c>
      <c r="M450" s="429"/>
      <c r="N450" s="218">
        <v>221</v>
      </c>
    </row>
    <row r="451" spans="11:14" x14ac:dyDescent="0.25">
      <c r="K451">
        <v>146</v>
      </c>
      <c r="M451" s="428" t="s">
        <v>260</v>
      </c>
      <c r="N451" s="217">
        <v>0.37159999999999999</v>
      </c>
    </row>
    <row r="452" spans="11:14" ht="15.75" thickBot="1" x14ac:dyDescent="0.3">
      <c r="K452">
        <v>148</v>
      </c>
      <c r="M452" s="429"/>
      <c r="N452" s="218">
        <v>222</v>
      </c>
    </row>
    <row r="453" spans="11:14" x14ac:dyDescent="0.25">
      <c r="K453">
        <v>149</v>
      </c>
      <c r="M453" s="428" t="s">
        <v>131</v>
      </c>
      <c r="N453" s="217">
        <v>0.36980000000000002</v>
      </c>
    </row>
    <row r="454" spans="11:14" ht="15.75" thickBot="1" x14ac:dyDescent="0.3">
      <c r="K454">
        <v>151</v>
      </c>
      <c r="M454" s="429"/>
      <c r="N454" s="218">
        <v>223</v>
      </c>
    </row>
    <row r="455" spans="11:14" x14ac:dyDescent="0.25">
      <c r="K455">
        <v>152</v>
      </c>
      <c r="M455" s="428" t="s">
        <v>156</v>
      </c>
      <c r="N455" s="217">
        <v>0.36420000000000002</v>
      </c>
    </row>
    <row r="456" spans="11:14" ht="15.75" thickBot="1" x14ac:dyDescent="0.3">
      <c r="K456">
        <v>153</v>
      </c>
      <c r="M456" s="429"/>
      <c r="N456" s="218">
        <v>224</v>
      </c>
    </row>
    <row r="457" spans="11:14" x14ac:dyDescent="0.25">
      <c r="K457">
        <v>154</v>
      </c>
      <c r="M457" s="428" t="s">
        <v>384</v>
      </c>
      <c r="N457" s="217">
        <v>0.35670000000000002</v>
      </c>
    </row>
    <row r="458" spans="11:14" ht="15.75" thickBot="1" x14ac:dyDescent="0.3">
      <c r="K458">
        <v>155</v>
      </c>
      <c r="M458" s="429"/>
      <c r="N458" s="218">
        <v>225</v>
      </c>
    </row>
    <row r="459" spans="11:14" ht="15.75" thickBot="1" x14ac:dyDescent="0.3">
      <c r="K459">
        <v>157</v>
      </c>
      <c r="M459" s="63" t="s">
        <v>23</v>
      </c>
      <c r="N459" s="64" t="s">
        <v>392</v>
      </c>
    </row>
    <row r="460" spans="11:14" x14ac:dyDescent="0.25">
      <c r="K460">
        <v>158</v>
      </c>
      <c r="M460" s="428" t="s">
        <v>79</v>
      </c>
      <c r="N460" s="217">
        <v>0.35589999999999999</v>
      </c>
    </row>
    <row r="461" spans="11:14" ht="15.75" thickBot="1" x14ac:dyDescent="0.3">
      <c r="K461">
        <v>159</v>
      </c>
      <c r="M461" s="429"/>
      <c r="N461" s="218">
        <v>226</v>
      </c>
    </row>
    <row r="462" spans="11:14" x14ac:dyDescent="0.25">
      <c r="K462">
        <v>160</v>
      </c>
      <c r="M462" s="428" t="s">
        <v>57</v>
      </c>
      <c r="N462" s="217">
        <v>0.35270000000000001</v>
      </c>
    </row>
    <row r="463" spans="11:14" ht="15.75" thickBot="1" x14ac:dyDescent="0.3">
      <c r="K463">
        <v>161</v>
      </c>
      <c r="M463" s="429"/>
      <c r="N463" s="218">
        <v>227</v>
      </c>
    </row>
    <row r="464" spans="11:14" x14ac:dyDescent="0.25">
      <c r="K464">
        <v>163</v>
      </c>
      <c r="M464" s="428" t="s">
        <v>380</v>
      </c>
      <c r="N464" s="217">
        <v>0.3508</v>
      </c>
    </row>
    <row r="465" spans="11:14" ht="15.75" thickBot="1" x14ac:dyDescent="0.3">
      <c r="K465">
        <v>164</v>
      </c>
      <c r="M465" s="429"/>
      <c r="N465" s="218">
        <v>228</v>
      </c>
    </row>
    <row r="466" spans="11:14" x14ac:dyDescent="0.25">
      <c r="K466">
        <v>165</v>
      </c>
      <c r="M466" s="428" t="s">
        <v>361</v>
      </c>
      <c r="N466" s="217">
        <v>0.35020000000000001</v>
      </c>
    </row>
    <row r="467" spans="11:14" ht="15.75" thickBot="1" x14ac:dyDescent="0.3">
      <c r="K467">
        <v>167</v>
      </c>
      <c r="M467" s="429"/>
      <c r="N467" s="218">
        <v>229</v>
      </c>
    </row>
    <row r="468" spans="11:14" x14ac:dyDescent="0.25">
      <c r="K468">
        <v>168</v>
      </c>
      <c r="M468" s="428" t="s">
        <v>236</v>
      </c>
      <c r="N468" s="217">
        <v>0.3498</v>
      </c>
    </row>
    <row r="469" spans="11:14" ht="15.75" thickBot="1" x14ac:dyDescent="0.3">
      <c r="K469">
        <v>169</v>
      </c>
      <c r="M469" s="429"/>
      <c r="N469" s="218">
        <v>230</v>
      </c>
    </row>
    <row r="470" spans="11:14" x14ac:dyDescent="0.25">
      <c r="K470">
        <v>170</v>
      </c>
      <c r="M470" s="428" t="s">
        <v>103</v>
      </c>
      <c r="N470" s="217">
        <v>0.34970000000000001</v>
      </c>
    </row>
    <row r="471" spans="11:14" ht="15.75" thickBot="1" x14ac:dyDescent="0.3">
      <c r="K471">
        <v>171</v>
      </c>
      <c r="M471" s="429"/>
      <c r="N471" s="218">
        <v>231</v>
      </c>
    </row>
    <row r="472" spans="11:14" x14ac:dyDescent="0.25">
      <c r="K472">
        <v>172</v>
      </c>
      <c r="M472" s="428" t="s">
        <v>77</v>
      </c>
      <c r="N472" s="217">
        <v>0.3458</v>
      </c>
    </row>
    <row r="473" spans="11:14" ht="15.75" thickBot="1" x14ac:dyDescent="0.3">
      <c r="K473">
        <v>173</v>
      </c>
      <c r="M473" s="429"/>
      <c r="N473" s="218">
        <v>232</v>
      </c>
    </row>
    <row r="474" spans="11:14" x14ac:dyDescent="0.25">
      <c r="K474">
        <v>175</v>
      </c>
      <c r="M474" s="13" t="s">
        <v>333</v>
      </c>
      <c r="N474" s="217">
        <v>0.3412</v>
      </c>
    </row>
    <row r="475" spans="11:14" ht="15.75" thickBot="1" x14ac:dyDescent="0.3">
      <c r="K475">
        <v>176</v>
      </c>
      <c r="M475" s="14" t="s">
        <v>433</v>
      </c>
      <c r="N475" s="218">
        <v>233</v>
      </c>
    </row>
    <row r="476" spans="11:14" x14ac:dyDescent="0.25">
      <c r="K476">
        <v>177</v>
      </c>
      <c r="M476" s="428" t="s">
        <v>342</v>
      </c>
      <c r="N476" s="217">
        <v>0.33789999999999998</v>
      </c>
    </row>
    <row r="477" spans="11:14" ht="15.75" thickBot="1" x14ac:dyDescent="0.3">
      <c r="K477">
        <v>178</v>
      </c>
      <c r="M477" s="429"/>
      <c r="N477" s="218">
        <v>234</v>
      </c>
    </row>
    <row r="478" spans="11:14" x14ac:dyDescent="0.25">
      <c r="K478">
        <v>179</v>
      </c>
      <c r="M478" s="428" t="s">
        <v>86</v>
      </c>
      <c r="N478" s="217">
        <v>0.33610000000000001</v>
      </c>
    </row>
    <row r="479" spans="11:14" ht="15.75" thickBot="1" x14ac:dyDescent="0.3">
      <c r="K479">
        <v>180</v>
      </c>
      <c r="M479" s="429"/>
      <c r="N479" s="218">
        <v>235</v>
      </c>
    </row>
    <row r="480" spans="11:14" x14ac:dyDescent="0.25">
      <c r="K480">
        <v>181</v>
      </c>
      <c r="M480" s="428" t="s">
        <v>98</v>
      </c>
      <c r="N480" s="217">
        <v>0.32079999999999997</v>
      </c>
    </row>
    <row r="481" spans="11:14" ht="15.75" thickBot="1" x14ac:dyDescent="0.3">
      <c r="K481">
        <v>182</v>
      </c>
      <c r="M481" s="429"/>
      <c r="N481" s="218">
        <v>236</v>
      </c>
    </row>
    <row r="482" spans="11:14" x14ac:dyDescent="0.25">
      <c r="K482">
        <v>183</v>
      </c>
      <c r="M482" s="428" t="s">
        <v>219</v>
      </c>
      <c r="N482" s="217">
        <v>0.32019999999999998</v>
      </c>
    </row>
    <row r="483" spans="11:14" ht="15.75" thickBot="1" x14ac:dyDescent="0.3">
      <c r="K483">
        <v>184</v>
      </c>
      <c r="M483" s="429"/>
      <c r="N483" s="218">
        <v>237</v>
      </c>
    </row>
    <row r="484" spans="11:14" x14ac:dyDescent="0.25">
      <c r="K484">
        <v>185</v>
      </c>
      <c r="M484" s="428" t="s">
        <v>244</v>
      </c>
      <c r="N484" s="217">
        <v>0.31790000000000002</v>
      </c>
    </row>
    <row r="485" spans="11:14" ht="15.75" thickBot="1" x14ac:dyDescent="0.3">
      <c r="K485">
        <v>186</v>
      </c>
      <c r="M485" s="429"/>
      <c r="N485" s="218">
        <v>238</v>
      </c>
    </row>
    <row r="486" spans="11:14" x14ac:dyDescent="0.25">
      <c r="K486">
        <v>187</v>
      </c>
      <c r="M486" s="428" t="s">
        <v>125</v>
      </c>
      <c r="N486" s="217">
        <v>0.31490000000000001</v>
      </c>
    </row>
    <row r="487" spans="11:14" ht="15.75" thickBot="1" x14ac:dyDescent="0.3">
      <c r="K487">
        <v>189</v>
      </c>
      <c r="M487" s="429"/>
      <c r="N487" s="218">
        <v>239</v>
      </c>
    </row>
    <row r="488" spans="11:14" x14ac:dyDescent="0.25">
      <c r="K488">
        <v>190</v>
      </c>
      <c r="M488" s="428" t="s">
        <v>297</v>
      </c>
      <c r="N488" s="217">
        <v>0.31440000000000001</v>
      </c>
    </row>
    <row r="489" spans="11:14" ht="15.75" thickBot="1" x14ac:dyDescent="0.3">
      <c r="K489">
        <v>191</v>
      </c>
      <c r="M489" s="429"/>
      <c r="N489" s="218">
        <v>240</v>
      </c>
    </row>
    <row r="490" spans="11:14" x14ac:dyDescent="0.25">
      <c r="K490">
        <v>192</v>
      </c>
      <c r="M490" s="428" t="s">
        <v>129</v>
      </c>
      <c r="N490" s="217">
        <v>0.314</v>
      </c>
    </row>
    <row r="491" spans="11:14" ht="15.75" thickBot="1" x14ac:dyDescent="0.3">
      <c r="K491">
        <v>193</v>
      </c>
      <c r="M491" s="429"/>
      <c r="N491" s="218">
        <v>241</v>
      </c>
    </row>
    <row r="492" spans="11:14" x14ac:dyDescent="0.25">
      <c r="K492">
        <v>194</v>
      </c>
      <c r="M492" s="428" t="s">
        <v>282</v>
      </c>
      <c r="N492" s="217">
        <v>0.3075</v>
      </c>
    </row>
    <row r="493" spans="11:14" ht="15.75" thickBot="1" x14ac:dyDescent="0.3">
      <c r="K493">
        <v>195</v>
      </c>
      <c r="M493" s="429"/>
      <c r="N493" s="218">
        <v>242</v>
      </c>
    </row>
    <row r="494" spans="11:14" x14ac:dyDescent="0.25">
      <c r="K494">
        <v>196</v>
      </c>
      <c r="M494" s="428" t="s">
        <v>146</v>
      </c>
      <c r="N494" s="217">
        <v>0.30590000000000001</v>
      </c>
    </row>
    <row r="495" spans="11:14" ht="15.75" thickBot="1" x14ac:dyDescent="0.3">
      <c r="K495">
        <v>197</v>
      </c>
      <c r="M495" s="429"/>
      <c r="N495" s="218">
        <v>243</v>
      </c>
    </row>
    <row r="496" spans="11:14" x14ac:dyDescent="0.25">
      <c r="K496">
        <v>198</v>
      </c>
      <c r="M496" s="428" t="s">
        <v>339</v>
      </c>
      <c r="N496" s="217">
        <v>0.30280000000000001</v>
      </c>
    </row>
    <row r="497" spans="11:14" ht="15.75" thickBot="1" x14ac:dyDescent="0.3">
      <c r="K497">
        <v>199</v>
      </c>
      <c r="M497" s="429"/>
      <c r="N497" s="218">
        <v>244</v>
      </c>
    </row>
    <row r="498" spans="11:14" x14ac:dyDescent="0.25">
      <c r="K498">
        <v>200</v>
      </c>
      <c r="M498" s="428" t="s">
        <v>69</v>
      </c>
      <c r="N498" s="217">
        <v>0.3014</v>
      </c>
    </row>
    <row r="499" spans="11:14" ht="15.75" thickBot="1" x14ac:dyDescent="0.3">
      <c r="K499">
        <v>201</v>
      </c>
      <c r="M499" s="429"/>
      <c r="N499" s="218">
        <v>245</v>
      </c>
    </row>
    <row r="500" spans="11:14" x14ac:dyDescent="0.25">
      <c r="K500">
        <v>202</v>
      </c>
      <c r="M500" s="428" t="s">
        <v>352</v>
      </c>
      <c r="N500" s="217">
        <v>0.29799999999999999</v>
      </c>
    </row>
    <row r="501" spans="11:14" ht="15.75" thickBot="1" x14ac:dyDescent="0.3">
      <c r="K501">
        <v>203</v>
      </c>
      <c r="M501" s="429"/>
      <c r="N501" s="218">
        <v>246</v>
      </c>
    </row>
    <row r="502" spans="11:14" x14ac:dyDescent="0.25">
      <c r="K502">
        <v>204</v>
      </c>
      <c r="M502" s="428" t="s">
        <v>68</v>
      </c>
      <c r="N502" s="217">
        <v>0.29730000000000001</v>
      </c>
    </row>
    <row r="503" spans="11:14" ht="15.75" thickBot="1" x14ac:dyDescent="0.3">
      <c r="K503">
        <v>205</v>
      </c>
      <c r="M503" s="429"/>
      <c r="N503" s="218">
        <v>247</v>
      </c>
    </row>
    <row r="504" spans="11:14" x14ac:dyDescent="0.25">
      <c r="K504">
        <v>206</v>
      </c>
      <c r="M504" s="428" t="s">
        <v>179</v>
      </c>
      <c r="N504" s="217">
        <v>0.2913</v>
      </c>
    </row>
    <row r="505" spans="11:14" ht="15.75" thickBot="1" x14ac:dyDescent="0.3">
      <c r="K505">
        <v>207</v>
      </c>
      <c r="M505" s="429"/>
      <c r="N505" s="218">
        <v>248</v>
      </c>
    </row>
    <row r="506" spans="11:14" x14ac:dyDescent="0.25">
      <c r="K506">
        <v>208</v>
      </c>
      <c r="M506" s="428" t="s">
        <v>331</v>
      </c>
      <c r="N506" s="217">
        <v>0.28989999999999999</v>
      </c>
    </row>
    <row r="507" spans="11:14" ht="15.75" thickBot="1" x14ac:dyDescent="0.3">
      <c r="K507">
        <v>209</v>
      </c>
      <c r="M507" s="429"/>
      <c r="N507" s="218">
        <v>249</v>
      </c>
    </row>
    <row r="508" spans="11:14" x14ac:dyDescent="0.25">
      <c r="K508">
        <v>210</v>
      </c>
      <c r="M508" s="428" t="s">
        <v>241</v>
      </c>
      <c r="N508" s="217">
        <v>0.28899999999999998</v>
      </c>
    </row>
    <row r="509" spans="11:14" ht="15.75" thickBot="1" x14ac:dyDescent="0.3">
      <c r="K509">
        <v>211</v>
      </c>
      <c r="M509" s="429"/>
      <c r="N509" s="218">
        <v>250</v>
      </c>
    </row>
    <row r="510" spans="11:14" ht="15.75" thickBot="1" x14ac:dyDescent="0.3">
      <c r="K510">
        <v>212</v>
      </c>
      <c r="M510" s="63" t="s">
        <v>23</v>
      </c>
      <c r="N510" s="64" t="s">
        <v>392</v>
      </c>
    </row>
    <row r="511" spans="11:14" x14ac:dyDescent="0.25">
      <c r="K511">
        <v>213</v>
      </c>
      <c r="M511" s="428" t="s">
        <v>108</v>
      </c>
      <c r="N511" s="217">
        <v>0.28810000000000002</v>
      </c>
    </row>
    <row r="512" spans="11:14" ht="15.75" thickBot="1" x14ac:dyDescent="0.3">
      <c r="K512">
        <v>214</v>
      </c>
      <c r="M512" s="429"/>
      <c r="N512" s="218">
        <v>251</v>
      </c>
    </row>
    <row r="513" spans="11:14" x14ac:dyDescent="0.25">
      <c r="K513">
        <v>215</v>
      </c>
      <c r="M513" s="428" t="s">
        <v>161</v>
      </c>
      <c r="N513" s="215">
        <v>0.28489999999999999</v>
      </c>
    </row>
    <row r="514" spans="11:14" ht="15.75" thickBot="1" x14ac:dyDescent="0.3">
      <c r="K514">
        <v>216</v>
      </c>
      <c r="M514" s="429"/>
      <c r="N514" s="216">
        <v>252</v>
      </c>
    </row>
    <row r="515" spans="11:14" x14ac:dyDescent="0.25">
      <c r="K515">
        <v>217</v>
      </c>
      <c r="M515" s="428" t="s">
        <v>115</v>
      </c>
      <c r="N515" s="219">
        <v>0.27789999999999998</v>
      </c>
    </row>
    <row r="516" spans="11:14" ht="15.75" thickBot="1" x14ac:dyDescent="0.3">
      <c r="K516">
        <v>218</v>
      </c>
      <c r="M516" s="429"/>
      <c r="N516" s="220">
        <v>253</v>
      </c>
    </row>
    <row r="517" spans="11:14" x14ac:dyDescent="0.25">
      <c r="K517">
        <v>219</v>
      </c>
      <c r="M517" s="428" t="s">
        <v>243</v>
      </c>
      <c r="N517" s="221">
        <v>0.26910000000000001</v>
      </c>
    </row>
    <row r="518" spans="11:14" ht="15.75" thickBot="1" x14ac:dyDescent="0.3">
      <c r="K518">
        <v>220</v>
      </c>
      <c r="M518" s="429"/>
      <c r="N518" s="222">
        <v>254</v>
      </c>
    </row>
    <row r="519" spans="11:14" x14ac:dyDescent="0.25">
      <c r="K519">
        <v>221</v>
      </c>
      <c r="M519" s="428" t="s">
        <v>139</v>
      </c>
      <c r="N519" s="223">
        <v>0.26860000000000001</v>
      </c>
    </row>
    <row r="520" spans="11:14" ht="15.75" thickBot="1" x14ac:dyDescent="0.3">
      <c r="K520">
        <v>222</v>
      </c>
      <c r="M520" s="429"/>
      <c r="N520" s="224">
        <v>255</v>
      </c>
    </row>
    <row r="521" spans="11:14" x14ac:dyDescent="0.25">
      <c r="K521">
        <v>223</v>
      </c>
      <c r="M521" s="428" t="s">
        <v>188</v>
      </c>
      <c r="N521" s="225">
        <v>0.26419999999999999</v>
      </c>
    </row>
    <row r="522" spans="11:14" ht="15.75" thickBot="1" x14ac:dyDescent="0.3">
      <c r="K522">
        <v>224</v>
      </c>
      <c r="M522" s="429"/>
      <c r="N522" s="226">
        <v>256</v>
      </c>
    </row>
    <row r="523" spans="11:14" x14ac:dyDescent="0.25">
      <c r="K523">
        <v>225</v>
      </c>
      <c r="M523" s="428" t="s">
        <v>378</v>
      </c>
      <c r="N523" s="227">
        <v>0.2641</v>
      </c>
    </row>
    <row r="524" spans="11:14" ht="15.75" thickBot="1" x14ac:dyDescent="0.3">
      <c r="K524">
        <v>226</v>
      </c>
      <c r="M524" s="429"/>
      <c r="N524" s="228">
        <v>257</v>
      </c>
    </row>
    <row r="525" spans="11:14" x14ac:dyDescent="0.25">
      <c r="K525">
        <v>227</v>
      </c>
      <c r="M525" s="428" t="s">
        <v>269</v>
      </c>
      <c r="N525" s="229">
        <v>0.2626</v>
      </c>
    </row>
    <row r="526" spans="11:14" ht="15.75" thickBot="1" x14ac:dyDescent="0.3">
      <c r="K526">
        <v>228</v>
      </c>
      <c r="M526" s="429"/>
      <c r="N526" s="230">
        <v>258</v>
      </c>
    </row>
    <row r="527" spans="11:14" x14ac:dyDescent="0.25">
      <c r="K527">
        <v>229</v>
      </c>
      <c r="M527" s="428" t="s">
        <v>276</v>
      </c>
      <c r="N527" s="229">
        <v>0.26100000000000001</v>
      </c>
    </row>
    <row r="528" spans="11:14" ht="15.75" thickBot="1" x14ac:dyDescent="0.3">
      <c r="K528">
        <v>230</v>
      </c>
      <c r="M528" s="429"/>
      <c r="N528" s="230">
        <v>259</v>
      </c>
    </row>
    <row r="529" spans="11:14" x14ac:dyDescent="0.25">
      <c r="K529">
        <v>231</v>
      </c>
      <c r="M529" s="428" t="s">
        <v>78</v>
      </c>
      <c r="N529" s="231">
        <v>0.26019999999999999</v>
      </c>
    </row>
    <row r="530" spans="11:14" ht="15.75" thickBot="1" x14ac:dyDescent="0.3">
      <c r="K530">
        <v>232</v>
      </c>
      <c r="M530" s="429"/>
      <c r="N530" s="232">
        <v>260</v>
      </c>
    </row>
    <row r="531" spans="11:14" x14ac:dyDescent="0.25">
      <c r="K531">
        <v>234</v>
      </c>
      <c r="M531" s="428" t="s">
        <v>197</v>
      </c>
      <c r="N531" s="233">
        <v>0.25890000000000002</v>
      </c>
    </row>
    <row r="532" spans="11:14" ht="15.75" thickBot="1" x14ac:dyDescent="0.3">
      <c r="K532">
        <v>235</v>
      </c>
      <c r="M532" s="429"/>
      <c r="N532" s="234">
        <v>261</v>
      </c>
    </row>
    <row r="533" spans="11:14" x14ac:dyDescent="0.25">
      <c r="K533">
        <v>236</v>
      </c>
      <c r="M533" s="428" t="s">
        <v>84</v>
      </c>
      <c r="N533" s="235">
        <v>0.25779999999999997</v>
      </c>
    </row>
    <row r="534" spans="11:14" ht="15.75" thickBot="1" x14ac:dyDescent="0.3">
      <c r="K534">
        <v>237</v>
      </c>
      <c r="M534" s="429"/>
      <c r="N534" s="236">
        <v>262</v>
      </c>
    </row>
    <row r="535" spans="11:14" x14ac:dyDescent="0.25">
      <c r="K535">
        <v>238</v>
      </c>
      <c r="M535" s="428" t="s">
        <v>151</v>
      </c>
      <c r="N535" s="237">
        <v>0.25650000000000001</v>
      </c>
    </row>
    <row r="536" spans="11:14" ht="15.75" thickBot="1" x14ac:dyDescent="0.3">
      <c r="K536">
        <v>239</v>
      </c>
      <c r="M536" s="429"/>
      <c r="N536" s="238">
        <v>263</v>
      </c>
    </row>
    <row r="537" spans="11:14" x14ac:dyDescent="0.25">
      <c r="K537">
        <v>240</v>
      </c>
      <c r="M537" s="428" t="s">
        <v>283</v>
      </c>
      <c r="N537" s="239">
        <v>0.25580000000000003</v>
      </c>
    </row>
    <row r="538" spans="11:14" ht="15.75" thickBot="1" x14ac:dyDescent="0.3">
      <c r="K538">
        <v>241</v>
      </c>
      <c r="M538" s="429"/>
      <c r="N538" s="240">
        <v>264</v>
      </c>
    </row>
    <row r="539" spans="11:14" x14ac:dyDescent="0.25">
      <c r="K539">
        <v>242</v>
      </c>
      <c r="M539" s="428" t="s">
        <v>181</v>
      </c>
      <c r="N539" s="239">
        <v>0.2525</v>
      </c>
    </row>
    <row r="540" spans="11:14" ht="15.75" thickBot="1" x14ac:dyDescent="0.3">
      <c r="K540">
        <v>243</v>
      </c>
      <c r="M540" s="429"/>
      <c r="N540" s="240">
        <v>265</v>
      </c>
    </row>
    <row r="541" spans="11:14" x14ac:dyDescent="0.25">
      <c r="K541">
        <v>244</v>
      </c>
      <c r="M541" s="428" t="s">
        <v>354</v>
      </c>
      <c r="N541" s="241">
        <v>0.25119999999999998</v>
      </c>
    </row>
    <row r="542" spans="11:14" ht="15.75" thickBot="1" x14ac:dyDescent="0.3">
      <c r="K542">
        <v>245</v>
      </c>
      <c r="M542" s="429"/>
      <c r="N542" s="242">
        <v>266</v>
      </c>
    </row>
    <row r="543" spans="11:14" x14ac:dyDescent="0.25">
      <c r="K543">
        <v>246</v>
      </c>
      <c r="M543" s="428" t="s">
        <v>184</v>
      </c>
      <c r="N543" s="243">
        <v>0.2492</v>
      </c>
    </row>
    <row r="544" spans="11:14" ht="15.75" thickBot="1" x14ac:dyDescent="0.3">
      <c r="K544">
        <v>247</v>
      </c>
      <c r="M544" s="429"/>
      <c r="N544" s="244">
        <v>267</v>
      </c>
    </row>
    <row r="545" spans="11:14" x14ac:dyDescent="0.25">
      <c r="K545">
        <v>248</v>
      </c>
      <c r="M545" s="428" t="s">
        <v>284</v>
      </c>
      <c r="N545" s="245">
        <v>0.2472</v>
      </c>
    </row>
    <row r="546" spans="11:14" ht="15.75" thickBot="1" x14ac:dyDescent="0.3">
      <c r="K546">
        <v>249</v>
      </c>
      <c r="M546" s="429"/>
      <c r="N546" s="246">
        <v>268</v>
      </c>
    </row>
    <row r="547" spans="11:14" x14ac:dyDescent="0.25">
      <c r="K547">
        <v>250</v>
      </c>
      <c r="M547" s="428" t="s">
        <v>300</v>
      </c>
      <c r="N547" s="247">
        <v>0.2447</v>
      </c>
    </row>
    <row r="548" spans="11:14" ht="15.75" thickBot="1" x14ac:dyDescent="0.3">
      <c r="K548">
        <v>251</v>
      </c>
      <c r="M548" s="429"/>
      <c r="N548" s="248">
        <v>269</v>
      </c>
    </row>
    <row r="549" spans="11:14" x14ac:dyDescent="0.25">
      <c r="K549">
        <v>252</v>
      </c>
      <c r="M549" s="428" t="s">
        <v>264</v>
      </c>
      <c r="N549" s="249">
        <v>0.24199999999999999</v>
      </c>
    </row>
    <row r="550" spans="11:14" ht="15.75" thickBot="1" x14ac:dyDescent="0.3">
      <c r="K550">
        <v>253</v>
      </c>
      <c r="M550" s="429"/>
      <c r="N550" s="250">
        <v>270</v>
      </c>
    </row>
    <row r="551" spans="11:14" x14ac:dyDescent="0.25">
      <c r="K551">
        <v>254</v>
      </c>
      <c r="M551" s="428" t="s">
        <v>326</v>
      </c>
      <c r="N551" s="251">
        <v>0.2404</v>
      </c>
    </row>
    <row r="552" spans="11:14" ht="15.75" thickBot="1" x14ac:dyDescent="0.3">
      <c r="K552">
        <v>255</v>
      </c>
      <c r="M552" s="429"/>
      <c r="N552" s="252">
        <v>271</v>
      </c>
    </row>
    <row r="553" spans="11:14" x14ac:dyDescent="0.25">
      <c r="K553">
        <v>256</v>
      </c>
      <c r="M553" s="428" t="s">
        <v>302</v>
      </c>
      <c r="N553" s="253">
        <v>0.23780000000000001</v>
      </c>
    </row>
    <row r="554" spans="11:14" ht="15.75" thickBot="1" x14ac:dyDescent="0.3">
      <c r="K554">
        <v>257</v>
      </c>
      <c r="M554" s="429"/>
      <c r="N554" s="254">
        <v>272</v>
      </c>
    </row>
    <row r="555" spans="11:14" x14ac:dyDescent="0.25">
      <c r="K555">
        <v>258</v>
      </c>
      <c r="M555" s="428" t="s">
        <v>182</v>
      </c>
      <c r="N555" s="255">
        <v>0.2349</v>
      </c>
    </row>
    <row r="556" spans="11:14" ht="15.75" thickBot="1" x14ac:dyDescent="0.3">
      <c r="K556">
        <v>259</v>
      </c>
      <c r="M556" s="429"/>
      <c r="N556" s="256">
        <v>273</v>
      </c>
    </row>
    <row r="557" spans="11:14" x14ac:dyDescent="0.25">
      <c r="K557">
        <v>260</v>
      </c>
      <c r="M557" s="428" t="s">
        <v>45</v>
      </c>
      <c r="N557" s="257">
        <v>0.22689999999999999</v>
      </c>
    </row>
    <row r="558" spans="11:14" ht="15.75" thickBot="1" x14ac:dyDescent="0.3">
      <c r="K558">
        <v>261</v>
      </c>
      <c r="M558" s="429"/>
      <c r="N558" s="258">
        <v>274</v>
      </c>
    </row>
    <row r="559" spans="11:14" x14ac:dyDescent="0.25">
      <c r="K559">
        <v>262</v>
      </c>
      <c r="M559" s="428" t="s">
        <v>111</v>
      </c>
      <c r="N559" s="259">
        <v>0.22239999999999999</v>
      </c>
    </row>
    <row r="560" spans="11:14" ht="15.75" thickBot="1" x14ac:dyDescent="0.3">
      <c r="K560">
        <v>263</v>
      </c>
      <c r="M560" s="429"/>
      <c r="N560" s="260">
        <v>275</v>
      </c>
    </row>
    <row r="561" spans="11:14" ht="15.75" thickBot="1" x14ac:dyDescent="0.3">
      <c r="K561">
        <v>264</v>
      </c>
      <c r="M561" s="63" t="s">
        <v>23</v>
      </c>
      <c r="N561" s="64" t="s">
        <v>392</v>
      </c>
    </row>
    <row r="562" spans="11:14" x14ac:dyDescent="0.25">
      <c r="K562">
        <v>265</v>
      </c>
      <c r="M562" s="428" t="s">
        <v>259</v>
      </c>
      <c r="N562" s="261">
        <v>0.221</v>
      </c>
    </row>
    <row r="563" spans="11:14" ht="15.75" thickBot="1" x14ac:dyDescent="0.3">
      <c r="K563">
        <v>266</v>
      </c>
      <c r="M563" s="429"/>
      <c r="N563" s="262">
        <v>276</v>
      </c>
    </row>
    <row r="564" spans="11:14" x14ac:dyDescent="0.25">
      <c r="K564">
        <v>267</v>
      </c>
      <c r="M564" s="428" t="s">
        <v>363</v>
      </c>
      <c r="N564" s="263">
        <v>0.21990000000000001</v>
      </c>
    </row>
    <row r="565" spans="11:14" ht="15.75" thickBot="1" x14ac:dyDescent="0.3">
      <c r="K565">
        <v>268</v>
      </c>
      <c r="M565" s="429"/>
      <c r="N565" s="264">
        <v>277</v>
      </c>
    </row>
    <row r="566" spans="11:14" x14ac:dyDescent="0.25">
      <c r="K566">
        <v>269</v>
      </c>
      <c r="M566" s="428" t="s">
        <v>157</v>
      </c>
      <c r="N566" s="265">
        <v>0.21820000000000001</v>
      </c>
    </row>
    <row r="567" spans="11:14" ht="15.75" thickBot="1" x14ac:dyDescent="0.3">
      <c r="K567">
        <v>270</v>
      </c>
      <c r="M567" s="429"/>
      <c r="N567" s="266">
        <v>278</v>
      </c>
    </row>
    <row r="568" spans="11:14" x14ac:dyDescent="0.25">
      <c r="K568">
        <v>271</v>
      </c>
      <c r="M568" s="428" t="s">
        <v>296</v>
      </c>
      <c r="N568" s="267">
        <v>0.21820000000000001</v>
      </c>
    </row>
    <row r="569" spans="11:14" ht="15.75" thickBot="1" x14ac:dyDescent="0.3">
      <c r="K569">
        <v>272</v>
      </c>
      <c r="M569" s="429"/>
      <c r="N569" s="268">
        <v>279</v>
      </c>
    </row>
    <row r="570" spans="11:14" x14ac:dyDescent="0.25">
      <c r="K570">
        <v>273</v>
      </c>
      <c r="M570" s="428" t="s">
        <v>225</v>
      </c>
      <c r="N570" s="269">
        <v>0.21690000000000001</v>
      </c>
    </row>
    <row r="571" spans="11:14" ht="15.75" thickBot="1" x14ac:dyDescent="0.3">
      <c r="K571">
        <v>274</v>
      </c>
      <c r="M571" s="429"/>
      <c r="N571" s="270">
        <v>280</v>
      </c>
    </row>
    <row r="572" spans="11:14" x14ac:dyDescent="0.25">
      <c r="K572">
        <v>275</v>
      </c>
      <c r="M572" s="428" t="s">
        <v>191</v>
      </c>
      <c r="N572" s="271">
        <v>0.21529999999999999</v>
      </c>
    </row>
    <row r="573" spans="11:14" ht="15.75" thickBot="1" x14ac:dyDescent="0.3">
      <c r="K573">
        <v>276</v>
      </c>
      <c r="M573" s="429"/>
      <c r="N573" s="272">
        <v>281</v>
      </c>
    </row>
    <row r="574" spans="11:14" x14ac:dyDescent="0.25">
      <c r="K574">
        <v>277</v>
      </c>
      <c r="M574" s="428" t="s">
        <v>229</v>
      </c>
      <c r="N574" s="273">
        <v>0.215</v>
      </c>
    </row>
    <row r="575" spans="11:14" ht="15.75" thickBot="1" x14ac:dyDescent="0.3">
      <c r="K575">
        <v>278</v>
      </c>
      <c r="M575" s="429"/>
      <c r="N575" s="274">
        <v>282</v>
      </c>
    </row>
    <row r="576" spans="11:14" x14ac:dyDescent="0.25">
      <c r="K576">
        <v>279</v>
      </c>
      <c r="M576" s="428" t="s">
        <v>88</v>
      </c>
      <c r="N576" s="275">
        <v>0.21390000000000001</v>
      </c>
    </row>
    <row r="577" spans="11:14" ht="15.75" thickBot="1" x14ac:dyDescent="0.3">
      <c r="K577">
        <v>280</v>
      </c>
      <c r="M577" s="429"/>
      <c r="N577" s="276">
        <v>283</v>
      </c>
    </row>
    <row r="578" spans="11:14" x14ac:dyDescent="0.25">
      <c r="K578">
        <v>281</v>
      </c>
      <c r="M578" s="428" t="s">
        <v>160</v>
      </c>
      <c r="N578" s="277">
        <v>0.21299999999999999</v>
      </c>
    </row>
    <row r="579" spans="11:14" ht="15.75" thickBot="1" x14ac:dyDescent="0.3">
      <c r="K579">
        <v>282</v>
      </c>
      <c r="M579" s="429"/>
      <c r="N579" s="278">
        <v>284</v>
      </c>
    </row>
    <row r="580" spans="11:14" x14ac:dyDescent="0.25">
      <c r="K580">
        <v>283</v>
      </c>
      <c r="M580" s="428" t="s">
        <v>246</v>
      </c>
      <c r="N580" s="279">
        <v>0.20499999999999999</v>
      </c>
    </row>
    <row r="581" spans="11:14" ht="15.75" thickBot="1" x14ac:dyDescent="0.3">
      <c r="K581">
        <v>284</v>
      </c>
      <c r="M581" s="429"/>
      <c r="N581" s="280">
        <v>285</v>
      </c>
    </row>
    <row r="582" spans="11:14" x14ac:dyDescent="0.25">
      <c r="K582">
        <v>285</v>
      </c>
      <c r="M582" s="428" t="s">
        <v>345</v>
      </c>
      <c r="N582" s="281">
        <v>0.2014</v>
      </c>
    </row>
    <row r="583" spans="11:14" ht="15.75" thickBot="1" x14ac:dyDescent="0.3">
      <c r="K583">
        <v>286</v>
      </c>
      <c r="M583" s="429"/>
      <c r="N583" s="282">
        <v>286</v>
      </c>
    </row>
    <row r="584" spans="11:14" x14ac:dyDescent="0.25">
      <c r="K584">
        <v>287</v>
      </c>
      <c r="M584" s="428" t="s">
        <v>175</v>
      </c>
      <c r="N584" s="283">
        <v>0.19980000000000001</v>
      </c>
    </row>
    <row r="585" spans="11:14" ht="15.75" thickBot="1" x14ac:dyDescent="0.3">
      <c r="K585">
        <v>288</v>
      </c>
      <c r="M585" s="429"/>
      <c r="N585" s="284">
        <v>287</v>
      </c>
    </row>
    <row r="586" spans="11:14" x14ac:dyDescent="0.25">
      <c r="K586">
        <v>289</v>
      </c>
      <c r="M586" s="428" t="s">
        <v>379</v>
      </c>
      <c r="N586" s="285">
        <v>0.19700000000000001</v>
      </c>
    </row>
    <row r="587" spans="11:14" ht="15.75" thickBot="1" x14ac:dyDescent="0.3">
      <c r="K587">
        <v>290</v>
      </c>
      <c r="M587" s="429"/>
      <c r="N587" s="286">
        <v>288</v>
      </c>
    </row>
    <row r="588" spans="11:14" x14ac:dyDescent="0.25">
      <c r="K588">
        <v>291</v>
      </c>
      <c r="M588" s="428" t="s">
        <v>233</v>
      </c>
      <c r="N588" s="287">
        <v>0.19359999999999999</v>
      </c>
    </row>
    <row r="589" spans="11:14" ht="15.75" thickBot="1" x14ac:dyDescent="0.3">
      <c r="K589">
        <v>292</v>
      </c>
      <c r="M589" s="429"/>
      <c r="N589" s="288">
        <v>289</v>
      </c>
    </row>
    <row r="590" spans="11:14" x14ac:dyDescent="0.25">
      <c r="K590">
        <v>293</v>
      </c>
      <c r="M590" s="428" t="s">
        <v>183</v>
      </c>
      <c r="N590" s="289">
        <v>0.19189999999999999</v>
      </c>
    </row>
    <row r="591" spans="11:14" ht="15.75" thickBot="1" x14ac:dyDescent="0.3">
      <c r="K591">
        <v>294</v>
      </c>
      <c r="M591" s="429"/>
      <c r="N591" s="290">
        <v>290</v>
      </c>
    </row>
    <row r="592" spans="11:14" x14ac:dyDescent="0.25">
      <c r="K592">
        <v>295</v>
      </c>
      <c r="M592" s="428" t="s">
        <v>278</v>
      </c>
      <c r="N592" s="291">
        <v>0.18659999999999999</v>
      </c>
    </row>
    <row r="593" spans="11:14" ht="15.75" thickBot="1" x14ac:dyDescent="0.3">
      <c r="K593">
        <v>296</v>
      </c>
      <c r="M593" s="429"/>
      <c r="N593" s="292">
        <v>291</v>
      </c>
    </row>
    <row r="594" spans="11:14" x14ac:dyDescent="0.25">
      <c r="K594">
        <v>297</v>
      </c>
      <c r="M594" s="428" t="s">
        <v>60</v>
      </c>
      <c r="N594" s="293">
        <v>0.18640000000000001</v>
      </c>
    </row>
    <row r="595" spans="11:14" ht="15.75" thickBot="1" x14ac:dyDescent="0.3">
      <c r="K595">
        <v>298</v>
      </c>
      <c r="M595" s="429"/>
      <c r="N595" s="294">
        <v>292</v>
      </c>
    </row>
    <row r="596" spans="11:14" x14ac:dyDescent="0.25">
      <c r="K596">
        <v>299</v>
      </c>
      <c r="M596" s="428" t="s">
        <v>220</v>
      </c>
      <c r="N596" s="295">
        <v>0.1739</v>
      </c>
    </row>
    <row r="597" spans="11:14" ht="15.75" thickBot="1" x14ac:dyDescent="0.3">
      <c r="K597">
        <v>300</v>
      </c>
      <c r="M597" s="429"/>
      <c r="N597" s="296">
        <v>293</v>
      </c>
    </row>
    <row r="598" spans="11:14" x14ac:dyDescent="0.25">
      <c r="K598">
        <v>301</v>
      </c>
      <c r="M598" s="428" t="s">
        <v>101</v>
      </c>
      <c r="N598" s="297">
        <v>0.1704</v>
      </c>
    </row>
    <row r="599" spans="11:14" ht="15.75" thickBot="1" x14ac:dyDescent="0.3">
      <c r="K599">
        <v>302</v>
      </c>
      <c r="M599" s="429"/>
      <c r="N599" s="298">
        <v>294</v>
      </c>
    </row>
    <row r="600" spans="11:14" x14ac:dyDescent="0.25">
      <c r="K600">
        <v>303</v>
      </c>
      <c r="M600" s="428" t="s">
        <v>351</v>
      </c>
      <c r="N600" s="299">
        <v>0.17030000000000001</v>
      </c>
    </row>
    <row r="601" spans="11:14" ht="15.75" thickBot="1" x14ac:dyDescent="0.3">
      <c r="K601">
        <v>304</v>
      </c>
      <c r="M601" s="429"/>
      <c r="N601" s="300">
        <v>295</v>
      </c>
    </row>
    <row r="602" spans="11:14" x14ac:dyDescent="0.25">
      <c r="K602">
        <v>305</v>
      </c>
      <c r="M602" s="428" t="s">
        <v>316</v>
      </c>
      <c r="N602" s="301">
        <v>0.16930000000000001</v>
      </c>
    </row>
    <row r="603" spans="11:14" ht="15.75" thickBot="1" x14ac:dyDescent="0.3">
      <c r="K603">
        <v>306</v>
      </c>
      <c r="M603" s="429"/>
      <c r="N603" s="302">
        <v>296</v>
      </c>
    </row>
    <row r="604" spans="11:14" x14ac:dyDescent="0.25">
      <c r="K604">
        <v>307</v>
      </c>
      <c r="M604" s="428" t="s">
        <v>55</v>
      </c>
      <c r="N604" s="303">
        <v>0.16750000000000001</v>
      </c>
    </row>
    <row r="605" spans="11:14" ht="15.75" thickBot="1" x14ac:dyDescent="0.3">
      <c r="K605">
        <v>308</v>
      </c>
      <c r="M605" s="429"/>
      <c r="N605" s="304">
        <v>297</v>
      </c>
    </row>
    <row r="606" spans="11:14" x14ac:dyDescent="0.25">
      <c r="K606">
        <v>309</v>
      </c>
      <c r="M606" s="428" t="s">
        <v>172</v>
      </c>
      <c r="N606" s="305">
        <v>0.16600000000000001</v>
      </c>
    </row>
    <row r="607" spans="11:14" ht="15.75" thickBot="1" x14ac:dyDescent="0.3">
      <c r="K607">
        <v>310</v>
      </c>
      <c r="M607" s="429"/>
      <c r="N607" s="306">
        <v>298</v>
      </c>
    </row>
    <row r="608" spans="11:14" x14ac:dyDescent="0.25">
      <c r="K608">
        <v>311</v>
      </c>
      <c r="M608" s="428" t="s">
        <v>100</v>
      </c>
      <c r="N608" s="307">
        <v>0.1646</v>
      </c>
    </row>
    <row r="609" spans="11:14" ht="15.75" thickBot="1" x14ac:dyDescent="0.3">
      <c r="K609">
        <v>312</v>
      </c>
      <c r="M609" s="429"/>
      <c r="N609" s="308">
        <v>299</v>
      </c>
    </row>
    <row r="610" spans="11:14" x14ac:dyDescent="0.25">
      <c r="K610">
        <v>313</v>
      </c>
      <c r="M610" s="428" t="s">
        <v>81</v>
      </c>
      <c r="N610" s="309">
        <v>0.1633</v>
      </c>
    </row>
    <row r="611" spans="11:14" ht="15.75" thickBot="1" x14ac:dyDescent="0.3">
      <c r="K611">
        <v>314</v>
      </c>
      <c r="M611" s="429"/>
      <c r="N611" s="310">
        <v>300</v>
      </c>
    </row>
    <row r="612" spans="11:14" ht="15.75" thickBot="1" x14ac:dyDescent="0.3">
      <c r="K612">
        <v>315</v>
      </c>
      <c r="M612" s="63" t="s">
        <v>23</v>
      </c>
      <c r="N612" s="64" t="s">
        <v>392</v>
      </c>
    </row>
    <row r="613" spans="11:14" x14ac:dyDescent="0.25">
      <c r="K613">
        <v>316</v>
      </c>
      <c r="M613" s="428" t="s">
        <v>353</v>
      </c>
      <c r="N613" s="311">
        <v>0.16039999999999999</v>
      </c>
    </row>
    <row r="614" spans="11:14" ht="15.75" thickBot="1" x14ac:dyDescent="0.3">
      <c r="K614">
        <v>317</v>
      </c>
      <c r="M614" s="429"/>
      <c r="N614" s="312">
        <v>301</v>
      </c>
    </row>
    <row r="615" spans="11:14" x14ac:dyDescent="0.25">
      <c r="K615">
        <v>318</v>
      </c>
      <c r="M615" s="428" t="s">
        <v>117</v>
      </c>
      <c r="N615" s="313">
        <v>0.15920000000000001</v>
      </c>
    </row>
    <row r="616" spans="11:14" ht="15.75" thickBot="1" x14ac:dyDescent="0.3">
      <c r="K616">
        <v>319</v>
      </c>
      <c r="M616" s="429"/>
      <c r="N616" s="314">
        <v>302</v>
      </c>
    </row>
    <row r="617" spans="11:14" x14ac:dyDescent="0.25">
      <c r="K617">
        <v>320</v>
      </c>
      <c r="M617" s="428" t="s">
        <v>218</v>
      </c>
      <c r="N617" s="315">
        <v>0.15820000000000001</v>
      </c>
    </row>
    <row r="618" spans="11:14" ht="15.75" thickBot="1" x14ac:dyDescent="0.3">
      <c r="K618">
        <v>321</v>
      </c>
      <c r="M618" s="429"/>
      <c r="N618" s="316">
        <v>303</v>
      </c>
    </row>
    <row r="619" spans="11:14" x14ac:dyDescent="0.25">
      <c r="K619">
        <v>322</v>
      </c>
      <c r="M619" s="428" t="s">
        <v>270</v>
      </c>
      <c r="N619" s="317">
        <v>0.15759999999999999</v>
      </c>
    </row>
    <row r="620" spans="11:14" ht="15.75" thickBot="1" x14ac:dyDescent="0.3">
      <c r="K620">
        <v>323</v>
      </c>
      <c r="M620" s="429"/>
      <c r="N620" s="318">
        <v>304</v>
      </c>
    </row>
    <row r="621" spans="11:14" x14ac:dyDescent="0.25">
      <c r="K621">
        <v>324</v>
      </c>
      <c r="M621" s="428" t="s">
        <v>186</v>
      </c>
      <c r="N621" s="319">
        <v>0.15329999999999999</v>
      </c>
    </row>
    <row r="622" spans="11:14" ht="15.75" thickBot="1" x14ac:dyDescent="0.3">
      <c r="K622">
        <v>325</v>
      </c>
      <c r="M622" s="429"/>
      <c r="N622" s="320">
        <v>305</v>
      </c>
    </row>
    <row r="623" spans="11:14" x14ac:dyDescent="0.25">
      <c r="K623">
        <v>326</v>
      </c>
      <c r="M623" s="428" t="s">
        <v>334</v>
      </c>
      <c r="N623" s="321">
        <v>0.15260000000000001</v>
      </c>
    </row>
    <row r="624" spans="11:14" ht="15.75" thickBot="1" x14ac:dyDescent="0.3">
      <c r="K624">
        <v>327</v>
      </c>
      <c r="M624" s="429"/>
      <c r="N624" s="322">
        <v>306</v>
      </c>
    </row>
    <row r="625" spans="11:14" x14ac:dyDescent="0.25">
      <c r="K625">
        <v>328</v>
      </c>
      <c r="M625" s="428" t="s">
        <v>305</v>
      </c>
      <c r="N625" s="323">
        <v>0.15240000000000001</v>
      </c>
    </row>
    <row r="626" spans="11:14" ht="15.75" thickBot="1" x14ac:dyDescent="0.3">
      <c r="K626">
        <v>329</v>
      </c>
      <c r="M626" s="429"/>
      <c r="N626" s="324">
        <v>307</v>
      </c>
    </row>
    <row r="627" spans="11:14" x14ac:dyDescent="0.25">
      <c r="K627">
        <v>330</v>
      </c>
      <c r="M627" s="428" t="s">
        <v>340</v>
      </c>
      <c r="N627" s="325">
        <v>0.14910000000000001</v>
      </c>
    </row>
    <row r="628" spans="11:14" ht="15.75" thickBot="1" x14ac:dyDescent="0.3">
      <c r="K628">
        <v>331</v>
      </c>
      <c r="M628" s="429"/>
      <c r="N628" s="326">
        <v>308</v>
      </c>
    </row>
    <row r="629" spans="11:14" x14ac:dyDescent="0.25">
      <c r="K629">
        <v>332</v>
      </c>
      <c r="M629" s="428" t="s">
        <v>107</v>
      </c>
      <c r="N629" s="327">
        <v>0.1454</v>
      </c>
    </row>
    <row r="630" spans="11:14" ht="15.75" thickBot="1" x14ac:dyDescent="0.3">
      <c r="K630">
        <v>333</v>
      </c>
      <c r="M630" s="429"/>
      <c r="N630" s="328">
        <v>309</v>
      </c>
    </row>
    <row r="631" spans="11:14" x14ac:dyDescent="0.25">
      <c r="K631">
        <v>334</v>
      </c>
      <c r="M631" s="428" t="s">
        <v>434</v>
      </c>
      <c r="N631" s="329">
        <v>0.14419999999999999</v>
      </c>
    </row>
    <row r="632" spans="11:14" ht="15.75" thickBot="1" x14ac:dyDescent="0.3">
      <c r="K632">
        <v>335</v>
      </c>
      <c r="M632" s="429"/>
      <c r="N632" s="330">
        <v>310</v>
      </c>
    </row>
    <row r="633" spans="11:14" x14ac:dyDescent="0.25">
      <c r="K633">
        <v>336</v>
      </c>
      <c r="M633" s="428" t="s">
        <v>63</v>
      </c>
      <c r="N633" s="331">
        <v>0.1363</v>
      </c>
    </row>
    <row r="634" spans="11:14" ht="15.75" thickBot="1" x14ac:dyDescent="0.3">
      <c r="K634">
        <v>337</v>
      </c>
      <c r="M634" s="429"/>
      <c r="N634" s="332">
        <v>311</v>
      </c>
    </row>
    <row r="635" spans="11:14" x14ac:dyDescent="0.25">
      <c r="K635">
        <v>338</v>
      </c>
      <c r="M635" s="428" t="s">
        <v>85</v>
      </c>
      <c r="N635" s="333">
        <v>0.1353</v>
      </c>
    </row>
    <row r="636" spans="11:14" ht="15.75" thickBot="1" x14ac:dyDescent="0.3">
      <c r="K636">
        <v>339</v>
      </c>
      <c r="M636" s="429"/>
      <c r="N636" s="334">
        <v>312</v>
      </c>
    </row>
    <row r="637" spans="11:14" x14ac:dyDescent="0.25">
      <c r="K637">
        <v>340</v>
      </c>
      <c r="M637" s="428" t="s">
        <v>124</v>
      </c>
      <c r="N637" s="335">
        <v>0.13189999999999999</v>
      </c>
    </row>
    <row r="638" spans="11:14" ht="15.75" thickBot="1" x14ac:dyDescent="0.3">
      <c r="K638">
        <v>341</v>
      </c>
      <c r="M638" s="429"/>
      <c r="N638" s="336">
        <v>313</v>
      </c>
    </row>
    <row r="639" spans="11:14" x14ac:dyDescent="0.25">
      <c r="K639">
        <v>342</v>
      </c>
      <c r="M639" s="428" t="s">
        <v>349</v>
      </c>
      <c r="N639" s="337">
        <v>0.13100000000000001</v>
      </c>
    </row>
    <row r="640" spans="11:14" ht="15.75" thickBot="1" x14ac:dyDescent="0.3">
      <c r="K640">
        <v>343</v>
      </c>
      <c r="M640" s="429"/>
      <c r="N640" s="338">
        <v>314</v>
      </c>
    </row>
    <row r="641" spans="11:14" x14ac:dyDescent="0.25">
      <c r="K641">
        <v>344</v>
      </c>
      <c r="M641" s="428" t="s">
        <v>180</v>
      </c>
      <c r="N641" s="339">
        <v>0.1298</v>
      </c>
    </row>
    <row r="642" spans="11:14" ht="15.75" thickBot="1" x14ac:dyDescent="0.3">
      <c r="K642">
        <v>345</v>
      </c>
      <c r="M642" s="429"/>
      <c r="N642" s="340">
        <v>315</v>
      </c>
    </row>
    <row r="643" spans="11:14" x14ac:dyDescent="0.25">
      <c r="K643">
        <v>346</v>
      </c>
      <c r="M643" s="428" t="s">
        <v>203</v>
      </c>
      <c r="N643" s="341">
        <v>0.1285</v>
      </c>
    </row>
    <row r="644" spans="11:14" ht="15.75" thickBot="1" x14ac:dyDescent="0.3">
      <c r="K644">
        <v>347</v>
      </c>
      <c r="M644" s="429"/>
      <c r="N644" s="342">
        <v>316</v>
      </c>
    </row>
    <row r="645" spans="11:14" x14ac:dyDescent="0.25">
      <c r="K645">
        <v>348</v>
      </c>
      <c r="M645" s="428" t="s">
        <v>127</v>
      </c>
      <c r="N645" s="343">
        <v>0.12820000000000001</v>
      </c>
    </row>
    <row r="646" spans="11:14" ht="15.75" thickBot="1" x14ac:dyDescent="0.3">
      <c r="K646">
        <v>349</v>
      </c>
      <c r="M646" s="429"/>
      <c r="N646" s="344">
        <v>317</v>
      </c>
    </row>
    <row r="647" spans="11:14" x14ac:dyDescent="0.25">
      <c r="K647">
        <v>350</v>
      </c>
      <c r="M647" s="428" t="s">
        <v>201</v>
      </c>
      <c r="N647" s="345">
        <v>0.12540000000000001</v>
      </c>
    </row>
    <row r="648" spans="11:14" ht="15.75" thickBot="1" x14ac:dyDescent="0.3">
      <c r="K648">
        <v>351</v>
      </c>
      <c r="M648" s="429"/>
      <c r="N648" s="346">
        <v>318</v>
      </c>
    </row>
    <row r="649" spans="11:14" x14ac:dyDescent="0.25">
      <c r="M649" s="428" t="s">
        <v>89</v>
      </c>
      <c r="N649" s="347">
        <v>0.1208</v>
      </c>
    </row>
    <row r="650" spans="11:14" ht="15.75" thickBot="1" x14ac:dyDescent="0.3">
      <c r="M650" s="429"/>
      <c r="N650" s="348">
        <v>319</v>
      </c>
    </row>
    <row r="651" spans="11:14" x14ac:dyDescent="0.25">
      <c r="M651" s="428" t="s">
        <v>169</v>
      </c>
      <c r="N651" s="349">
        <v>0.1188</v>
      </c>
    </row>
    <row r="652" spans="11:14" ht="15.75" thickBot="1" x14ac:dyDescent="0.3">
      <c r="M652" s="429"/>
      <c r="N652" s="350">
        <v>320</v>
      </c>
    </row>
    <row r="653" spans="11:14" x14ac:dyDescent="0.25">
      <c r="M653" s="428" t="s">
        <v>294</v>
      </c>
      <c r="N653" s="351">
        <v>0.1152</v>
      </c>
    </row>
    <row r="654" spans="11:14" ht="15.75" thickBot="1" x14ac:dyDescent="0.3">
      <c r="M654" s="429"/>
      <c r="N654" s="352">
        <v>321</v>
      </c>
    </row>
    <row r="655" spans="11:14" x14ac:dyDescent="0.25">
      <c r="M655" s="428" t="s">
        <v>170</v>
      </c>
      <c r="N655" s="353">
        <v>0.11459999999999999</v>
      </c>
    </row>
    <row r="656" spans="11:14" ht="15.75" thickBot="1" x14ac:dyDescent="0.3">
      <c r="M656" s="429"/>
      <c r="N656" s="354">
        <v>322</v>
      </c>
    </row>
    <row r="657" spans="13:14" x14ac:dyDescent="0.25">
      <c r="M657" s="428" t="s">
        <v>64</v>
      </c>
      <c r="N657" s="355">
        <v>0.11360000000000001</v>
      </c>
    </row>
    <row r="658" spans="13:14" ht="15.75" thickBot="1" x14ac:dyDescent="0.3">
      <c r="M658" s="429"/>
      <c r="N658" s="356">
        <v>323</v>
      </c>
    </row>
    <row r="659" spans="13:14" x14ac:dyDescent="0.25">
      <c r="M659" s="428" t="s">
        <v>234</v>
      </c>
      <c r="N659" s="357">
        <v>0.1119</v>
      </c>
    </row>
    <row r="660" spans="13:14" ht="15.75" thickBot="1" x14ac:dyDescent="0.3">
      <c r="M660" s="429"/>
      <c r="N660" s="358">
        <v>324</v>
      </c>
    </row>
    <row r="661" spans="13:14" x14ac:dyDescent="0.25">
      <c r="M661" s="428" t="s">
        <v>46</v>
      </c>
      <c r="N661" s="359">
        <v>0.1103</v>
      </c>
    </row>
    <row r="662" spans="13:14" ht="15.75" thickBot="1" x14ac:dyDescent="0.3">
      <c r="M662" s="429"/>
      <c r="N662" s="360">
        <v>325</v>
      </c>
    </row>
    <row r="663" spans="13:14" ht="15.75" thickBot="1" x14ac:dyDescent="0.3">
      <c r="M663" s="63" t="s">
        <v>23</v>
      </c>
      <c r="N663" s="64" t="s">
        <v>392</v>
      </c>
    </row>
    <row r="664" spans="13:14" x14ac:dyDescent="0.25">
      <c r="M664" s="428" t="s">
        <v>171</v>
      </c>
      <c r="N664" s="361">
        <v>0.10780000000000001</v>
      </c>
    </row>
    <row r="665" spans="13:14" ht="15.75" thickBot="1" x14ac:dyDescent="0.3">
      <c r="M665" s="429"/>
      <c r="N665" s="362">
        <v>326</v>
      </c>
    </row>
    <row r="666" spans="13:14" x14ac:dyDescent="0.25">
      <c r="M666" s="428" t="s">
        <v>83</v>
      </c>
      <c r="N666" s="363">
        <v>0.10580000000000001</v>
      </c>
    </row>
    <row r="667" spans="13:14" ht="15.75" thickBot="1" x14ac:dyDescent="0.3">
      <c r="M667" s="429"/>
      <c r="N667" s="364">
        <v>327</v>
      </c>
    </row>
    <row r="668" spans="13:14" x14ac:dyDescent="0.25">
      <c r="M668" s="428" t="s">
        <v>309</v>
      </c>
      <c r="N668" s="365">
        <v>0.1008</v>
      </c>
    </row>
    <row r="669" spans="13:14" ht="15.75" thickBot="1" x14ac:dyDescent="0.3">
      <c r="M669" s="429"/>
      <c r="N669" s="366">
        <v>328</v>
      </c>
    </row>
    <row r="670" spans="13:14" x14ac:dyDescent="0.25">
      <c r="M670" s="428" t="s">
        <v>343</v>
      </c>
      <c r="N670" s="367">
        <v>9.7799999999999998E-2</v>
      </c>
    </row>
    <row r="671" spans="13:14" ht="15.75" thickBot="1" x14ac:dyDescent="0.3">
      <c r="M671" s="429"/>
      <c r="N671" s="368">
        <v>329</v>
      </c>
    </row>
    <row r="672" spans="13:14" x14ac:dyDescent="0.25">
      <c r="M672" s="428" t="s">
        <v>250</v>
      </c>
      <c r="N672" s="369">
        <v>9.5899999999999999E-2</v>
      </c>
    </row>
    <row r="673" spans="13:14" ht="15.75" thickBot="1" x14ac:dyDescent="0.3">
      <c r="M673" s="429"/>
      <c r="N673" s="370">
        <v>330</v>
      </c>
    </row>
    <row r="674" spans="13:14" x14ac:dyDescent="0.25">
      <c r="M674" s="428" t="s">
        <v>168</v>
      </c>
      <c r="N674" s="371">
        <v>9.5699999999999993E-2</v>
      </c>
    </row>
    <row r="675" spans="13:14" ht="15.75" thickBot="1" x14ac:dyDescent="0.3">
      <c r="M675" s="429"/>
      <c r="N675" s="372">
        <v>331</v>
      </c>
    </row>
    <row r="676" spans="13:14" x14ac:dyDescent="0.25">
      <c r="M676" s="428" t="s">
        <v>271</v>
      </c>
      <c r="N676" s="373">
        <v>9.5600000000000004E-2</v>
      </c>
    </row>
    <row r="677" spans="13:14" ht="15.75" thickBot="1" x14ac:dyDescent="0.3">
      <c r="M677" s="429"/>
      <c r="N677" s="374">
        <v>332</v>
      </c>
    </row>
    <row r="678" spans="13:14" x14ac:dyDescent="0.25">
      <c r="M678" s="428" t="s">
        <v>41</v>
      </c>
      <c r="N678" s="375">
        <v>9.5500000000000002E-2</v>
      </c>
    </row>
    <row r="679" spans="13:14" ht="15.75" thickBot="1" x14ac:dyDescent="0.3">
      <c r="M679" s="429"/>
      <c r="N679" s="376">
        <v>333</v>
      </c>
    </row>
    <row r="680" spans="13:14" x14ac:dyDescent="0.25">
      <c r="M680" s="428" t="s">
        <v>143</v>
      </c>
      <c r="N680" s="377">
        <v>9.5000000000000001E-2</v>
      </c>
    </row>
    <row r="681" spans="13:14" ht="15.75" thickBot="1" x14ac:dyDescent="0.3">
      <c r="M681" s="429"/>
      <c r="N681" s="378">
        <v>334</v>
      </c>
    </row>
    <row r="682" spans="13:14" x14ac:dyDescent="0.25">
      <c r="M682" s="428" t="s">
        <v>235</v>
      </c>
      <c r="N682" s="379">
        <v>8.77E-2</v>
      </c>
    </row>
    <row r="683" spans="13:14" ht="15.75" thickBot="1" x14ac:dyDescent="0.3">
      <c r="M683" s="429"/>
      <c r="N683" s="380">
        <v>335</v>
      </c>
    </row>
    <row r="684" spans="13:14" x14ac:dyDescent="0.25">
      <c r="M684" s="428" t="s">
        <v>336</v>
      </c>
      <c r="N684" s="381">
        <v>8.14E-2</v>
      </c>
    </row>
    <row r="685" spans="13:14" ht="15.75" thickBot="1" x14ac:dyDescent="0.3">
      <c r="M685" s="429"/>
      <c r="N685" s="382">
        <v>336</v>
      </c>
    </row>
    <row r="686" spans="13:14" x14ac:dyDescent="0.25">
      <c r="M686" s="428" t="s">
        <v>290</v>
      </c>
      <c r="N686" s="383">
        <v>7.9500000000000001E-2</v>
      </c>
    </row>
    <row r="687" spans="13:14" ht="15.75" thickBot="1" x14ac:dyDescent="0.3">
      <c r="M687" s="429"/>
      <c r="N687" s="384">
        <v>337</v>
      </c>
    </row>
    <row r="688" spans="13:14" x14ac:dyDescent="0.25">
      <c r="M688" s="428" t="s">
        <v>193</v>
      </c>
      <c r="N688" s="385">
        <v>7.7799999999999994E-2</v>
      </c>
    </row>
    <row r="689" spans="13:14" ht="15.75" thickBot="1" x14ac:dyDescent="0.3">
      <c r="M689" s="429"/>
      <c r="N689" s="386">
        <v>338</v>
      </c>
    </row>
    <row r="690" spans="13:14" x14ac:dyDescent="0.25">
      <c r="M690" s="428" t="s">
        <v>435</v>
      </c>
      <c r="N690" s="387">
        <v>7.2700000000000001E-2</v>
      </c>
    </row>
    <row r="691" spans="13:14" ht="15.75" thickBot="1" x14ac:dyDescent="0.3">
      <c r="M691" s="429"/>
      <c r="N691" s="388">
        <v>339</v>
      </c>
    </row>
    <row r="692" spans="13:14" x14ac:dyDescent="0.25">
      <c r="M692" s="428" t="s">
        <v>48</v>
      </c>
      <c r="N692" s="389">
        <v>6.7699999999999996E-2</v>
      </c>
    </row>
    <row r="693" spans="13:14" ht="15.75" thickBot="1" x14ac:dyDescent="0.3">
      <c r="M693" s="429"/>
      <c r="N693" s="390">
        <v>340</v>
      </c>
    </row>
    <row r="694" spans="13:14" x14ac:dyDescent="0.25">
      <c r="M694" s="428" t="s">
        <v>215</v>
      </c>
      <c r="N694" s="391">
        <v>5.8299999999999998E-2</v>
      </c>
    </row>
    <row r="695" spans="13:14" ht="15.75" thickBot="1" x14ac:dyDescent="0.3">
      <c r="M695" s="429"/>
      <c r="N695" s="392">
        <v>341</v>
      </c>
    </row>
    <row r="696" spans="13:14" x14ac:dyDescent="0.25">
      <c r="M696" s="428" t="s">
        <v>50</v>
      </c>
      <c r="N696" s="393">
        <v>5.5599999999999997E-2</v>
      </c>
    </row>
    <row r="697" spans="13:14" ht="15.75" thickBot="1" x14ac:dyDescent="0.3">
      <c r="M697" s="429"/>
      <c r="N697" s="394">
        <v>342</v>
      </c>
    </row>
    <row r="698" spans="13:14" x14ac:dyDescent="0.25">
      <c r="M698" s="428" t="s">
        <v>232</v>
      </c>
      <c r="N698" s="395">
        <v>4.82E-2</v>
      </c>
    </row>
    <row r="699" spans="13:14" ht="15.75" thickBot="1" x14ac:dyDescent="0.3">
      <c r="M699" s="429"/>
      <c r="N699" s="396">
        <v>343</v>
      </c>
    </row>
    <row r="700" spans="13:14" x14ac:dyDescent="0.25">
      <c r="M700" s="428" t="s">
        <v>313</v>
      </c>
      <c r="N700" s="397">
        <v>4.7100000000000003E-2</v>
      </c>
    </row>
    <row r="701" spans="13:14" ht="15.75" thickBot="1" x14ac:dyDescent="0.3">
      <c r="M701" s="429"/>
      <c r="N701" s="398">
        <v>344</v>
      </c>
    </row>
    <row r="702" spans="13:14" x14ac:dyDescent="0.25">
      <c r="M702" s="428" t="s">
        <v>155</v>
      </c>
      <c r="N702" s="399">
        <v>4.4400000000000002E-2</v>
      </c>
    </row>
    <row r="703" spans="13:14" ht="15.75" thickBot="1" x14ac:dyDescent="0.3">
      <c r="M703" s="429"/>
      <c r="N703" s="400">
        <v>345</v>
      </c>
    </row>
    <row r="704" spans="13:14" x14ac:dyDescent="0.25">
      <c r="M704" s="428" t="s">
        <v>320</v>
      </c>
      <c r="N704" s="401">
        <v>4.1599999999999998E-2</v>
      </c>
    </row>
    <row r="705" spans="13:14" ht="15.75" thickBot="1" x14ac:dyDescent="0.3">
      <c r="M705" s="429"/>
      <c r="N705" s="402">
        <v>346</v>
      </c>
    </row>
    <row r="706" spans="13:14" x14ac:dyDescent="0.25">
      <c r="M706" s="428" t="s">
        <v>195</v>
      </c>
      <c r="N706" s="403">
        <v>4.0300000000000002E-2</v>
      </c>
    </row>
    <row r="707" spans="13:14" ht="15.75" thickBot="1" x14ac:dyDescent="0.3">
      <c r="M707" s="429"/>
      <c r="N707" s="404">
        <v>347</v>
      </c>
    </row>
    <row r="708" spans="13:14" x14ac:dyDescent="0.25">
      <c r="M708" s="428" t="s">
        <v>133</v>
      </c>
      <c r="N708" s="405">
        <v>3.9899999999999998E-2</v>
      </c>
    </row>
    <row r="709" spans="13:14" ht="15.75" thickBot="1" x14ac:dyDescent="0.3">
      <c r="M709" s="429"/>
      <c r="N709" s="406">
        <v>348</v>
      </c>
    </row>
    <row r="710" spans="13:14" x14ac:dyDescent="0.25">
      <c r="M710" s="428" t="s">
        <v>304</v>
      </c>
      <c r="N710" s="407">
        <v>3.9300000000000002E-2</v>
      </c>
    </row>
    <row r="711" spans="13:14" ht="15.75" thickBot="1" x14ac:dyDescent="0.3">
      <c r="M711" s="429"/>
      <c r="N711" s="408">
        <v>349</v>
      </c>
    </row>
    <row r="712" spans="13:14" x14ac:dyDescent="0.25">
      <c r="M712" s="428" t="s">
        <v>350</v>
      </c>
      <c r="N712" s="409">
        <v>3.2199999999999999E-2</v>
      </c>
    </row>
    <row r="713" spans="13:14" ht="15.75" thickBot="1" x14ac:dyDescent="0.3">
      <c r="M713" s="429"/>
      <c r="N713" s="410">
        <v>350</v>
      </c>
    </row>
    <row r="714" spans="13:14" x14ac:dyDescent="0.25">
      <c r="M714" s="428" t="s">
        <v>238</v>
      </c>
      <c r="N714" s="411">
        <v>2.93E-2</v>
      </c>
    </row>
    <row r="715" spans="13:14" ht="15.75" thickBot="1" x14ac:dyDescent="0.3">
      <c r="M715" s="429"/>
      <c r="N715" s="412">
        <v>351</v>
      </c>
    </row>
    <row r="716" spans="13:14" ht="15.75" thickBot="1" x14ac:dyDescent="0.3">
      <c r="M716" s="63" t="s">
        <v>23</v>
      </c>
      <c r="N716" s="64" t="s">
        <v>392</v>
      </c>
    </row>
  </sheetData>
  <sortState xmlns:xlrd2="http://schemas.microsoft.com/office/spreadsheetml/2017/richdata2" ref="D2:F352">
    <sortCondition ref="D2:D352"/>
  </sortState>
  <mergeCells count="283">
    <mergeCell ref="M714:M715"/>
    <mergeCell ref="M710:M711"/>
    <mergeCell ref="M712:M713"/>
    <mergeCell ref="M706:M707"/>
    <mergeCell ref="M708:M709"/>
    <mergeCell ref="M702:M703"/>
    <mergeCell ref="M704:M705"/>
    <mergeCell ref="M698:M699"/>
    <mergeCell ref="M700:M701"/>
    <mergeCell ref="M694:M695"/>
    <mergeCell ref="M696:M697"/>
    <mergeCell ref="M690:M691"/>
    <mergeCell ref="M692:M693"/>
    <mergeCell ref="M686:M687"/>
    <mergeCell ref="M688:M689"/>
    <mergeCell ref="M682:M683"/>
    <mergeCell ref="M684:M685"/>
    <mergeCell ref="M678:M679"/>
    <mergeCell ref="M680:M681"/>
    <mergeCell ref="M674:M675"/>
    <mergeCell ref="M676:M677"/>
    <mergeCell ref="M670:M671"/>
    <mergeCell ref="M672:M673"/>
    <mergeCell ref="M666:M667"/>
    <mergeCell ref="M668:M669"/>
    <mergeCell ref="M661:M662"/>
    <mergeCell ref="M664:M665"/>
    <mergeCell ref="M657:M658"/>
    <mergeCell ref="M659:M660"/>
    <mergeCell ref="M653:M654"/>
    <mergeCell ref="M655:M656"/>
    <mergeCell ref="M649:M650"/>
    <mergeCell ref="M651:M652"/>
    <mergeCell ref="M645:M646"/>
    <mergeCell ref="M647:M648"/>
    <mergeCell ref="M641:M642"/>
    <mergeCell ref="M643:M644"/>
    <mergeCell ref="M637:M638"/>
    <mergeCell ref="M639:M640"/>
    <mergeCell ref="M633:M634"/>
    <mergeCell ref="M635:M636"/>
    <mergeCell ref="M629:M630"/>
    <mergeCell ref="M631:M632"/>
    <mergeCell ref="M625:M626"/>
    <mergeCell ref="M627:M628"/>
    <mergeCell ref="M621:M622"/>
    <mergeCell ref="M623:M624"/>
    <mergeCell ref="M617:M618"/>
    <mergeCell ref="M619:M620"/>
    <mergeCell ref="M613:M614"/>
    <mergeCell ref="M615:M616"/>
    <mergeCell ref="M608:M609"/>
    <mergeCell ref="M610:M611"/>
    <mergeCell ref="M604:M605"/>
    <mergeCell ref="M606:M607"/>
    <mergeCell ref="M600:M601"/>
    <mergeCell ref="M602:M603"/>
    <mergeCell ref="M596:M597"/>
    <mergeCell ref="M598:M599"/>
    <mergeCell ref="M592:M593"/>
    <mergeCell ref="M594:M595"/>
    <mergeCell ref="M588:M589"/>
    <mergeCell ref="M590:M591"/>
    <mergeCell ref="M584:M585"/>
    <mergeCell ref="M586:M587"/>
    <mergeCell ref="M580:M581"/>
    <mergeCell ref="M582:M583"/>
    <mergeCell ref="M576:M577"/>
    <mergeCell ref="M578:M579"/>
    <mergeCell ref="M572:M573"/>
    <mergeCell ref="M574:M575"/>
    <mergeCell ref="M568:M569"/>
    <mergeCell ref="M570:M571"/>
    <mergeCell ref="M564:M565"/>
    <mergeCell ref="M566:M567"/>
    <mergeCell ref="M559:M560"/>
    <mergeCell ref="M562:M563"/>
    <mergeCell ref="M555:M556"/>
    <mergeCell ref="M557:M558"/>
    <mergeCell ref="M551:M552"/>
    <mergeCell ref="M553:M554"/>
    <mergeCell ref="M547:M548"/>
    <mergeCell ref="M549:M550"/>
    <mergeCell ref="M543:M544"/>
    <mergeCell ref="M545:M546"/>
    <mergeCell ref="M539:M540"/>
    <mergeCell ref="M541:M542"/>
    <mergeCell ref="M535:M536"/>
    <mergeCell ref="M537:M538"/>
    <mergeCell ref="M531:M532"/>
    <mergeCell ref="M533:M534"/>
    <mergeCell ref="M527:M528"/>
    <mergeCell ref="M529:M530"/>
    <mergeCell ref="M523:M524"/>
    <mergeCell ref="M525:M526"/>
    <mergeCell ref="M519:M520"/>
    <mergeCell ref="M521:M522"/>
    <mergeCell ref="M515:M516"/>
    <mergeCell ref="M517:M518"/>
    <mergeCell ref="M511:M512"/>
    <mergeCell ref="M513:M514"/>
    <mergeCell ref="M506:M507"/>
    <mergeCell ref="M508:M509"/>
    <mergeCell ref="M502:M503"/>
    <mergeCell ref="M504:M505"/>
    <mergeCell ref="M498:M499"/>
    <mergeCell ref="M500:M501"/>
    <mergeCell ref="M494:M495"/>
    <mergeCell ref="M496:M497"/>
    <mergeCell ref="M490:M491"/>
    <mergeCell ref="M492:M493"/>
    <mergeCell ref="M486:M487"/>
    <mergeCell ref="M488:M489"/>
    <mergeCell ref="M482:M483"/>
    <mergeCell ref="M484:M485"/>
    <mergeCell ref="M478:M479"/>
    <mergeCell ref="M480:M481"/>
    <mergeCell ref="M476:M477"/>
    <mergeCell ref="M470:M471"/>
    <mergeCell ref="M472:M473"/>
    <mergeCell ref="M466:M467"/>
    <mergeCell ref="M468:M469"/>
    <mergeCell ref="M462:M463"/>
    <mergeCell ref="M464:M465"/>
    <mergeCell ref="M457:M458"/>
    <mergeCell ref="M460:M461"/>
    <mergeCell ref="M453:M454"/>
    <mergeCell ref="M455:M456"/>
    <mergeCell ref="M449:M450"/>
    <mergeCell ref="M451:M452"/>
    <mergeCell ref="M445:M446"/>
    <mergeCell ref="M447:M448"/>
    <mergeCell ref="M441:M442"/>
    <mergeCell ref="M443:M444"/>
    <mergeCell ref="M437:M438"/>
    <mergeCell ref="M439:M440"/>
    <mergeCell ref="M433:M434"/>
    <mergeCell ref="M435:M436"/>
    <mergeCell ref="M429:M430"/>
    <mergeCell ref="M431:M432"/>
    <mergeCell ref="M425:M426"/>
    <mergeCell ref="M427:M428"/>
    <mergeCell ref="M421:M422"/>
    <mergeCell ref="M423:M424"/>
    <mergeCell ref="M417:M418"/>
    <mergeCell ref="M419:M420"/>
    <mergeCell ref="M413:M414"/>
    <mergeCell ref="M415:M416"/>
    <mergeCell ref="M409:M410"/>
    <mergeCell ref="M411:M412"/>
    <mergeCell ref="M404:M405"/>
    <mergeCell ref="M406:M407"/>
    <mergeCell ref="M400:M401"/>
    <mergeCell ref="M402:M403"/>
    <mergeCell ref="M396:M397"/>
    <mergeCell ref="M398:M399"/>
    <mergeCell ref="M392:M393"/>
    <mergeCell ref="M394:M395"/>
    <mergeCell ref="M388:M389"/>
    <mergeCell ref="M390:M391"/>
    <mergeCell ref="M384:M385"/>
    <mergeCell ref="M386:M387"/>
    <mergeCell ref="M380:M381"/>
    <mergeCell ref="M376:M377"/>
    <mergeCell ref="M378:M379"/>
    <mergeCell ref="M372:M373"/>
    <mergeCell ref="M374:M375"/>
    <mergeCell ref="M368:M369"/>
    <mergeCell ref="M370:M371"/>
    <mergeCell ref="M364:M365"/>
    <mergeCell ref="M366:M367"/>
    <mergeCell ref="M360:M361"/>
    <mergeCell ref="M362:M363"/>
    <mergeCell ref="M355:M356"/>
    <mergeCell ref="M358:M359"/>
    <mergeCell ref="M349:M350"/>
    <mergeCell ref="M351:M352"/>
    <mergeCell ref="M345:M346"/>
    <mergeCell ref="M347:M348"/>
    <mergeCell ref="M341:M342"/>
    <mergeCell ref="M343:M344"/>
    <mergeCell ref="M339:M340"/>
    <mergeCell ref="M333:M334"/>
    <mergeCell ref="M335:M336"/>
    <mergeCell ref="M331:M332"/>
    <mergeCell ref="M325:M326"/>
    <mergeCell ref="M327:M328"/>
    <mergeCell ref="M321:M322"/>
    <mergeCell ref="M323:M324"/>
    <mergeCell ref="M319:M320"/>
    <mergeCell ref="M313:M314"/>
    <mergeCell ref="M315:M316"/>
    <mergeCell ref="M309:M310"/>
    <mergeCell ref="M311:M312"/>
    <mergeCell ref="M307:M308"/>
    <mergeCell ref="M300:M301"/>
    <mergeCell ref="M302:M303"/>
    <mergeCell ref="M296:M297"/>
    <mergeCell ref="M292:M293"/>
    <mergeCell ref="M294:M295"/>
    <mergeCell ref="M288:M289"/>
    <mergeCell ref="M290:M291"/>
    <mergeCell ref="M284:M285"/>
    <mergeCell ref="M286:M287"/>
    <mergeCell ref="M280:M281"/>
    <mergeCell ref="M282:M283"/>
    <mergeCell ref="M276:M277"/>
    <mergeCell ref="M274:M275"/>
    <mergeCell ref="M268:M269"/>
    <mergeCell ref="M270:M271"/>
    <mergeCell ref="M264:M265"/>
    <mergeCell ref="M260:M261"/>
    <mergeCell ref="M262:M263"/>
    <mergeCell ref="M256:M257"/>
    <mergeCell ref="M258:M259"/>
    <mergeCell ref="M251:M252"/>
    <mergeCell ref="M253:M254"/>
    <mergeCell ref="M247:M248"/>
    <mergeCell ref="M249:M250"/>
    <mergeCell ref="M243:M244"/>
    <mergeCell ref="M245:M246"/>
    <mergeCell ref="M239:M240"/>
    <mergeCell ref="M241:M242"/>
    <mergeCell ref="M235:M236"/>
    <mergeCell ref="M237:M238"/>
    <mergeCell ref="M227:M228"/>
    <mergeCell ref="M229:M230"/>
    <mergeCell ref="M223:M224"/>
    <mergeCell ref="M225:M226"/>
    <mergeCell ref="M219:M220"/>
    <mergeCell ref="M221:M222"/>
    <mergeCell ref="M217:M218"/>
    <mergeCell ref="M213:M214"/>
    <mergeCell ref="M207:M208"/>
    <mergeCell ref="M209:M210"/>
    <mergeCell ref="M202:M203"/>
    <mergeCell ref="M205:M206"/>
    <mergeCell ref="M200:M201"/>
    <mergeCell ref="M194:M195"/>
    <mergeCell ref="M196:M197"/>
    <mergeCell ref="M190:M191"/>
    <mergeCell ref="M186:M187"/>
    <mergeCell ref="M188:M189"/>
    <mergeCell ref="M184:M185"/>
    <mergeCell ref="M178:M179"/>
    <mergeCell ref="M180:M181"/>
    <mergeCell ref="M176:M177"/>
    <mergeCell ref="M170:M171"/>
    <mergeCell ref="M172:M173"/>
    <mergeCell ref="M168:M169"/>
    <mergeCell ref="M162:M163"/>
    <mergeCell ref="M164:M165"/>
    <mergeCell ref="M158:M159"/>
    <mergeCell ref="M160:M161"/>
    <mergeCell ref="M154:M155"/>
    <mergeCell ref="M156:M157"/>
    <mergeCell ref="M149:M150"/>
    <mergeCell ref="M151:M152"/>
    <mergeCell ref="M145:M146"/>
    <mergeCell ref="M147:M148"/>
    <mergeCell ref="M143:M144"/>
    <mergeCell ref="M137:M138"/>
    <mergeCell ref="M135:M136"/>
    <mergeCell ref="M129:M130"/>
    <mergeCell ref="M131:M132"/>
    <mergeCell ref="M125:M126"/>
    <mergeCell ref="M127:M128"/>
    <mergeCell ref="M123:M124"/>
    <mergeCell ref="M117:M118"/>
    <mergeCell ref="M113:M114"/>
    <mergeCell ref="M115:M116"/>
    <mergeCell ref="M109:M110"/>
    <mergeCell ref="M37:M38"/>
    <mergeCell ref="M17:M18"/>
    <mergeCell ref="M105:M106"/>
    <mergeCell ref="M103:M104"/>
    <mergeCell ref="M94:M95"/>
    <mergeCell ref="M90:M91"/>
    <mergeCell ref="M92:M93"/>
    <mergeCell ref="M88:M89"/>
    <mergeCell ref="M66:M67"/>
    <mergeCell ref="M58:M59"/>
    <mergeCell ref="M41:M42"/>
  </mergeCells>
  <hyperlinks>
    <hyperlink ref="M1" r:id="rId1" display="https://barttorvik.com/team.php?team=Louisville&amp;year=2014" xr:uid="{2AE70197-181B-4E2C-BADB-286D8E0B5E07}"/>
    <hyperlink ref="M2" r:id="rId2" display="https://barttorvik.com/team.php?team=Louisville&amp;year=2014" xr:uid="{F2DB483D-9528-45E0-B4DE-F2C7C5AA8FE5}"/>
    <hyperlink ref="M3" r:id="rId3" display="https://barttorvik.com/team.php?team=Florida&amp;year=2014" xr:uid="{B401084D-EB4C-4BBF-A9B1-3A8A43FE84FF}"/>
    <hyperlink ref="M4" r:id="rId4" display="https://barttorvik.com/team.php?team=Florida&amp;year=2014" xr:uid="{73A556D0-00DF-424A-AE42-127F2741A92A}"/>
    <hyperlink ref="M5" r:id="rId5" display="https://barttorvik.com/team.php?team=Michigan+St.&amp;year=2014" xr:uid="{F63973BE-D98E-413E-A460-E9FF503049DA}"/>
    <hyperlink ref="M6" r:id="rId6" display="https://barttorvik.com/team.php?team=Michigan+St.&amp;year=2014" xr:uid="{20183522-E7F0-4DDC-A413-8D4103E11CCC}"/>
    <hyperlink ref="M7" r:id="rId7" display="https://barttorvik.com/team.php?team=Arizona&amp;year=2014" xr:uid="{8C1B17D9-9EED-4C1A-9A49-7C58B5E61F07}"/>
    <hyperlink ref="M8" r:id="rId8" display="https://barttorvik.com/team.php?team=Arizona&amp;year=2014" xr:uid="{A9E6002F-BD94-4C7D-87C2-D9CB32DD8EE3}"/>
    <hyperlink ref="M9" r:id="rId9" display="https://barttorvik.com/team.php?team=Wisconsin&amp;year=2014" xr:uid="{518BCE41-2093-4AF9-8F18-A01C17B29DA0}"/>
    <hyperlink ref="M10" r:id="rId10" display="https://barttorvik.com/team.php?team=Wisconsin&amp;year=2014" xr:uid="{FAD96774-E34D-4D25-98EA-21A252159FA7}"/>
    <hyperlink ref="M11" r:id="rId11" display="https://barttorvik.com/team.php?team=Wichita+St.&amp;year=2014" xr:uid="{CB7FD6A5-11B9-4112-9B8C-237C2A1C0A97}"/>
    <hyperlink ref="M12" r:id="rId12" display="https://barttorvik.com/team.php?team=Wichita+St.&amp;year=2014" xr:uid="{FBAA6CD1-5F18-4630-8007-EC1E87B15595}"/>
    <hyperlink ref="M13" r:id="rId13" display="https://barttorvik.com/team.php?team=Gonzaga&amp;year=2014" xr:uid="{23425903-1E1D-4AD6-8014-FDC84E3EBC7B}"/>
    <hyperlink ref="M14" r:id="rId14" display="https://barttorvik.com/team.php?team=Gonzaga&amp;year=2014" xr:uid="{6A10703C-EF1E-4061-8420-373A52BC3F29}"/>
    <hyperlink ref="M15" r:id="rId15" display="https://barttorvik.com/team.php?team=Virginia&amp;year=2014" xr:uid="{5262FE94-DAC3-42A7-A83C-24A438711871}"/>
    <hyperlink ref="M16" r:id="rId16" display="https://barttorvik.com/team.php?team=Virginia&amp;year=2014" xr:uid="{696F0934-0715-45E4-A305-939DA4EB76C7}"/>
    <hyperlink ref="M17" r:id="rId17" display="https://barttorvik.com/team.php?team=Illinois&amp;year=2014" xr:uid="{7C7E4BC0-D732-4BD1-ACEE-3685EF18EA54}"/>
    <hyperlink ref="M19" r:id="rId18" display="https://barttorvik.com/team.php?team=Pittsburgh&amp;year=2014" xr:uid="{A7959619-E75C-421E-A4D4-6A8EBEA94DDA}"/>
    <hyperlink ref="M20" r:id="rId19" display="https://barttorvik.com/team.php?team=Pittsburgh&amp;year=2014" xr:uid="{D3921077-B742-40E5-A965-186D752D71F5}"/>
    <hyperlink ref="M21" r:id="rId20" display="https://barttorvik.com/team.php?team=New+Mexico&amp;year=2014" xr:uid="{2E635EE8-5013-4AC1-9469-186A9FBAFE3D}"/>
    <hyperlink ref="M22" r:id="rId21" display="https://barttorvik.com/team.php?team=New+Mexico&amp;year=2014" xr:uid="{F341A5AF-4893-47EF-92FE-2BEEBF330A68}"/>
    <hyperlink ref="M23" r:id="rId22" display="https://barttorvik.com/team.php?team=UCLA&amp;year=2014" xr:uid="{A5740D22-A732-4C28-99C4-53FE319AF0E7}"/>
    <hyperlink ref="M24" r:id="rId23" display="https://barttorvik.com/team.php?team=UCLA&amp;year=2014" xr:uid="{2DCDCDC4-4222-4B8F-82FA-FF6188A08B31}"/>
    <hyperlink ref="M25" r:id="rId24" display="https://barttorvik.com/team.php?team=Syracuse&amp;year=2014" xr:uid="{5AD576AC-E068-44B2-ABCC-B94B3CB31E61}"/>
    <hyperlink ref="M26" r:id="rId25" display="https://barttorvik.com/team.php?team=Syracuse&amp;year=2014" xr:uid="{ED1ECACB-865E-4EB4-94C7-56E2DAF1811E}"/>
    <hyperlink ref="M27" r:id="rId26" display="https://barttorvik.com/team.php?team=Baylor&amp;year=2014" xr:uid="{7FE47011-B7D9-4E73-B649-B95BAD5AF688}"/>
    <hyperlink ref="M28" r:id="rId27" display="https://barttorvik.com/team.php?team=Baylor&amp;year=2014" xr:uid="{C50FD63E-3077-4F98-9A6A-2C55F7ED96C9}"/>
    <hyperlink ref="M29" r:id="rId28" display="https://barttorvik.com/team.php?team=Duke&amp;year=2014" xr:uid="{707936D0-730D-49FA-8551-F9B82C9D21F5}"/>
    <hyperlink ref="M30" r:id="rId29" display="https://barttorvik.com/team.php?team=Duke&amp;year=2014" xr:uid="{F97698C0-BD69-46D7-B15F-F1718B215C26}"/>
    <hyperlink ref="M31" r:id="rId30" display="https://barttorvik.com/team.php?team=Tennessee&amp;year=2014" xr:uid="{EBB5C8BF-48D7-41E1-ABE6-684E79AEAE4C}"/>
    <hyperlink ref="M32" r:id="rId31" display="https://barttorvik.com/team.php?team=Tennessee&amp;year=2014" xr:uid="{F56AD45C-56DD-41E0-9233-F4BF7F01CA50}"/>
    <hyperlink ref="M33" r:id="rId32" display="https://barttorvik.com/team.php?team=Saint+Joseph%27s&amp;year=2014" xr:uid="{EC74CDAA-48C0-4C57-B16C-533A29BC793A}"/>
    <hyperlink ref="M34" r:id="rId33" display="https://barttorvik.com/team.php?team=Saint+Joseph%27s&amp;year=2014" xr:uid="{BBCEBF43-981E-478B-8844-94A28ACFDD4D}"/>
    <hyperlink ref="M35" r:id="rId34" display="https://barttorvik.com/team.php?team=Kentucky&amp;year=2014" xr:uid="{AA442593-61A1-4541-9546-E7A5FD90E68A}"/>
    <hyperlink ref="M36" r:id="rId35" display="https://barttorvik.com/team.php?team=Kentucky&amp;year=2014" xr:uid="{90D41753-8C23-4CBC-9D02-7C15EA2B5C88}"/>
    <hyperlink ref="M37" r:id="rId36" display="https://barttorvik.com/team.php?team=Green+Bay&amp;year=2014" xr:uid="{53F34F2F-CD9D-4F9B-90FE-0DB4EACFAA34}"/>
    <hyperlink ref="M39" r:id="rId37" display="https://barttorvik.com/team.php?team=Michigan&amp;year=2014" xr:uid="{D27DEEB5-CC4D-49CC-928E-357D3CF09ED3}"/>
    <hyperlink ref="M40" r:id="rId38" display="https://barttorvik.com/team.php?team=Michigan&amp;year=2014" xr:uid="{5B532ABB-FC7E-4A80-9ADE-D93D46DEF5E6}"/>
    <hyperlink ref="M41" r:id="rId39" display="https://barttorvik.com/team.php?team=St.+John%27s&amp;year=2014" xr:uid="{0AB5475D-052A-4F60-A9AF-A4662EBA1727}"/>
    <hyperlink ref="M43" r:id="rId40" display="https://barttorvik.com/team.php?team=Connecticut&amp;year=2014" xr:uid="{EA1FCB7D-C786-4E89-97D8-C87969A0CF29}"/>
    <hyperlink ref="M44" r:id="rId41" display="https://barttorvik.com/team.php?team=Connecticut&amp;year=2014" xr:uid="{AF3EAC40-DBF8-4A42-A39B-484CAD3C046B}"/>
    <hyperlink ref="M45" r:id="rId42" display="https://barttorvik.com/team.php?team=Ohio+St.&amp;year=2014" xr:uid="{723715D3-5535-403D-BE35-DB033E0D40D5}"/>
    <hyperlink ref="M46" r:id="rId43" display="https://barttorvik.com/team.php?team=Ohio+St.&amp;year=2014" xr:uid="{0FBEB11B-0304-44C2-B9DD-F2D0BDBCC841}"/>
    <hyperlink ref="M47" r:id="rId44" display="https://barttorvik.com/team.php?team=VCU&amp;year=2014" xr:uid="{99456A14-8954-45CE-A85F-22A1135E2DB4}"/>
    <hyperlink ref="M48" r:id="rId45" display="https://barttorvik.com/team.php?team=VCU&amp;year=2014" xr:uid="{0CE869E9-1618-4EBA-8970-5F6FDE27CBB4}"/>
    <hyperlink ref="M49" r:id="rId46" display="https://barttorvik.com/team.php?team=Oregon&amp;year=2014" xr:uid="{75A9B5B1-21DA-41BA-8703-CFDD87DFBAE8}"/>
    <hyperlink ref="M50" r:id="rId47" display="https://barttorvik.com/team.php?team=Oregon&amp;year=2014" xr:uid="{EDB0AAE7-1962-4491-8205-5720714CB66E}"/>
    <hyperlink ref="N51" r:id="rId48" display="https://barttorvik.com/trank.php?&amp;begin=20140131&amp;end=20140317&amp;conlimit=All&amp;year=2014&amp;top=0&amp;venue=A-N&amp;type=All&amp;mingames=0&amp;quad=5&amp;rpi=" xr:uid="{DB68D37C-5390-49E8-B63D-D0E7C0D4FF41}"/>
    <hyperlink ref="M52" r:id="rId49" display="https://barttorvik.com/team.php?team=Harvard&amp;year=2014" xr:uid="{47C99CB6-12D2-4110-A5A8-4270E0373ABF}"/>
    <hyperlink ref="M53" r:id="rId50" display="https://barttorvik.com/team.php?team=Harvard&amp;year=2014" xr:uid="{25C84432-FCCA-4F83-980F-467A0DD20D75}"/>
    <hyperlink ref="M54" r:id="rId51" display="https://barttorvik.com/team.php?team=Villanova&amp;year=2014" xr:uid="{1C7AC7E9-1FD9-4729-8279-9A6FB487604F}"/>
    <hyperlink ref="M55" r:id="rId52" display="https://barttorvik.com/team.php?team=Villanova&amp;year=2014" xr:uid="{73008A7B-A669-464F-9721-1C40199C5C3E}"/>
    <hyperlink ref="M56" r:id="rId53" display="https://barttorvik.com/team.php?team=San+Diego+St.&amp;year=2014" xr:uid="{B2A6BEA2-CCA5-49E4-81D6-D505B5331105}"/>
    <hyperlink ref="M57" r:id="rId54" display="https://barttorvik.com/team.php?team=San+Diego+St.&amp;year=2014" xr:uid="{42B4FF49-B961-4860-8B75-386141A5F8E5}"/>
    <hyperlink ref="M58" r:id="rId55" display="https://barttorvik.com/team.php?team=UTEP&amp;year=2014" xr:uid="{A6FE7373-7B98-4FE2-9F13-D5E31581F914}"/>
    <hyperlink ref="M60" r:id="rId56" display="https://barttorvik.com/team.php?team=North+Carolina+St.&amp;year=2014" xr:uid="{22EE2637-4376-435D-B218-1BEA6359B99D}"/>
    <hyperlink ref="M61" r:id="rId57" display="https://barttorvik.com/team.php?team=North+Carolina+St.&amp;year=2014" xr:uid="{20DF5B29-A4F2-4E09-91A6-0482800DFF8F}"/>
    <hyperlink ref="M62" r:id="rId58" display="https://barttorvik.com/team.php?team=Oklahoma&amp;year=2014" xr:uid="{384701DA-986D-42DB-BBDA-ED505E48DF2E}"/>
    <hyperlink ref="M63" r:id="rId59" display="https://barttorvik.com/team.php?team=Oklahoma&amp;year=2014" xr:uid="{E5E5F3DB-B5F7-4041-852B-2193BD5FFB08}"/>
    <hyperlink ref="M64" r:id="rId60" display="https://barttorvik.com/team.php?team=Tulsa&amp;year=2014" xr:uid="{A29502C5-CA68-4315-92A1-3F16F989B599}"/>
    <hyperlink ref="M65" r:id="rId61" display="https://barttorvik.com/team.php?team=Tulsa&amp;year=2014" xr:uid="{C3DB25C9-70BC-42D4-8013-F0A81D0B7CA2}"/>
    <hyperlink ref="M66" r:id="rId62" display="https://barttorvik.com/team.php?team=Maryland&amp;year=2014" xr:uid="{3D4B0E60-835E-483A-80ED-F94C7AD44942}"/>
    <hyperlink ref="M68" r:id="rId63" display="https://barttorvik.com/team.php?team=Creighton&amp;year=2014" xr:uid="{95E4AB17-2401-496E-B751-E67DF4D194E3}"/>
    <hyperlink ref="M69" r:id="rId64" display="https://barttorvik.com/team.php?team=Creighton&amp;year=2014" xr:uid="{BC126775-6C6D-4526-9D68-B84AADC55D17}"/>
    <hyperlink ref="M70" r:id="rId65" display="https://barttorvik.com/team.php?team=Oklahoma+St.&amp;year=2014" xr:uid="{58EA2C0A-564B-487E-B03D-95E730670F15}"/>
    <hyperlink ref="M71" r:id="rId66" display="https://barttorvik.com/team.php?team=Oklahoma+St.&amp;year=2014" xr:uid="{07734C7C-2A28-4C33-A18E-C2F5052D8C74}"/>
    <hyperlink ref="M72" r:id="rId67" display="https://barttorvik.com/team.php?team=Saint+Louis&amp;year=2014" xr:uid="{65504887-0C2B-472A-BF49-10110619A274}"/>
    <hyperlink ref="M73" r:id="rId68" display="https://barttorvik.com/team.php?team=Saint+Louis&amp;year=2014" xr:uid="{4303C46C-07EE-4944-82E2-0EBD10A9055E}"/>
    <hyperlink ref="M74" r:id="rId69" display="https://barttorvik.com/team.php?team=North+Dakota+St.&amp;year=2014" xr:uid="{6DF55AC8-A824-4411-BBCE-842557B10A9D}"/>
    <hyperlink ref="M75" r:id="rId70" display="https://barttorvik.com/team.php?team=North+Dakota+St.&amp;year=2014" xr:uid="{0AB20A62-A814-4487-8947-91893364B587}"/>
    <hyperlink ref="M76" r:id="rId71" display="https://barttorvik.com/team.php?team=Providence&amp;year=2014" xr:uid="{F73B9D25-F3B3-474D-B2B1-8C150F981602}"/>
    <hyperlink ref="M77" r:id="rId72" display="https://barttorvik.com/team.php?team=Providence&amp;year=2014" xr:uid="{96577920-66BF-4A85-BEAC-4BF126490FD0}"/>
    <hyperlink ref="M78" r:id="rId73" display="https://barttorvik.com/team.php?team=Iowa&amp;year=2014" xr:uid="{21E894EB-F4D9-4466-B654-0288846FDA0F}"/>
    <hyperlink ref="M79" r:id="rId74" display="https://barttorvik.com/team.php?team=Iowa&amp;year=2014" xr:uid="{82366F7A-6FF9-4633-B0AE-5750F0A9C1BA}"/>
    <hyperlink ref="M80" r:id="rId75" display="https://barttorvik.com/team.php?team=Iowa+St.&amp;year=2014" xr:uid="{42E0FC88-4961-418E-B0F6-2C903A9F1F8B}"/>
    <hyperlink ref="M81" r:id="rId76" display="https://barttorvik.com/team.php?team=Iowa+St.&amp;year=2014" xr:uid="{D05D1D42-5894-4DA1-91B5-BEE45F587F83}"/>
    <hyperlink ref="M82" r:id="rId77" display="https://barttorvik.com/team.php?team=North+Carolina&amp;year=2014" xr:uid="{58480599-E3B6-4D9C-995A-E46D6E15C431}"/>
    <hyperlink ref="M83" r:id="rId78" display="https://barttorvik.com/team.php?team=North+Carolina&amp;year=2014" xr:uid="{6D7B7E92-1E34-47F7-ABC7-0D2501C9ADF5}"/>
    <hyperlink ref="M84" r:id="rId79" display="https://barttorvik.com/team.php?team=Kansas&amp;year=2014" xr:uid="{B5758176-19BD-4589-B538-CFAAA5DD34CE}"/>
    <hyperlink ref="M85" r:id="rId80" display="https://barttorvik.com/team.php?team=Kansas&amp;year=2014" xr:uid="{22E5083B-0B8B-4DED-8F2A-16A8B2A5F53E}"/>
    <hyperlink ref="M86" r:id="rId81" display="https://barttorvik.com/team.php?team=Cincinnati&amp;year=2014" xr:uid="{DD6E0E6B-1DA3-47E7-9512-7763C840AAD7}"/>
    <hyperlink ref="M87" r:id="rId82" display="https://barttorvik.com/team.php?team=Cincinnati&amp;year=2014" xr:uid="{93484772-2D5E-47A7-A76B-A7AE015CF12A}"/>
    <hyperlink ref="M88" r:id="rId83" display="https://barttorvik.com/team.php?team=San+Francisco&amp;year=2014" xr:uid="{7E22ABB9-056E-4DEF-9F9F-2B4FA4E30088}"/>
    <hyperlink ref="M90" r:id="rId84" display="https://barttorvik.com/team.php?team=Georgia+Tech&amp;year=2014" xr:uid="{74479EEE-234B-4D90-A16B-318D202160ED}"/>
    <hyperlink ref="M92" r:id="rId85" display="https://barttorvik.com/team.php?team=Oregon+St.&amp;year=2014" xr:uid="{0012A39C-C519-4C3A-A094-BE687A14AEBA}"/>
    <hyperlink ref="M94" r:id="rId86" display="https://barttorvik.com/team.php?team=Louisiana+Tech&amp;year=2014" xr:uid="{35FFE576-61CA-43BE-AF41-17BB300628EB}"/>
    <hyperlink ref="M96" r:id="rId87" display="https://barttorvik.com/team.php?team=Nebraska&amp;year=2014" xr:uid="{4CCE0208-9EC6-4DAF-A5A8-40AD21F52642}"/>
    <hyperlink ref="M97" r:id="rId88" display="https://barttorvik.com/team.php?team=Nebraska&amp;year=2014" xr:uid="{95C92CC2-1D3F-45D2-B4A7-6517951B85E5}"/>
    <hyperlink ref="M98" r:id="rId89" display="https://barttorvik.com/team.php?team=Stephen+F.+Austin&amp;year=2014" xr:uid="{473D8EA7-29DC-4E06-B0BE-99C7D79EF656}"/>
    <hyperlink ref="M99" r:id="rId90" display="https://barttorvik.com/team.php?team=Stephen+F.+Austin&amp;year=2014" xr:uid="{18578ACA-F001-4886-AD75-858927E837A4}"/>
    <hyperlink ref="M100" r:id="rId91" display="https://barttorvik.com/team.php?team=Colorado&amp;year=2014" xr:uid="{FAB0E9F6-FF33-4C30-BC50-D7574AD56468}"/>
    <hyperlink ref="M101" r:id="rId92" display="https://barttorvik.com/team.php?team=Colorado&amp;year=2014" xr:uid="{514ECA81-1B4C-413B-A92F-D7AFA48BE337}"/>
    <hyperlink ref="N102" r:id="rId93" display="https://barttorvik.com/trank.php?&amp;begin=20140131&amp;end=20140317&amp;conlimit=All&amp;year=2014&amp;top=0&amp;venue=A-N&amp;type=All&amp;mingames=0&amp;quad=5&amp;rpi=" xr:uid="{9336764D-B1B6-4F8C-BA43-55841743E1A9}"/>
    <hyperlink ref="M103" r:id="rId94" display="https://barttorvik.com/team.php?team=SMU&amp;year=2014" xr:uid="{154D39ED-C22B-4282-B4B5-3C42A691030E}"/>
    <hyperlink ref="M105" r:id="rId95" display="https://barttorvik.com/team.php?team=Saint+Mary%27s&amp;year=2014" xr:uid="{5426AD26-B106-4979-ACD7-51BE4DA48175}"/>
    <hyperlink ref="M107" r:id="rId96" display="https://barttorvik.com/team.php?team=North+Carolina+Central&amp;year=2014" xr:uid="{53057450-5381-4A3C-A52D-B34D5211D2C4}"/>
    <hyperlink ref="M108" r:id="rId97" display="https://barttorvik.com/team.php?team=North+Carolina+Central&amp;year=2014" xr:uid="{F5A59A10-B5A3-4878-819F-53E914F23521}"/>
    <hyperlink ref="M109" r:id="rId98" display="https://barttorvik.com/team.php?team=Florida+St.&amp;year=2014" xr:uid="{186B042B-F20D-4DEE-A494-6E8350067E9A}"/>
    <hyperlink ref="M111" r:id="rId99" display="https://barttorvik.com/team.php?team=Stanford&amp;year=2014" xr:uid="{BB7BAA13-3F34-4467-9156-E4DDA3B21F48}"/>
    <hyperlink ref="M112" r:id="rId100" display="https://barttorvik.com/team.php?team=Stanford&amp;year=2014" xr:uid="{800FDC2F-2182-48D8-9033-C3E67B7E6C5C}"/>
    <hyperlink ref="M113" r:id="rId101" display="https://barttorvik.com/team.php?team=Indiana&amp;year=2014" xr:uid="{369A0913-CFBA-4B71-AA0C-0A56AE44F45A}"/>
    <hyperlink ref="M115" r:id="rId102" display="https://barttorvik.com/team.php?team=Minnesota&amp;year=2014" xr:uid="{F8132C62-55CC-4542-96B2-6DC81E47EF70}"/>
    <hyperlink ref="M117" r:id="rId103" display="https://barttorvik.com/team.php?team=Princeton&amp;year=2014" xr:uid="{2C798F3C-7A72-4D2F-8141-7D60ACF23B77}"/>
    <hyperlink ref="M119" r:id="rId104" display="https://barttorvik.com/team.php?team=Milwaukee&amp;year=2014" xr:uid="{FC53D072-EAED-47C0-A2F4-7807D8A79CDD}"/>
    <hyperlink ref="M120" r:id="rId105" display="https://barttorvik.com/team.php?team=Milwaukee&amp;year=2014" xr:uid="{5D401059-B325-4218-896C-E2E0B39CACA8}"/>
    <hyperlink ref="M121" r:id="rId106" display="https://barttorvik.com/team.php?team=Manhattan&amp;year=2014" xr:uid="{45784E77-402B-4B75-BBE8-24E19349FCA7}"/>
    <hyperlink ref="M122" r:id="rId107" display="https://barttorvik.com/team.php?team=Manhattan&amp;year=2014" xr:uid="{D8B74BE1-69EF-4738-8427-F6CF50346BF6}"/>
    <hyperlink ref="M123" r:id="rId108" display="https://barttorvik.com/team.php?team=Northwestern&amp;year=2014" xr:uid="{2380C6AC-1DEC-4FD4-9B26-B4BB295E2BEB}"/>
    <hyperlink ref="M125" r:id="rId109" display="https://barttorvik.com/team.php?team=George+Mason&amp;year=2014" xr:uid="{77E33B6B-BC66-424E-80A0-A5FB44FD451E}"/>
    <hyperlink ref="M127" r:id="rId110" display="https://barttorvik.com/team.php?team=Clemson&amp;year=2014" xr:uid="{B7914178-2019-4C07-AD1A-9BAFB60CCED3}"/>
    <hyperlink ref="M129" r:id="rId111" display="https://barttorvik.com/team.php?team=Santa+Clara&amp;year=2014" xr:uid="{7B6C66CF-033F-4C24-BE89-754E804B7B5B}"/>
    <hyperlink ref="M131" r:id="rId112" display="https://barttorvik.com/team.php?team=Georgia&amp;year=2014" xr:uid="{5692F225-537A-4A4D-8B15-A6293216F667}"/>
    <hyperlink ref="M133" r:id="rId113" display="https://barttorvik.com/team.php?team=Dayton&amp;year=2014" xr:uid="{C70BF9EA-432B-4365-ACD6-F1A96351E5F7}"/>
    <hyperlink ref="M134" r:id="rId114" display="https://barttorvik.com/team.php?team=Dayton&amp;year=2014" xr:uid="{A1B65FCB-284D-417F-8CBA-706CFB6E1906}"/>
    <hyperlink ref="M135" r:id="rId115" display="https://barttorvik.com/team.php?team=Iona&amp;year=2014" xr:uid="{0A70F996-1D7F-4325-8ED2-B5646812EEF0}"/>
    <hyperlink ref="M137" r:id="rId116" display="https://barttorvik.com/team.php?team=Georgia+St.&amp;year=2014" xr:uid="{D085A893-0ADD-4175-8DBB-4BFD94D5EDB8}"/>
    <hyperlink ref="M139" r:id="rId117" display="https://barttorvik.com/team.php?team=Eastern+Kentucky&amp;year=2014" xr:uid="{966C4032-F98C-4C89-AC90-5BED0A983215}"/>
    <hyperlink ref="M140" r:id="rId118" display="https://barttorvik.com/team.php?team=Eastern+Kentucky&amp;year=2014" xr:uid="{41E62762-C66B-4763-8B3E-FBC1B2C59D9D}"/>
    <hyperlink ref="M141" r:id="rId119" display="https://barttorvik.com/team.php?team=BYU&amp;year=2014" xr:uid="{C82B35D1-F665-4C51-9852-46CA733FB86A}"/>
    <hyperlink ref="M142" r:id="rId120" display="https://barttorvik.com/team.php?team=BYU&amp;year=2014" xr:uid="{73CC25BF-9403-4937-B393-3866D8CBF197}"/>
    <hyperlink ref="M143" r:id="rId121" display="https://barttorvik.com/team.php?team=St.+Bonaventure&amp;year=2014" xr:uid="{1107BFD7-AAB7-43C1-B92F-050DD5B27FD2}"/>
    <hyperlink ref="M145" r:id="rId122" display="https://barttorvik.com/team.php?team=Butler&amp;year=2014" xr:uid="{1E5CD215-0473-4A96-B05E-0769D1F35FB2}"/>
    <hyperlink ref="M147" r:id="rId123" display="https://barttorvik.com/team.php?team=Middle+Tennessee&amp;year=2014" xr:uid="{65C09D2E-917D-473C-A979-24974AF94DC4}"/>
    <hyperlink ref="M149" r:id="rId124" display="https://barttorvik.com/team.php?team=Southern+Illinois&amp;year=2014" xr:uid="{DCD87BE9-0C01-4299-A536-1B5D14D24271}"/>
    <hyperlink ref="M151" r:id="rId125" display="https://barttorvik.com/team.php?team=Boise+St.&amp;year=2014" xr:uid="{5B1B8C5C-7981-4412-82B8-BABD45FE75A9}"/>
    <hyperlink ref="N153" r:id="rId126" display="https://barttorvik.com/trank.php?&amp;begin=20140131&amp;end=20140317&amp;conlimit=All&amp;year=2014&amp;top=0&amp;venue=A-N&amp;type=All&amp;mingames=0&amp;quad=5&amp;rpi=" xr:uid="{63345A33-B7C3-4C86-B661-791CFCADEAB4}"/>
    <hyperlink ref="M154" r:id="rId127" display="https://barttorvik.com/team.php?team=San+Diego&amp;year=2014" xr:uid="{1D5976EE-1B02-49F0-8007-86F7F77DBA08}"/>
    <hyperlink ref="M156" r:id="rId128" display="https://barttorvik.com/team.php?team=Seton+Hall&amp;year=2014" xr:uid="{E532AB89-38AB-4765-B4D0-D20E60F66441}"/>
    <hyperlink ref="M158" r:id="rId129" display="https://barttorvik.com/team.php?team=Boston+University&amp;year=2014" xr:uid="{89AB4BB5-3C65-458C-BCD2-578343278882}"/>
    <hyperlink ref="M160" r:id="rId130" display="https://barttorvik.com/team.php?team=Cleveland+St.&amp;year=2014" xr:uid="{9222FD67-0208-4C8B-A4E2-178EEBFAB650}"/>
    <hyperlink ref="M162" r:id="rId131" display="https://barttorvik.com/team.php?team=Duquesne&amp;year=2014" xr:uid="{3D95D20E-189B-4EF8-A2FF-1EB10416F6DB}"/>
    <hyperlink ref="M164" r:id="rId132" display="https://barttorvik.com/team.php?team=UC+Irvine&amp;year=2014" xr:uid="{632C9443-2F7A-4459-B624-E1366D167E72}"/>
    <hyperlink ref="M166" r:id="rId133" display="https://barttorvik.com/team.php?team=Massachusetts&amp;year=2014" xr:uid="{F14651A2-CF98-476B-B366-38C4F7047962}"/>
    <hyperlink ref="M167" r:id="rId134" display="https://barttorvik.com/team.php?team=Massachusetts&amp;year=2014" xr:uid="{FAD63892-E442-4964-8A66-C0F70B6B18BB}"/>
    <hyperlink ref="M168" r:id="rId135" display="https://barttorvik.com/team.php?team=Davidson&amp;year=2014" xr:uid="{CE5A7D14-74B3-4BF3-BAA8-62E3B0F3A2DC}"/>
    <hyperlink ref="M170" r:id="rId136" display="https://barttorvik.com/team.php?team=Miami+FL&amp;year=2014" xr:uid="{1FB0018C-6CF2-4252-86F0-59FE89638EE8}"/>
    <hyperlink ref="M172" r:id="rId137" display="https://barttorvik.com/team.php?team=Belmont&amp;year=2014" xr:uid="{5BD089B6-5549-46FF-BE3F-754CCDA0B6FC}"/>
    <hyperlink ref="M174" r:id="rId138" display="https://barttorvik.com/team.php?team=Kansas+St.&amp;year=2014" xr:uid="{0B2CCCB0-9532-47D1-B7D3-3D022263C98A}"/>
    <hyperlink ref="M175" r:id="rId139" display="https://barttorvik.com/team.php?team=Kansas+St.&amp;year=2014" xr:uid="{CE9C39A0-AFD8-4C57-8997-9C6A533BBC02}"/>
    <hyperlink ref="M176" r:id="rId140" display="https://barttorvik.com/team.php?team=Ohio&amp;year=2014" xr:uid="{934C771D-4129-4CA1-AAF0-93380F8E2C6D}"/>
    <hyperlink ref="M178" r:id="rId141" display="https://barttorvik.com/team.php?team=UNLV&amp;year=2014" xr:uid="{AB50949F-43B5-4524-BCAA-F753711F1432}"/>
    <hyperlink ref="M180" r:id="rId142" display="https://barttorvik.com/team.php?team=Wright+St.&amp;year=2014" xr:uid="{D4A4DA98-383B-4B93-94EA-8B022B237DC2}"/>
    <hyperlink ref="M182" r:id="rId143" display="https://barttorvik.com/team.php?team=Western+Michigan&amp;year=2014" xr:uid="{22321D64-2730-4EF4-9020-1EE061ADC22B}"/>
    <hyperlink ref="M183" r:id="rId144" display="https://barttorvik.com/team.php?team=Western+Michigan&amp;year=2014" xr:uid="{8C9D5CD7-88A4-4FD5-993F-CE46A1FBD8B2}"/>
    <hyperlink ref="M184" r:id="rId145" display="https://barttorvik.com/team.php?team=Yale&amp;year=2014" xr:uid="{C79B0504-6066-44FF-9464-E18D13267CB1}"/>
    <hyperlink ref="M186" r:id="rId146" display="https://barttorvik.com/team.php?team=Penn+St.&amp;year=2014" xr:uid="{0606995F-D787-41F6-801A-25B875233CB6}"/>
    <hyperlink ref="M188" r:id="rId147" display="https://barttorvik.com/team.php?team=Fresno+St.&amp;year=2014" xr:uid="{A363FF79-B3EB-4CFB-B9F3-A13B28B92A84}"/>
    <hyperlink ref="M190" r:id="rId148" display="https://barttorvik.com/team.php?team=Marquette&amp;year=2014" xr:uid="{3DAD0B59-649F-4ABE-90DE-86B68C1FCB32}"/>
    <hyperlink ref="M192" r:id="rId149" display="https://barttorvik.com/team.php?team=George+Washington&amp;year=2014" xr:uid="{92EB665B-3ED3-4997-938F-300AD6D51854}"/>
    <hyperlink ref="M193" r:id="rId150" display="https://barttorvik.com/team.php?team=George+Washington&amp;year=2014" xr:uid="{F444CC7E-2E3A-45D3-A0D7-D2666372581C}"/>
    <hyperlink ref="M194" r:id="rId151" display="https://barttorvik.com/team.php?team=Utah&amp;year=2014" xr:uid="{6915AE94-8DCF-4073-AB33-49AC246DF432}"/>
    <hyperlink ref="M196" r:id="rId152" display="https://barttorvik.com/team.php?team=LSU&amp;year=2014" xr:uid="{81F47091-315F-451A-A0E3-900B6E5062EE}"/>
    <hyperlink ref="M198" r:id="rId153" display="https://barttorvik.com/team.php?team=Xavier&amp;year=2014" xr:uid="{A7E54C2D-00A4-471E-8E30-EA77837816EF}"/>
    <hyperlink ref="M199" r:id="rId154" display="https://barttorvik.com/team.php?team=Xavier&amp;year=2014" xr:uid="{0C2F7911-86FF-4F5B-9CF7-9F685A85D689}"/>
    <hyperlink ref="M200" r:id="rId155" display="https://barttorvik.com/team.php?team=Boston+College&amp;year=2014" xr:uid="{BD1664F6-14A0-4C5A-BF64-93C029A9529A}"/>
    <hyperlink ref="M202" r:id="rId156" display="https://barttorvik.com/team.php?team=Auburn&amp;year=2014" xr:uid="{E51F19B6-2B55-4F26-AB26-69710A2D3A95}"/>
    <hyperlink ref="N204" r:id="rId157" display="https://barttorvik.com/trank.php?&amp;begin=20140131&amp;end=20140317&amp;conlimit=All&amp;year=2014&amp;top=0&amp;venue=A-N&amp;type=All&amp;mingames=0&amp;quad=5&amp;rpi=" xr:uid="{A42FC018-34CC-401E-A985-E379F6591D9C}"/>
    <hyperlink ref="M205" r:id="rId158" display="https://barttorvik.com/team.php?team=Bucknell&amp;year=2014" xr:uid="{F0B9CE7D-78A1-4066-AFC4-2C9E840EB52E}"/>
    <hyperlink ref="M207" r:id="rId159" display="https://barttorvik.com/team.php?team=Purdue&amp;year=2014" xr:uid="{04BFE389-CC3E-4786-890B-F99F674B811A}"/>
    <hyperlink ref="M209" r:id="rId160" display="https://barttorvik.com/team.php?team=Canisius&amp;year=2014" xr:uid="{E74831B8-B472-4B42-87A3-6F41A840526B}"/>
    <hyperlink ref="M211" r:id="rId161" display="https://barttorvik.com/team.php?team=Memphis&amp;year=2014" xr:uid="{A39EB0A4-ADA4-4F0B-9E8E-92A9211F375C}"/>
    <hyperlink ref="M212" r:id="rId162" display="https://barttorvik.com/team.php?team=Memphis&amp;year=2014" xr:uid="{545E822C-0C65-43B9-8DE0-C5A0E6EE4AE9}"/>
    <hyperlink ref="M213" r:id="rId163" display="https://barttorvik.com/team.php?team=South+Carolina&amp;year=2014" xr:uid="{B15D1848-D8CA-48B6-A7E0-B964BF66929A}"/>
    <hyperlink ref="M215" r:id="rId164" display="https://barttorvik.com/team.php?team=New+Mexico+St.&amp;year=2014" xr:uid="{E32F87B9-1F69-42D5-A680-2F19F493F2D7}"/>
    <hyperlink ref="M216" r:id="rId165" display="https://barttorvik.com/team.php?team=New+Mexico+St.&amp;year=2014" xr:uid="{A429C75B-0458-4153-9EC2-0BB0D7C722C3}"/>
    <hyperlink ref="M217" r:id="rId166" display="https://barttorvik.com/team.php?team=Washington&amp;year=2014" xr:uid="{FB8BF4E2-F962-4106-94D2-777E4264B806}"/>
    <hyperlink ref="M219" r:id="rId167" display="https://barttorvik.com/team.php?team=Nevada&amp;year=2014" xr:uid="{164DDCDD-3C1A-497E-86E2-FFD7D2DC1A79}"/>
    <hyperlink ref="M221" r:id="rId168" display="https://barttorvik.com/team.php?team=Rhode+Island&amp;year=2014" xr:uid="{F5BE4D67-2F36-433C-A302-CC4B436CE750}"/>
    <hyperlink ref="M223" r:id="rId169" display="https://barttorvik.com/team.php?team=St.+Francis+NY&amp;year=2014" xr:uid="{C6C20622-D628-4C64-93FD-ADB8113563BD}"/>
    <hyperlink ref="M225" r:id="rId170" display="https://barttorvik.com/team.php?team=Buffalo&amp;year=2014" xr:uid="{53F50F9B-810C-4A79-AC7E-55472D3360B4}"/>
    <hyperlink ref="M227" r:id="rId171" display="https://barttorvik.com/team.php?team=South+Dakota+St.&amp;year=2014" xr:uid="{1F56E24E-611D-44C4-841B-3855B188A681}"/>
    <hyperlink ref="M229" r:id="rId172" display="https://barttorvik.com/team.php?team=Arkansas&amp;year=2014" xr:uid="{09649C60-8966-477F-833B-B5D3A0EAED0D}"/>
    <hyperlink ref="M231" r:id="rId173" display="https://barttorvik.com/team.php?team=Texas&amp;year=2014" xr:uid="{213ADE84-AAFC-4193-A1F2-D543D066F6B3}"/>
    <hyperlink ref="M232" r:id="rId174" display="https://barttorvik.com/team.php?team=Texas&amp;year=2014" xr:uid="{960BAA6C-CB7E-44BF-9611-2D0E7A7E04A9}"/>
    <hyperlink ref="M233" r:id="rId175" display="https://barttorvik.com/team.php?team=Louisiana+Lafayette&amp;year=2014" xr:uid="{B81BDF65-D9CB-4A22-BC90-8230BB147E00}"/>
    <hyperlink ref="M234" r:id="rId176" display="https://barttorvik.com/team.php?team=Louisiana+Lafayette&amp;year=2014" xr:uid="{EF3BB411-158C-4BC6-BF61-5A4830814E0F}"/>
    <hyperlink ref="M235" r:id="rId177" display="https://barttorvik.com/team.php?team=Vermont&amp;year=2014" xr:uid="{6F12CDD8-3ACB-45CE-9AF8-1FF6A0C6DD50}"/>
    <hyperlink ref="M237" r:id="rId178" display="https://barttorvik.com/team.php?team=La+Salle&amp;year=2014" xr:uid="{416511F3-B4B4-4FB2-9684-C21672F14BA5}"/>
    <hyperlink ref="M239" r:id="rId179" display="https://barttorvik.com/team.php?team=California&amp;year=2014" xr:uid="{38E72542-A78B-4168-AB93-1717D0D2849C}"/>
    <hyperlink ref="M241" r:id="rId180" display="https://barttorvik.com/team.php?team=Texas+Tech&amp;year=2014" xr:uid="{8C7D6746-E7D1-48D3-BF2B-FFEA89C98B67}"/>
    <hyperlink ref="M243" r:id="rId181" display="https://barttorvik.com/team.php?team=Portland&amp;year=2014" xr:uid="{9AEA1304-AB78-430A-92AC-A45AB32DCC68}"/>
    <hyperlink ref="M245" r:id="rId182" display="https://barttorvik.com/team.php?team=Notre+Dame&amp;year=2014" xr:uid="{64793270-32F5-44F7-AA6F-4F12595D8043}"/>
    <hyperlink ref="M247" r:id="rId183" display="https://barttorvik.com/team.php?team=Robert+Morris&amp;year=2014" xr:uid="{C2FEECD5-2DF7-43AF-AB4D-32ADC719141D}"/>
    <hyperlink ref="M249" r:id="rId184" display="https://barttorvik.com/team.php?team=Southern&amp;year=2014" xr:uid="{2F5EF9ED-C715-4F65-9CB1-02963CD2173E}"/>
    <hyperlink ref="M251" r:id="rId185" display="https://barttorvik.com/team.php?team=USC&amp;year=2014" xr:uid="{B5D599C7-E1FE-48D1-A9B0-6CE48FA882B0}"/>
    <hyperlink ref="M253" r:id="rId186" display="https://barttorvik.com/team.php?team=IPFW&amp;year=2014" xr:uid="{482AECB9-BE5A-4CF3-A55C-EBDDEBA66391}"/>
    <hyperlink ref="N255" r:id="rId187" display="https://barttorvik.com/trank.php?&amp;begin=20140131&amp;end=20140317&amp;conlimit=All&amp;year=2014&amp;top=0&amp;venue=A-N&amp;type=All&amp;mingames=0&amp;quad=5&amp;rpi=" xr:uid="{3B1E568C-20F7-4110-AC7A-FF0ECC6608E0}"/>
    <hyperlink ref="M256" r:id="rId188" display="https://barttorvik.com/team.php?team=Missouri&amp;year=2014" xr:uid="{9C614501-CB99-47B1-BABD-BF50A24B1979}"/>
    <hyperlink ref="M258" r:id="rId189" display="https://barttorvik.com/team.php?team=Brown&amp;year=2014" xr:uid="{8D0C0B1E-D9A6-4439-81C8-7D3A4AB8AE47}"/>
    <hyperlink ref="M260" r:id="rId190" display="https://barttorvik.com/team.php?team=UCF&amp;year=2014" xr:uid="{14BD09C9-BBB2-4B36-AEB3-FD247A79913E}"/>
    <hyperlink ref="M262" r:id="rId191" display="https://barttorvik.com/team.php?team=Eastern+Washington&amp;year=2014" xr:uid="{4F2598D8-F22B-472A-8316-8DE6EE999208}"/>
    <hyperlink ref="M264" r:id="rId192" display="https://barttorvik.com/team.php?team=Holy+Cross&amp;year=2014" xr:uid="{F6616884-F99B-4C5B-8212-0A847E5FAB9E}"/>
    <hyperlink ref="M266" r:id="rId193" display="https://barttorvik.com/team.php?team=Albany&amp;year=2014" xr:uid="{0D3AA6B8-A020-4F40-92E6-020D4FEBDF31}"/>
    <hyperlink ref="M267" r:id="rId194" display="https://barttorvik.com/team.php?team=Albany&amp;year=2014" xr:uid="{0B1173DE-5294-43E3-80C9-6EF6BBDA9295}"/>
    <hyperlink ref="M268" r:id="rId195" display="https://barttorvik.com/team.php?team=Elon&amp;year=2014" xr:uid="{7BB29E53-A5E0-4ABA-8DFE-0AE25CC3F3E8}"/>
    <hyperlink ref="M270" r:id="rId196" display="https://barttorvik.com/team.php?team=Alabama&amp;year=2014" xr:uid="{CCA2877B-8C2C-419C-81E1-B438042D90EC}"/>
    <hyperlink ref="M272" r:id="rId197" display="https://barttorvik.com/team.php?team=Wofford&amp;year=2014" xr:uid="{A1D3DDFF-40A6-4921-B8A2-D4E4BF8EABAE}"/>
    <hyperlink ref="M273" r:id="rId198" display="https://barttorvik.com/team.php?team=Wofford&amp;year=2014" xr:uid="{58EC4E5B-5DFD-4AF7-8DB8-124F5EA773DE}"/>
    <hyperlink ref="M274" r:id="rId199" display="https://barttorvik.com/team.php?team=Georgetown&amp;year=2014" xr:uid="{7331DEB7-A177-486F-B23B-C573E075ED21}"/>
    <hyperlink ref="M276" r:id="rId200" display="https://barttorvik.com/team.php?team=William+%26+Mary&amp;year=2014" xr:uid="{EC303765-EB14-4869-B60C-25E5E833B3F8}"/>
    <hyperlink ref="M278" r:id="rId201" display="https://barttorvik.com/team.php?team=Cal+Poly&amp;year=2014" xr:uid="{2815281D-C5DB-4A85-BF7A-9E67EBDA2276}"/>
    <hyperlink ref="M279" r:id="rId202" display="https://barttorvik.com/team.php?team=Cal+Poly&amp;year=2014" xr:uid="{EEE4A2D3-D75C-40EA-BD4F-1E5C95EED841}"/>
    <hyperlink ref="M280" r:id="rId203" display="https://barttorvik.com/team.php?team=Akron&amp;year=2014" xr:uid="{348A84CB-8F9E-4039-905A-DBDFAA349D9E}"/>
    <hyperlink ref="M282" r:id="rId204" display="https://barttorvik.com/team.php?team=Wyoming&amp;year=2014" xr:uid="{5F62916B-B06B-4536-9DA3-993042970C4A}"/>
    <hyperlink ref="M284" r:id="rId205" display="https://barttorvik.com/team.php?team=Mississippi&amp;year=2014" xr:uid="{5D3F979C-C055-4DC6-BD1B-23B040491F0D}"/>
    <hyperlink ref="M286" r:id="rId206" display="https://barttorvik.com/team.php?team=Morehead+St.&amp;year=2014" xr:uid="{A3EF4CEB-E7C6-46BD-9736-250EBCA77EDA}"/>
    <hyperlink ref="M288" r:id="rId207" display="https://barttorvik.com/team.php?team=USC+Upstate&amp;year=2014" xr:uid="{02E1D383-5517-4596-8EE4-C2916DD626F1}"/>
    <hyperlink ref="M290" r:id="rId208" display="https://barttorvik.com/team.php?team=Illinois+Chicago&amp;year=2014" xr:uid="{F24BC191-926C-48C2-9A7F-7ADF25AB8EC3}"/>
    <hyperlink ref="M292" r:id="rId209" display="https://barttorvik.com/team.php?team=UC+Santa+Barbara&amp;year=2014" xr:uid="{228B1667-94F5-449A-A027-D09E6FE5FA17}"/>
    <hyperlink ref="M294" r:id="rId210" display="https://barttorvik.com/team.php?team=Houston&amp;year=2014" xr:uid="{154A5D93-1C32-4192-8320-3F1511F8B8FF}"/>
    <hyperlink ref="M296" r:id="rId211" display="https://barttorvik.com/team.php?team=Southern+Miss&amp;year=2014" xr:uid="{A581D405-C441-48EC-AB0B-BB77124D43EF}"/>
    <hyperlink ref="M298" r:id="rId212" display="https://barttorvik.com/team.php?team=American&amp;year=2014" xr:uid="{E8724C11-F118-4740-B210-ACF40761CFA6}"/>
    <hyperlink ref="M299" r:id="rId213" display="https://barttorvik.com/team.php?team=American&amp;year=2014" xr:uid="{DC5EED0E-AAB0-4BDE-8E1D-6DDE4D878560}"/>
    <hyperlink ref="M300" r:id="rId214" display="https://barttorvik.com/team.php?team=High+Point&amp;year=2014" xr:uid="{329DC0D4-40A3-4968-97E8-DAD7B04D5509}"/>
    <hyperlink ref="M302" r:id="rId215" display="https://barttorvik.com/team.php?team=Murray+St.&amp;year=2014" xr:uid="{3173FD5D-33C4-42B1-BB88-06CDE4675B87}"/>
    <hyperlink ref="M304" r:id="rId216" display="https://barttorvik.com/team.php?team=Delaware&amp;year=2014" xr:uid="{A0ACF9B8-69DF-4657-BEC3-75AAF182EAE6}"/>
    <hyperlink ref="M305" r:id="rId217" display="https://barttorvik.com/team.php?team=Delaware&amp;year=2014" xr:uid="{9DA73CF3-C29D-478C-B56C-55602AF127AD}"/>
    <hyperlink ref="N306" r:id="rId218" display="https://barttorvik.com/trank.php?&amp;begin=20140131&amp;end=20140317&amp;conlimit=All&amp;year=2014&amp;top=0&amp;venue=A-N&amp;type=All&amp;mingames=0&amp;quad=5&amp;rpi=" xr:uid="{349F17EB-02D4-4F75-B564-942B51F659B6}"/>
    <hyperlink ref="M307" r:id="rId219" display="https://barttorvik.com/team.php?team=Evansville&amp;year=2014" xr:uid="{1C1DFF2B-4B01-4848-A3E7-4BB6C3730652}"/>
    <hyperlink ref="M309" r:id="rId220" display="https://barttorvik.com/team.php?team=Air+Force&amp;year=2014" xr:uid="{37D9948F-11AA-46A8-9BFE-139008B529F0}"/>
    <hyperlink ref="M311" r:id="rId221" display="https://barttorvik.com/team.php?team=Tennessee+St.&amp;year=2014" xr:uid="{F7E837D0-63C9-49BB-880C-09D435233030}"/>
    <hyperlink ref="M313" r:id="rId222" display="https://barttorvik.com/team.php?team=Northwestern+St.&amp;year=2014" xr:uid="{2FAC237B-85CD-4E41-A13A-8AB753DD7EC6}"/>
    <hyperlink ref="M315" r:id="rId223" display="https://barttorvik.com/team.php?team=Nebraska+Omaha&amp;year=2014" xr:uid="{9D85FFBC-C763-4DD7-8B3D-4D30757C41C8}"/>
    <hyperlink ref="M317" r:id="rId224" display="https://barttorvik.com/team.php?team=Mount+St.+Mary%27s&amp;year=2014" xr:uid="{FEB45FA3-172F-460A-8231-006CEF3E9EC9}"/>
    <hyperlink ref="M318" r:id="rId225" display="https://barttorvik.com/team.php?team=Mount+St.+Mary%27s&amp;year=2014" xr:uid="{AA803B04-A0FE-4D3F-BC9A-3E6851983328}"/>
    <hyperlink ref="M319" r:id="rId226" display="https://barttorvik.com/team.php?team=Towson&amp;year=2014" xr:uid="{9C5AA80B-DEDF-4954-A520-7334BB80F2AF}"/>
    <hyperlink ref="M321" r:id="rId227" display="https://barttorvik.com/team.php?team=Indiana+St.&amp;year=2014" xr:uid="{082C1789-1B61-4286-8244-17D14ED880A3}"/>
    <hyperlink ref="M323" r:id="rId228" display="https://barttorvik.com/team.php?team=Long+Beach+St.&amp;year=2014" xr:uid="{EC4B633D-C79B-4E1C-B51C-7B34A1FAFDA6}"/>
    <hyperlink ref="M325" r:id="rId229" display="https://barttorvik.com/team.php?team=Miami+OH&amp;year=2014" xr:uid="{81CDC1F1-F42D-408A-A26F-690CF34AB0A1}"/>
    <hyperlink ref="M327" r:id="rId230" display="https://barttorvik.com/team.php?team=Richmond&amp;year=2014" xr:uid="{0D12B242-2F34-4D36-BA77-D59B47CE64FE}"/>
    <hyperlink ref="M329" r:id="rId231" display="https://barttorvik.com/team.php?team=Weber+St.&amp;year=2014" xr:uid="{1B8194B5-820B-4696-A9F3-03358A05B5D1}"/>
    <hyperlink ref="M330" r:id="rId232" display="https://barttorvik.com/team.php?team=Weber+St.&amp;year=2014" xr:uid="{B3E2407B-508B-4517-BA88-27F127849AC7}"/>
    <hyperlink ref="M331" r:id="rId233" display="https://barttorvik.com/team.php?team=Pepperdine&amp;year=2014" xr:uid="{59E9003B-667C-4806-8D95-DE6C5A2B8F7A}"/>
    <hyperlink ref="M333" r:id="rId234" display="https://barttorvik.com/team.php?team=Youngstown+St.&amp;year=2014" xr:uid="{791F4BCC-8FD8-4219-B903-BC9D9A188D55}"/>
    <hyperlink ref="M335" r:id="rId235" display="https://barttorvik.com/team.php?team=Eastern+Michigan&amp;year=2014" xr:uid="{2A03D026-2358-459C-B1F6-2ADECBEFA6A0}"/>
    <hyperlink ref="M337" r:id="rId236" display="https://barttorvik.com/team.php?team=Mercer&amp;year=2014" xr:uid="{310D06A4-D4E9-479B-B9CA-994BD531A163}"/>
    <hyperlink ref="M338" r:id="rId237" display="https://barttorvik.com/team.php?team=Mercer&amp;year=2014" xr:uid="{28C4BF4B-421E-4953-862D-493D25EFBE14}"/>
    <hyperlink ref="M339" r:id="rId238" display="https://barttorvik.com/team.php?team=Valparaiso&amp;year=2014" xr:uid="{8BC390F1-158C-4DB7-883D-62683E4D7BF5}"/>
    <hyperlink ref="M341" r:id="rId239" display="https://barttorvik.com/team.php?team=VMI&amp;year=2014" xr:uid="{D7815CD6-8B99-4D67-BE79-25E3929A88A2}"/>
    <hyperlink ref="M343" r:id="rId240" display="https://barttorvik.com/team.php?team=Toledo&amp;year=2014" xr:uid="{0E0303BC-7B47-4915-A076-BAA0BB5DBEA4}"/>
    <hyperlink ref="M345" r:id="rId241" display="https://barttorvik.com/team.php?team=Texas+A%26M&amp;year=2014" xr:uid="{4DDA390C-6D79-40B3-8757-20605E13FA43}"/>
    <hyperlink ref="M347" r:id="rId242" display="https://barttorvik.com/team.php?team=Virginia+Tech&amp;year=2014" xr:uid="{102865EF-C741-426E-BF6D-56D299590D3A}"/>
    <hyperlink ref="M349" r:id="rId243" display="https://barttorvik.com/team.php?team=Tennessee+Tech&amp;year=2014" xr:uid="{2267DACB-5203-4882-A543-2151037E2E8C}"/>
    <hyperlink ref="M351" r:id="rId244" display="https://barttorvik.com/team.php?team=Wake+Forest&amp;year=2014" xr:uid="{7B04D3BF-AF8E-4E58-8953-FF9E44C9BD2E}"/>
    <hyperlink ref="M353" r:id="rId245" display="https://barttorvik.com/team.php?team=Arizona+St.&amp;year=2014" xr:uid="{65CCAF51-3CF7-47FC-8FC5-F5C07AF0E8F0}"/>
    <hyperlink ref="M354" r:id="rId246" display="https://barttorvik.com/team.php?team=Arizona+St.&amp;year=2014" xr:uid="{7F6C344D-FE84-4060-9AF7-F5950DE2187A}"/>
    <hyperlink ref="M355" r:id="rId247" display="https://barttorvik.com/team.php?team=College+of+Charleston&amp;year=2014" xr:uid="{F69252C0-D516-4C38-AFE2-1B4D66D8F9F9}"/>
    <hyperlink ref="N357" r:id="rId248" display="https://barttorvik.com/trank.php?&amp;begin=20140131&amp;end=20140317&amp;conlimit=All&amp;year=2014&amp;top=0&amp;venue=A-N&amp;type=All&amp;mingames=0&amp;quad=5&amp;rpi=" xr:uid="{02AE323E-4162-4860-A760-B8B185BA0641}"/>
    <hyperlink ref="M358" r:id="rId249" display="https://barttorvik.com/team.php?team=Arkansas+St.&amp;year=2014" xr:uid="{21052592-3ACA-49E1-9D6F-76622588116D}"/>
    <hyperlink ref="M360" r:id="rId250" display="https://barttorvik.com/team.php?team=Kent+St.&amp;year=2014" xr:uid="{66F8270D-4870-4AC7-A7A9-071A36D8B3DE}"/>
    <hyperlink ref="M362" r:id="rId251" display="https://barttorvik.com/team.php?team=TCU&amp;year=2014" xr:uid="{AF239569-0078-4A5C-84C0-7D90E2F946B4}"/>
    <hyperlink ref="M364" r:id="rId252" display="https://barttorvik.com/team.php?team=Morgan+St.&amp;year=2014" xr:uid="{F8F2D22F-5659-4353-9A7E-0716F5815CC7}"/>
    <hyperlink ref="M366" r:id="rId253" display="https://barttorvik.com/team.php?team=Loyola+Marymount&amp;year=2014" xr:uid="{CE030965-EAC6-41AA-BDD7-4E44D5270498}"/>
    <hyperlink ref="M368" r:id="rId254" display="https://barttorvik.com/team.php?team=West+Virginia&amp;year=2014" xr:uid="{1FA43E1A-83E2-4582-A2C9-46582C7EA938}"/>
    <hyperlink ref="M370" r:id="rId255" display="https://barttorvik.com/team.php?team=Utah+St.&amp;year=2014" xr:uid="{7F6DE171-88BE-43C1-9B33-E3FE78DBF93C}"/>
    <hyperlink ref="M372" r:id="rId256" display="https://barttorvik.com/team.php?team=Little+Rock&amp;year=2014" xr:uid="{42CF5317-0B14-4D48-A22E-4703BA1D773B}"/>
    <hyperlink ref="M374" r:id="rId257" display="https://barttorvik.com/team.php?team=Northern+Iowa&amp;year=2014" xr:uid="{292BB623-1B1D-4626-A389-34B8DC7DECBE}"/>
    <hyperlink ref="M376" r:id="rId258" display="https://barttorvik.com/team.php?team=Gardner+Webb&amp;year=2014" xr:uid="{ACA6DF89-B402-423A-83CB-BAD3685D21B8}"/>
    <hyperlink ref="M378" r:id="rId259" display="https://barttorvik.com/team.php?team=Colorado+St.&amp;year=2014" xr:uid="{803255EB-33D8-495D-9771-2D8568A973CC}"/>
    <hyperlink ref="M380" r:id="rId260" display="https://barttorvik.com/team.php?team=Pacific&amp;year=2014" xr:uid="{F24EB5A4-7026-4339-A9CF-8C4AA5A5DAB5}"/>
    <hyperlink ref="M382" r:id="rId261" display="https://barttorvik.com/team.php?team=Coastal+Carolina&amp;year=2014" xr:uid="{647AD787-C371-468C-A761-A8559299856B}"/>
    <hyperlink ref="M383" r:id="rId262" display="https://barttorvik.com/team.php?team=Coastal+Carolina&amp;year=2014" xr:uid="{2C39B255-B5AD-4F12-B8ED-E8A75A61238A}"/>
    <hyperlink ref="M384" r:id="rId263" display="https://barttorvik.com/team.php?team=Detroit&amp;year=2014" xr:uid="{8B8CE004-6A4B-4198-9CE8-81D1C4B81543}"/>
    <hyperlink ref="M386" r:id="rId264" display="https://barttorvik.com/team.php?team=Florida+Atlantic&amp;year=2014" xr:uid="{1265580F-ED70-49A5-9097-A549388FE72E}"/>
    <hyperlink ref="M388" r:id="rId265" display="https://barttorvik.com/team.php?team=Colgate&amp;year=2014" xr:uid="{ACA8E1F0-ABF1-4BB3-BECA-FE098B37E88C}"/>
    <hyperlink ref="M390" r:id="rId266" display="https://barttorvik.com/team.php?team=Wagner&amp;year=2014" xr:uid="{3CA211CC-EF8E-4D67-BBB2-D80F480A6D23}"/>
    <hyperlink ref="M392" r:id="rId267" display="https://barttorvik.com/team.php?team=Hawaii&amp;year=2014" xr:uid="{6EA1EDD1-E250-4B65-BCDE-45408B3FCB92}"/>
    <hyperlink ref="M394" r:id="rId268" display="https://barttorvik.com/team.php?team=Quinnipiac&amp;year=2014" xr:uid="{50F50128-4929-4F99-9AA0-57F84F30CF39}"/>
    <hyperlink ref="M396" r:id="rId269" display="https://barttorvik.com/team.php?team=Hartford&amp;year=2014" xr:uid="{4317C67D-1170-4AD1-85AC-0B6EA5CAD5CA}"/>
    <hyperlink ref="M398" r:id="rId270" display="https://barttorvik.com/team.php?team=Mississippi+St.&amp;year=2014" xr:uid="{6612ACA3-0128-49BD-9AC3-8B207240B646}"/>
    <hyperlink ref="M400" r:id="rId271" display="https://barttorvik.com/team.php?team=Northeastern&amp;year=2014" xr:uid="{117A8CE0-8841-4820-A142-440CE170C43F}"/>
    <hyperlink ref="M402" r:id="rId272" display="https://barttorvik.com/team.php?team=Drexel&amp;year=2014" xr:uid="{DD906EA9-07FB-4734-BF12-1E17C0A1EF1B}"/>
    <hyperlink ref="M404" r:id="rId273" display="https://barttorvik.com/team.php?team=Temple&amp;year=2014" xr:uid="{35C6CA10-C09F-4F75-ACCF-934928D29542}"/>
    <hyperlink ref="M406" r:id="rId274" display="https://barttorvik.com/team.php?team=Fairfield&amp;year=2014" xr:uid="{5E30A830-7B14-40E9-A7BB-3715319B984B}"/>
    <hyperlink ref="N408" r:id="rId275" display="https://barttorvik.com/trank.php?&amp;begin=20140131&amp;end=20140317&amp;conlimit=All&amp;year=2014&amp;top=0&amp;venue=A-N&amp;type=All&amp;mingames=0&amp;quad=5&amp;rpi=" xr:uid="{97DE530D-ABE7-4E95-96CF-C28715799C53}"/>
    <hyperlink ref="M409" r:id="rId276" display="https://barttorvik.com/team.php?team=Marshall&amp;year=2014" xr:uid="{0011A375-AB2B-43CC-AD5E-ECB174C861BB}"/>
    <hyperlink ref="M411" r:id="rId277" display="https://barttorvik.com/team.php?team=Siena&amp;year=2014" xr:uid="{C4941633-66FE-44DB-A8B8-8ADB3B5A4B74}"/>
    <hyperlink ref="M413" r:id="rId278" display="https://barttorvik.com/team.php?team=Rider&amp;year=2014" xr:uid="{57C7A864-5E0E-41F5-8958-5CA0808DC9E3}"/>
    <hyperlink ref="M415" r:id="rId279" display="https://barttorvik.com/team.php?team=UT+Arlington&amp;year=2014" xr:uid="{2577ED0A-AB31-4647-994D-F55C2F2BA15D}"/>
    <hyperlink ref="M417" r:id="rId280" display="https://barttorvik.com/team.php?team=East+Tennessee+St.&amp;year=2014" xr:uid="{AF8BAB71-5FC6-4EB2-B17F-3987286C3E68}"/>
    <hyperlink ref="M419" r:id="rId281" display="https://barttorvik.com/team.php?team=Bryant&amp;year=2014" xr:uid="{1EF6509D-FE68-41EE-9B0C-8A7C519A035F}"/>
    <hyperlink ref="M421" r:id="rId282" display="https://barttorvik.com/team.php?team=Oakland&amp;year=2014" xr:uid="{002E3B2A-158B-4B5E-818A-53346C53FC82}"/>
    <hyperlink ref="M423" r:id="rId283" display="https://barttorvik.com/team.php?team=Austin+Peay&amp;year=2014" xr:uid="{4F71BC6E-5447-436C-825C-4BF4A7AABDE3}"/>
    <hyperlink ref="M425" r:id="rId284" display="https://barttorvik.com/team.php?team=Northern+Illinois&amp;year=2014" xr:uid="{B0F82D15-0DAB-46AA-84B8-5F6B1B5CB785}"/>
    <hyperlink ref="M427" r:id="rId285" display="https://barttorvik.com/team.php?team=Saint+Peter%27s&amp;year=2014" xr:uid="{6A9539E8-A3CF-4527-BEA0-075D5B0D793D}"/>
    <hyperlink ref="M429" r:id="rId286" display="https://barttorvik.com/team.php?team=Washington+St.&amp;year=2014" xr:uid="{2DDBF2C1-4BB9-470B-A933-BB639F456A8D}"/>
    <hyperlink ref="M431" r:id="rId287" display="https://barttorvik.com/team.php?team=Stony+Brook&amp;year=2014" xr:uid="{0944F86B-85D8-4734-9D5E-30765F499BF9}"/>
    <hyperlink ref="M433" r:id="rId288" display="https://barttorvik.com/team.php?team=Vanderbilt&amp;year=2014" xr:uid="{4EFFED6E-A66E-4798-9677-1038C503A304}"/>
    <hyperlink ref="M435" r:id="rId289" display="https://barttorvik.com/team.php?team=Northern+Colorado&amp;year=2014" xr:uid="{657D37B5-FD67-4D8A-87FE-8BE69BD1A493}"/>
    <hyperlink ref="M437" r:id="rId290" display="https://barttorvik.com/team.php?team=Southeast+Missouri+St.&amp;year=2014" xr:uid="{0654C075-1EB1-4537-832C-FFB2D8A3B740}"/>
    <hyperlink ref="M439" r:id="rId291" display="https://barttorvik.com/team.php?team=Grand+Canyon&amp;year=2014" xr:uid="{96FD8786-2870-47FF-BEB2-D3D5D6B1FC1E}"/>
    <hyperlink ref="M441" r:id="rId292" display="https://barttorvik.com/team.php?team=DePaul&amp;year=2014" xr:uid="{DFAD6EDE-B08B-4A80-A71F-4CD287699657}"/>
    <hyperlink ref="M443" r:id="rId293" display="https://barttorvik.com/team.php?team=Charlotte&amp;year=2014" xr:uid="{F796DE69-CDEF-42E9-9486-8A18F4561C30}"/>
    <hyperlink ref="M445" r:id="rId294" display="https://barttorvik.com/team.php?team=Missouri+St.&amp;year=2014" xr:uid="{25B8FFE4-CC9F-4390-84F5-0F05B8D05632}"/>
    <hyperlink ref="M447" r:id="rId295" display="https://barttorvik.com/team.php?team=South+Florida&amp;year=2014" xr:uid="{A028F31E-7DB8-4D4B-816A-95DC137191E0}"/>
    <hyperlink ref="M449" r:id="rId296" display="https://barttorvik.com/team.php?team=Sam+Houston+St.&amp;year=2014" xr:uid="{4FB1FD6B-41A3-4192-A2BA-8EE646E0764E}"/>
    <hyperlink ref="M451" r:id="rId297" display="https://barttorvik.com/team.php?team=Oral+Roberts&amp;year=2014" xr:uid="{FFA1A622-B461-4001-A45A-60F89741F2BE}"/>
    <hyperlink ref="M453" r:id="rId298" display="https://barttorvik.com/team.php?team=Fordham&amp;year=2014" xr:uid="{08E9FADE-1182-40E5-A73B-5C64147EEAAB}"/>
    <hyperlink ref="M455" r:id="rId299" display="https://barttorvik.com/team.php?team=Idaho&amp;year=2014" xr:uid="{92BA122D-B414-4956-865C-A6A7213AEEC9}"/>
    <hyperlink ref="M457" r:id="rId300" display="https://barttorvik.com/team.php?team=Winthrop&amp;year=2014" xr:uid="{248B46CA-F1DB-4D63-8ED6-AC67C11D256B}"/>
    <hyperlink ref="N459" r:id="rId301" display="https://barttorvik.com/trank.php?&amp;begin=20140131&amp;end=20140317&amp;conlimit=All&amp;year=2014&amp;top=0&amp;venue=A-N&amp;type=All&amp;mingames=0&amp;quad=5&amp;rpi=" xr:uid="{70FAB2AF-EF5E-4925-B30F-BB704695BEC3}"/>
    <hyperlink ref="M460" r:id="rId302" display="https://barttorvik.com/team.php?team=Cal+St.+Northridge&amp;year=2014" xr:uid="{4202FE0F-5397-4B37-9293-2CA115EF63EB}"/>
    <hyperlink ref="M462" r:id="rId303" display="https://barttorvik.com/team.php?team=Army&amp;year=2014" xr:uid="{CDF040BC-8B0E-4BC9-8A31-4F019839DF8A}"/>
    <hyperlink ref="M464" r:id="rId304" display="https://barttorvik.com/team.php?team=Western+Kentucky&amp;year=2014" xr:uid="{BA30C926-9A71-42D1-91FB-3E13A232C20D}"/>
    <hyperlink ref="M466" r:id="rId305" display="https://barttorvik.com/team.php?team=Utah+Valley&amp;year=2014" xr:uid="{36FDCC7A-C4AB-48A5-8F32-D0C95A62B8E3}"/>
    <hyperlink ref="M468" r:id="rId306" display="https://barttorvik.com/team.php?team=Norfolk+St.&amp;year=2014" xr:uid="{E04839B1-D147-49C7-88E1-46E658AA39E6}"/>
    <hyperlink ref="M470" r:id="rId307" display="https://barttorvik.com/team.php?team=Dartmouth&amp;year=2014" xr:uid="{C64D3192-21B3-4215-8F33-8C5368326817}"/>
    <hyperlink ref="M472" r:id="rId308" display="https://barttorvik.com/team.php?team=Cal+St.+Bakersfield&amp;year=2014" xr:uid="{780849FA-134E-4147-B80C-8BF8744DD04C}"/>
    <hyperlink ref="M474" r:id="rId309" display="https://barttorvik.com/team.php?team=Texas+Southern&amp;year=2014" xr:uid="{B05BA896-2FF0-41C6-8275-64C775F21EBB}"/>
    <hyperlink ref="M475" r:id="rId310" display="https://barttorvik.com/team.php?team=Texas+Southern&amp;year=2014" xr:uid="{2ABFE472-CF82-480E-B837-6E0F89BEEB7B}"/>
    <hyperlink ref="M476" r:id="rId311" display="https://barttorvik.com/team.php?team=UAB&amp;year=2014" xr:uid="{F6DD567D-08DB-46C2-A3B3-04BCDA69449F}"/>
    <hyperlink ref="M478" r:id="rId312" display="https://barttorvik.com/team.php?team=Charleston+Southern&amp;year=2014" xr:uid="{8DC2BF9E-4141-4EE8-B7AF-23B1E6F907FB}"/>
    <hyperlink ref="M480" r:id="rId313" display="https://barttorvik.com/team.php?team=Columbia&amp;year=2014" xr:uid="{96E2D7A6-B9D9-4286-A726-6910973BE73F}"/>
    <hyperlink ref="M482" r:id="rId314" display="https://barttorvik.com/team.php?team=Montana&amp;year=2014" xr:uid="{7C75720B-C637-45EA-94BC-5F248866EF99}"/>
    <hyperlink ref="M484" r:id="rId315" display="https://barttorvik.com/team.php?team=North+Texas&amp;year=2014" xr:uid="{65811C01-E75C-47E4-AF52-07003306E255}"/>
    <hyperlink ref="M486" r:id="rId316" display="https://barttorvik.com/team.php?team=FIU&amp;year=2014" xr:uid="{49B19188-4E30-4135-96F0-81E007087087}"/>
    <hyperlink ref="M488" r:id="rId317" display="https://barttorvik.com/team.php?team=Seattle&amp;year=2014" xr:uid="{5B2D4CB5-1BAD-41A6-BF07-3611209FC116}"/>
    <hyperlink ref="M490" r:id="rId318" display="https://barttorvik.com/team.php?team=Florida+Gulf+Coast&amp;year=2014" xr:uid="{AEBCF0F2-B160-4584-9696-51B132B590C5}"/>
    <hyperlink ref="M492" r:id="rId319" display="https://barttorvik.com/team.php?team=Rutgers&amp;year=2014" xr:uid="{94C65F45-8747-483D-B7C5-7EBB56BB5938}"/>
    <hyperlink ref="M494" r:id="rId320" display="https://barttorvik.com/team.php?team=Hampton&amp;year=2014" xr:uid="{E4AE5AC5-D479-4DE4-AEE0-277B50B93F2B}"/>
    <hyperlink ref="M496" r:id="rId321" display="https://barttorvik.com/team.php?team=Troy&amp;year=2014" xr:uid="{770992DC-B4DC-4384-AE18-C6F6E6F54C9A}"/>
    <hyperlink ref="M498" r:id="rId322" display="https://barttorvik.com/team.php?team=Bradley&amp;year=2014" xr:uid="{D8ADA9D1-2217-40F3-90FA-4615EDF32F27}"/>
    <hyperlink ref="M500" r:id="rId323" display="https://barttorvik.com/team.php?team=UNC+Asheville&amp;year=2014" xr:uid="{1A5A1118-CAD4-4CF0-80DF-7DEE3A0D4AA9}"/>
    <hyperlink ref="M502" r:id="rId324" display="https://barttorvik.com/team.php?team=Bowling+Green&amp;year=2014" xr:uid="{48FB8BF1-B0CD-4AFB-954D-4B19788BC0D0}"/>
    <hyperlink ref="M504" r:id="rId325" display="https://barttorvik.com/team.php?team=Lafayette&amp;year=2014" xr:uid="{2FF94DDB-9063-41DF-AF38-EC8B8AE35A81}"/>
    <hyperlink ref="M506" r:id="rId326" display="https://barttorvik.com/team.php?team=Texas+A%26M+Corpus+Chris&amp;year=2014" xr:uid="{2B82EDC8-9F32-4C33-B925-52C449CD0EF5}"/>
    <hyperlink ref="M508" r:id="rId327" display="https://barttorvik.com/team.php?team=North+Dakota&amp;year=2014" xr:uid="{260F86A8-307F-4BC6-A74F-3FA7A5AD47E8}"/>
    <hyperlink ref="N510" r:id="rId328" display="https://barttorvik.com/trank.php?&amp;begin=20140131&amp;end=20140317&amp;conlimit=All&amp;year=2014&amp;top=0&amp;venue=A-N&amp;type=All&amp;mingames=0&amp;quad=5&amp;rpi=" xr:uid="{82CE2ADC-E84E-4E8C-872F-24F0AF533643}"/>
    <hyperlink ref="M511" r:id="rId329" display="https://barttorvik.com/team.php?team=Denver&amp;year=2014" xr:uid="{976D56E5-FE5E-4231-AA8B-80C5EA4524F4}"/>
    <hyperlink ref="M513" r:id="rId330" display="https://barttorvik.com/team.php?team=Incarnate+Word&amp;year=2014" xr:uid="{F873EBC5-45BB-4FD5-8D31-0BA33F877326}"/>
    <hyperlink ref="M515" r:id="rId331" display="https://barttorvik.com/team.php?team=East+Carolina&amp;year=2014" xr:uid="{3BDB9A2D-1312-47BB-8B2A-54AF6E662B66}"/>
    <hyperlink ref="M517" r:id="rId332" display="https://barttorvik.com/team.php?team=North+Florida&amp;year=2014" xr:uid="{B22E90E1-DA30-4795-875A-8DFEB085F0ED}"/>
    <hyperlink ref="M519" r:id="rId333" display="https://barttorvik.com/team.php?team=Georgia+Southern&amp;year=2014" xr:uid="{C07B7B2B-90E7-4A07-AC07-371098C16BC5}"/>
    <hyperlink ref="M521" r:id="rId334" display="https://barttorvik.com/team.php?team=Louisiana+Monroe&amp;year=2014" xr:uid="{D7DFBC18-BC66-4242-B449-F5E064F5B459}"/>
    <hyperlink ref="M523" r:id="rId335" display="https://barttorvik.com/team.php?team=Western+Carolina&amp;year=2014" xr:uid="{1230EC26-2268-4332-9565-BA26A1DCF3CC}"/>
    <hyperlink ref="M525" r:id="rId336" display="https://barttorvik.com/team.php?team=Portland+St.&amp;year=2014" xr:uid="{15F16816-4DC6-46DC-8AE2-A09AFD511C9B}"/>
    <hyperlink ref="M527" r:id="rId337" display="https://barttorvik.com/team.php?team=Radford&amp;year=2014" xr:uid="{D24CD3BE-09AD-4952-B593-9FEF89141F61}"/>
    <hyperlink ref="M529" r:id="rId338" display="https://barttorvik.com/team.php?team=Cal+St.+Fullerton&amp;year=2014" xr:uid="{65A4090B-978C-49B0-8601-49B96F1F71E8}"/>
    <hyperlink ref="M531" r:id="rId339" display="https://barttorvik.com/team.php?team=Marist&amp;year=2014" xr:uid="{CF0D1065-BD54-4808-99B2-E7DE68D53A85}"/>
    <hyperlink ref="M533" r:id="rId340" display="https://barttorvik.com/team.php?team=Central+Connecticut&amp;year=2014" xr:uid="{03EA0A68-E0D6-408E-81A7-24FCE5392DC9}"/>
    <hyperlink ref="M535" r:id="rId341" display="https://barttorvik.com/team.php?team=Hofstra&amp;year=2014" xr:uid="{B8E78BAD-B1F3-42E4-B25A-F59FC938283F}"/>
    <hyperlink ref="M537" r:id="rId342" display="https://barttorvik.com/team.php?team=Sacramento+St.&amp;year=2014" xr:uid="{1604279C-F294-453D-98C0-28B426624723}"/>
    <hyperlink ref="M539" r:id="rId343" display="https://barttorvik.com/team.php?team=Lehigh&amp;year=2014" xr:uid="{5B48E063-678D-4967-AC33-F2C6AD241E7F}"/>
    <hyperlink ref="M541" r:id="rId344" display="https://barttorvik.com/team.php?team=UNC+Wilmington&amp;year=2014" xr:uid="{8C362DFD-61A5-4B42-A206-671574FA7BD4}"/>
    <hyperlink ref="M543" r:id="rId345" display="https://barttorvik.com/team.php?team=LIU+Brooklyn&amp;year=2014" xr:uid="{CD80F850-64E8-44CD-9FAE-B7607860F1D1}"/>
    <hyperlink ref="M545" r:id="rId346" display="https://barttorvik.com/team.php?team=Sacred+Heart&amp;year=2014" xr:uid="{05622D87-9CD9-4635-834D-0A471CCD0FDE}"/>
    <hyperlink ref="M547" r:id="rId347" display="https://barttorvik.com/team.php?team=SIU+Edwardsville&amp;year=2014" xr:uid="{E27E3422-BB4D-420A-A72E-50E62E0ED32D}"/>
    <hyperlink ref="M549" r:id="rId348" display="https://barttorvik.com/team.php?team=Penn&amp;year=2014" xr:uid="{913D7927-C0B0-44C5-A8E9-F3B086E4C79D}"/>
    <hyperlink ref="M551" r:id="rId349" display="https://barttorvik.com/team.php?team=Tennessee+Martin&amp;year=2014" xr:uid="{21507C2E-ABC7-4C70-9B9D-8E37BC13AA12}"/>
    <hyperlink ref="M553" r:id="rId350" display="https://barttorvik.com/team.php?team=South+Alabama&amp;year=2014" xr:uid="{134602B6-EF72-44EF-BF08-FD74E6ED2CAC}"/>
    <hyperlink ref="M555" r:id="rId351" display="https://barttorvik.com/team.php?team=Liberty&amp;year=2014" xr:uid="{4DA8391D-883E-4518-84EA-4D94A9C4939C}"/>
    <hyperlink ref="M557" r:id="rId352" display="https://barttorvik.com/team.php?team=Alabama+A%26M&amp;year=2014" xr:uid="{76955E5E-4B5B-48C7-8DC9-B7B3F0B74A28}"/>
    <hyperlink ref="M559" r:id="rId353" display="https://barttorvik.com/team.php?team=Drake&amp;year=2014" xr:uid="{BC4B78F0-32F7-441E-8875-E3D881EDA055}"/>
    <hyperlink ref="N561" r:id="rId354" display="https://barttorvik.com/trank.php?&amp;begin=20140131&amp;end=20140317&amp;conlimit=All&amp;year=2014&amp;top=0&amp;venue=A-N&amp;type=All&amp;mingames=0&amp;quad=5&amp;rpi=" xr:uid="{9207C83A-50A9-4CAD-9EC6-E8E2E1C5A0FD}"/>
    <hyperlink ref="M562" r:id="rId355" display="https://barttorvik.com/team.php?team=Old+Dominion&amp;year=2014" xr:uid="{78DB9307-62BD-40B2-A257-493446A19425}"/>
    <hyperlink ref="M564" r:id="rId356" display="https://barttorvik.com/team.php?team=UTSA&amp;year=2014" xr:uid="{849B86F5-45FB-4405-A640-8CCF88AB7D55}"/>
    <hyperlink ref="M566" r:id="rId357" display="https://barttorvik.com/team.php?team=Idaho+St.&amp;year=2014" xr:uid="{8AAA5D4F-E4D6-46D4-8D73-538844F231F5}"/>
    <hyperlink ref="M568" r:id="rId358" display="https://barttorvik.com/team.php?team=Savannah+St.&amp;year=2014" xr:uid="{E322F8BE-E4DF-4A9C-98F0-319C3146E3D5}"/>
    <hyperlink ref="M570" r:id="rId359" display="https://barttorvik.com/team.php?team=Navy&amp;year=2014" xr:uid="{C53523B7-5AF7-4A6C-8806-BAEF2AC4E7BF}"/>
    <hyperlink ref="M572" r:id="rId360" display="https://barttorvik.com/team.php?team=Loyola+Chicago&amp;year=2014" xr:uid="{E3F7DC96-7778-4429-B57B-2BF77D843F1A}"/>
    <hyperlink ref="M574" r:id="rId361" display="https://barttorvik.com/team.php?team=New+Hampshire&amp;year=2014" xr:uid="{EC62B820-33AE-43C0-89E0-6EC460A20191}"/>
    <hyperlink ref="M576" r:id="rId362" display="https://barttorvik.com/team.php?team=Chattanooga&amp;year=2014" xr:uid="{8A9447D7-88FA-4656-9665-343C844922DC}"/>
    <hyperlink ref="M578" r:id="rId363" display="https://barttorvik.com/team.php?team=Illinois+St.&amp;year=2014" xr:uid="{ACD8DA82-D985-4738-B32C-3B072E05202B}"/>
    <hyperlink ref="M580" r:id="rId364" display="https://barttorvik.com/team.php?team=Northern+Arizona&amp;year=2014" xr:uid="{DD5DE018-E7BA-4671-A9B8-D9D62793F5C9}"/>
    <hyperlink ref="M582" r:id="rId365" display="https://barttorvik.com/team.php?team=UC+Riverside&amp;year=2014" xr:uid="{01B14C47-124E-4E9E-BB78-7EE1FCFE947F}"/>
    <hyperlink ref="M584" r:id="rId366" display="https://barttorvik.com/team.php?team=Kennesaw+St.&amp;year=2014" xr:uid="{2A2D30A1-6887-4F60-869A-0B8228645E4F}"/>
    <hyperlink ref="M586" r:id="rId367" display="https://barttorvik.com/team.php?team=Western+Illinois&amp;year=2014" xr:uid="{8BC3CBA7-C098-40C8-BA2F-8CBEC1B42D0F}"/>
    <hyperlink ref="M588" r:id="rId368" display="https://barttorvik.com/team.php?team=Niagara&amp;year=2014" xr:uid="{AA46D1C5-9E49-48F8-BFF5-7E31F4D20B33}"/>
    <hyperlink ref="M590" r:id="rId369" display="https://barttorvik.com/team.php?team=Lipscomb&amp;year=2014" xr:uid="{6B188B9F-3557-4301-8C0E-777135CD8C26}"/>
    <hyperlink ref="M592" r:id="rId370" display="https://barttorvik.com/team.php?team=Rice&amp;year=2014" xr:uid="{C67620FC-AAF1-4D01-AAF6-FF96F12DB67A}"/>
    <hyperlink ref="M594" r:id="rId371" display="https://barttorvik.com/team.php?team=Ball+St.&amp;year=2014" xr:uid="{EF8E9C5A-33EA-4CB7-B86E-E115AEB56E68}"/>
    <hyperlink ref="M596" r:id="rId372" display="https://barttorvik.com/team.php?team=Montana+St.&amp;year=2014" xr:uid="{CD305DF3-109C-4318-9207-5D327787654E}"/>
    <hyperlink ref="M598" r:id="rId373" display="https://barttorvik.com/team.php?team=Cornell&amp;year=2014" xr:uid="{3A7145F2-5BA2-4E8D-8237-0E4E980315A4}"/>
    <hyperlink ref="M600" r:id="rId374" display="https://barttorvik.com/team.php?team=UMKC&amp;year=2014" xr:uid="{0E1E5718-A0E7-468C-B343-8B998BF43605}"/>
    <hyperlink ref="M602" r:id="rId375" display="https://barttorvik.com/team.php?team=St.+Francis+PA&amp;year=2014" xr:uid="{B5348A1B-B05B-4AAC-848D-8544E206F7A9}"/>
    <hyperlink ref="M604" r:id="rId376" display="https://barttorvik.com/team.php?team=Arkansas+Pine+Bluff&amp;year=2014" xr:uid="{A4036906-E11A-4BC5-8E82-C7CB53D235EF}"/>
    <hyperlink ref="M606" r:id="rId377" display="https://barttorvik.com/team.php?team=James+Madison&amp;year=2014" xr:uid="{FE764A19-58A3-4A54-B78E-1DE1C8D6741D}"/>
    <hyperlink ref="M608" r:id="rId378" display="https://barttorvik.com/team.php?team=Coppin+St.&amp;year=2014" xr:uid="{A908A2F9-0CA7-40A1-A8FC-2B2B65CAF835}"/>
    <hyperlink ref="M610" r:id="rId379" display="https://barttorvik.com/team.php?team=Campbell&amp;year=2014" xr:uid="{E993E5A2-E314-4EF9-A7A5-A0BEACEF1F02}"/>
    <hyperlink ref="N612" r:id="rId380" display="https://barttorvik.com/trank.php?&amp;begin=20140131&amp;end=20140317&amp;conlimit=All&amp;year=2014&amp;top=0&amp;venue=A-N&amp;type=All&amp;mingames=0&amp;quad=5&amp;rpi=" xr:uid="{9D1B5B47-FA5C-4B50-B865-CF2EDDF55F5D}"/>
    <hyperlink ref="M613" r:id="rId381" display="https://barttorvik.com/team.php?team=UNC+Greensboro&amp;year=2014" xr:uid="{7150A477-4B3E-431C-9F2C-18DD7C48F625}"/>
    <hyperlink ref="M615" r:id="rId382" display="https://barttorvik.com/team.php?team=Eastern+Illinois&amp;year=2014" xr:uid="{2D5FA8E2-083A-4D62-8464-C67A68AA8249}"/>
    <hyperlink ref="M617" r:id="rId383" display="https://barttorvik.com/team.php?team=Monmouth&amp;year=2014" xr:uid="{3F2704D0-7365-4096-8DC8-50B85CFBE0A4}"/>
    <hyperlink ref="M619" r:id="rId384" display="https://barttorvik.com/team.php?team=Prairie+View+A%26M&amp;year=2014" xr:uid="{3123B036-599B-4419-9C53-00F5A8091F34}"/>
    <hyperlink ref="M621" r:id="rId385" display="https://barttorvik.com/team.php?team=Longwood&amp;year=2014" xr:uid="{6EF8F0BE-F5C5-4152-A395-E8A7BC931293}"/>
    <hyperlink ref="M623" r:id="rId386" display="https://barttorvik.com/team.php?team=Texas+St.&amp;year=2014" xr:uid="{B8541D3F-259C-41F5-85F3-8C9B091ABA09}"/>
    <hyperlink ref="M625" r:id="rId387" display="https://barttorvik.com/team.php?team=South+Dakota&amp;year=2014" xr:uid="{35B7B3FE-CB9D-46D1-8EC2-5BA8F66047B1}"/>
    <hyperlink ref="M627" r:id="rId388" display="https://barttorvik.com/team.php?team=Tulane&amp;year=2014" xr:uid="{9B82D6D4-66C2-44A5-85DB-4B86DEF2EF27}"/>
    <hyperlink ref="M629" r:id="rId389" display="https://barttorvik.com/team.php?team=Delaware+St.&amp;year=2014" xr:uid="{375DFAAB-BB58-4FC1-9F65-5775A9857BB7}"/>
    <hyperlink ref="M631" r:id="rId390" display="https://barttorvik.com/team.php?team=UT+Rio+Grande+Valley&amp;year=2014" xr:uid="{F8415AB4-44A3-4472-A249-D8B57205DEC6}"/>
    <hyperlink ref="M633" r:id="rId391" display="https://barttorvik.com/team.php?team=Bethune+Cookman&amp;year=2014" xr:uid="{AAAD530F-A362-4408-A564-6068447915F5}"/>
    <hyperlink ref="M635" r:id="rId392" display="https://barttorvik.com/team.php?team=Central+Michigan&amp;year=2014" xr:uid="{41766FFB-5116-4B76-A6DB-3784E92A42E1}"/>
    <hyperlink ref="M637" r:id="rId393" display="https://barttorvik.com/team.php?team=Fairleigh+Dickinson&amp;year=2014" xr:uid="{66AC7439-C789-4E71-9118-E0DD6B4609A2}"/>
    <hyperlink ref="M639" r:id="rId394" display="https://barttorvik.com/team.php?team=UMass+Lowell&amp;year=2014" xr:uid="{0FF070C5-9178-4D71-95A0-F04FB8C1C59D}"/>
    <hyperlink ref="M641" r:id="rId395" display="https://barttorvik.com/team.php?team=Lamar&amp;year=2014" xr:uid="{4625008E-A50B-4216-90D2-A1812CA9E221}"/>
    <hyperlink ref="M643" r:id="rId396" display="https://barttorvik.com/team.php?team=McNeese+St.&amp;year=2014" xr:uid="{43118A95-B83D-443C-8E3B-AB9AC9D11898}"/>
    <hyperlink ref="M645" r:id="rId397" display="https://barttorvik.com/team.php?team=Florida+A%26M&amp;year=2014" xr:uid="{55055A9B-EB7D-4F63-86C0-AF6B74813459}"/>
    <hyperlink ref="M647" r:id="rId398" display="https://barttorvik.com/team.php?team=Maryland+Eastern+Shore&amp;year=2014" xr:uid="{D03B3BB5-CBFD-4F23-9903-8F9A55B6BBAE}"/>
    <hyperlink ref="M649" r:id="rId399" display="https://barttorvik.com/team.php?team=Chicago+St.&amp;year=2014" xr:uid="{EEC17311-D9D2-4840-BDC5-36D27A5763AC}"/>
    <hyperlink ref="M651" r:id="rId400" display="https://barttorvik.com/team.php?team=Jackson+St.&amp;year=2014" xr:uid="{10163272-757D-4CC8-B793-328A86302EC7}"/>
    <hyperlink ref="M653" r:id="rId401" display="https://barttorvik.com/team.php?team=San+Jose+St.&amp;year=2014" xr:uid="{0DC5DC45-F6DD-42DA-A9E3-5D0F98AEA707}"/>
    <hyperlink ref="M655" r:id="rId402" display="https://barttorvik.com/team.php?team=Jacksonville&amp;year=2014" xr:uid="{19AF5027-3382-405C-8F7E-60B4B2B16F64}"/>
    <hyperlink ref="M657" r:id="rId403" display="https://barttorvik.com/team.php?team=Binghamton&amp;year=2014" xr:uid="{5C3389F3-0DB7-40FA-9E25-EEFE05867669}"/>
    <hyperlink ref="M659" r:id="rId404" display="https://barttorvik.com/team.php?team=Nicholls+St.&amp;year=2014" xr:uid="{C028967D-9D0F-4E1F-9498-7D5C1D2122B3}"/>
    <hyperlink ref="M661" r:id="rId405" display="https://barttorvik.com/team.php?team=Alabama+St.&amp;year=2014" xr:uid="{486A036C-745D-4139-BDB8-7AE43245C343}"/>
    <hyperlink ref="N663" r:id="rId406" display="https://barttorvik.com/trank.php?&amp;begin=20140131&amp;end=20140317&amp;conlimit=All&amp;year=2014&amp;top=0&amp;venue=A-N&amp;type=All&amp;mingames=0&amp;quad=5&amp;rpi=" xr:uid="{156B44B5-56B6-4A8C-BAA6-D3244693A4DB}"/>
    <hyperlink ref="M664" r:id="rId407" display="https://barttorvik.com/team.php?team=Jacksonville+St.&amp;year=2014" xr:uid="{D876CE77-B898-444B-B479-BD0BB1ACCA2E}"/>
    <hyperlink ref="M666" r:id="rId408" display="https://barttorvik.com/team.php?team=Central+Arkansas&amp;year=2014" xr:uid="{E84A508B-5FEB-464D-8DE7-1F14AF0E028F}"/>
    <hyperlink ref="M668" r:id="rId409" display="https://barttorvik.com/team.php?team=Southeastern+Louisiana&amp;year=2014" xr:uid="{DD145F46-7341-4185-817F-9E42243BF107}"/>
    <hyperlink ref="M670" r:id="rId410" display="https://barttorvik.com/team.php?team=UC+Davis&amp;year=2014" xr:uid="{56C3D50D-AA18-43DF-A597-4E5BD3ED69A6}"/>
    <hyperlink ref="M672" r:id="rId411" display="https://barttorvik.com/team.php?team=Northern+Kentucky&amp;year=2014" xr:uid="{D314BFD2-D251-45EC-B26C-16CBA56E985A}"/>
    <hyperlink ref="M674" r:id="rId412" display="https://barttorvik.com/team.php?team=IUPUI&amp;year=2014" xr:uid="{79333483-4040-4641-B568-D3047BF8D7B9}"/>
    <hyperlink ref="M676" r:id="rId413" display="https://barttorvik.com/team.php?team=Presbyterian&amp;year=2014" xr:uid="{9B80290A-4AB8-48CB-BB82-0613A2B3B6DF}"/>
    <hyperlink ref="M678" r:id="rId414" display="https://barttorvik.com/team.php?team=Abilene+Christian&amp;year=2014" xr:uid="{5E626DDD-8F42-440A-9432-F639768AA6B1}"/>
    <hyperlink ref="M680" r:id="rId415" display="https://barttorvik.com/team.php?team=Grambling+St.&amp;year=2014" xr:uid="{C2B2C504-1CAD-49EA-B648-7E7566D949DC}"/>
    <hyperlink ref="M682" r:id="rId416" display="https://barttorvik.com/team.php?team=NJIT&amp;year=2014" xr:uid="{249D546B-7498-47A7-BBBD-F3CF2B6500B2}"/>
    <hyperlink ref="M684" r:id="rId417" display="https://barttorvik.com/team.php?team=The+Citadel&amp;year=2014" xr:uid="{6E46E10A-ED38-4654-896F-8888BA3C36AD}"/>
    <hyperlink ref="M686" r:id="rId418" display="https://barttorvik.com/team.php?team=Samford&amp;year=2014" xr:uid="{CCC357F4-1C14-47A0-95A8-22BEBF7C40A2}"/>
    <hyperlink ref="M688" r:id="rId419" display="https://barttorvik.com/team.php?team=Loyola+MD&amp;year=2014" xr:uid="{A8635CD9-8283-4A3C-B209-8E31FABBA96A}"/>
    <hyperlink ref="M690" r:id="rId420" display="https://barttorvik.com/team.php?team=Houston+Christian&amp;year=2014" xr:uid="{F8CA3081-2CFD-4771-9796-E58588FB1F10}"/>
    <hyperlink ref="M692" r:id="rId421" display="https://barttorvik.com/team.php?team=Alcorn+St.&amp;year=2014" xr:uid="{3E360E77-C7C1-4D3A-9F1E-0CD08EDCE04A}"/>
    <hyperlink ref="M694" r:id="rId422" display="https://barttorvik.com/team.php?team=Mississippi+Valley+St.&amp;year=2014" xr:uid="{585333B1-C007-4873-889C-7844F76C4D9E}"/>
    <hyperlink ref="M696" r:id="rId423" display="https://barttorvik.com/team.php?team=Appalachian+St.&amp;year=2014" xr:uid="{853DC01D-40BC-474C-B108-9EAB2C0CCCA4}"/>
    <hyperlink ref="M698" r:id="rId424" display="https://barttorvik.com/team.php?team=New+Orleans&amp;year=2014" xr:uid="{30CD96A5-4296-43FB-BDF9-77283A498AA7}"/>
    <hyperlink ref="M700" r:id="rId425" display="https://barttorvik.com/team.php?team=Southern+Utah&amp;year=2014" xr:uid="{3B3153F5-5982-400C-92EF-BE5B60FB6DC4}"/>
    <hyperlink ref="M702" r:id="rId426" display="https://barttorvik.com/team.php?team=Howard&amp;year=2014" xr:uid="{161EEA89-4A2B-49E7-9341-C8766934194C}"/>
    <hyperlink ref="M704" r:id="rId427" display="https://barttorvik.com/team.php?team=Stetson&amp;year=2014" xr:uid="{A49C2214-60A8-4CC6-B218-1D633576CED8}"/>
    <hyperlink ref="M706" r:id="rId428" display="https://barttorvik.com/team.php?team=Maine&amp;year=2014" xr:uid="{166A7909-0EC1-4612-B386-B3CA70F65727}"/>
    <hyperlink ref="M708" r:id="rId429" display="https://barttorvik.com/team.php?team=Furman&amp;year=2014" xr:uid="{08CBDC84-7E8E-4BE4-A34D-A42FC7668511}"/>
    <hyperlink ref="M710" r:id="rId430" display="https://barttorvik.com/team.php?team=South+Carolina+St.&amp;year=2014" xr:uid="{9AA5056F-7C43-4BCA-ACFC-C92DC181B15A}"/>
    <hyperlink ref="M712" r:id="rId431" display="https://barttorvik.com/team.php?team=UMBC&amp;year=2014" xr:uid="{65A257E9-3ED4-45FA-9BFA-392C54DD327E}"/>
    <hyperlink ref="M714" r:id="rId432" display="https://barttorvik.com/team.php?team=North+Carolina+A%26T&amp;year=2014" xr:uid="{F89BD366-4B87-4682-9D4E-AFC6C9147FCC}"/>
    <hyperlink ref="N716" r:id="rId433" display="https://barttorvik.com/trank.php?&amp;begin=20140131&amp;end=20140317&amp;conlimit=All&amp;year=2014&amp;top=0&amp;venue=A-N&amp;type=All&amp;mingames=0&amp;quad=5&amp;rpi=" xr:uid="{C4FFDCF3-27A9-4693-AFA7-8A1F3B676A8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43C9-ECF1-4460-A4FC-467D8709F88F}">
  <dimension ref="A1:T716"/>
  <sheetViews>
    <sheetView workbookViewId="0">
      <selection activeCell="F352" sqref="E2:F352"/>
    </sheetView>
  </sheetViews>
  <sheetFormatPr defaultRowHeight="15" x14ac:dyDescent="0.25"/>
  <cols>
    <col min="4" max="4" width="22.7109375" bestFit="1" customWidth="1"/>
    <col min="7" max="7" width="17.140625" customWidth="1"/>
  </cols>
  <sheetData>
    <row r="1" spans="1:20" x14ac:dyDescent="0.25">
      <c r="A1" t="s">
        <v>35</v>
      </c>
      <c r="B1" t="s">
        <v>36</v>
      </c>
      <c r="D1" t="s">
        <v>37</v>
      </c>
      <c r="E1" t="s">
        <v>15</v>
      </c>
      <c r="F1" t="s">
        <v>16</v>
      </c>
      <c r="I1" t="s">
        <v>41</v>
      </c>
      <c r="J1">
        <v>9.1499999999999998E-2</v>
      </c>
      <c r="L1" s="13" t="s">
        <v>190</v>
      </c>
      <c r="M1" s="15">
        <v>0.97150000000000003</v>
      </c>
      <c r="P1" s="13" t="s">
        <v>51</v>
      </c>
      <c r="Q1" s="15">
        <v>0.97070000000000001</v>
      </c>
      <c r="S1" t="s">
        <v>41</v>
      </c>
      <c r="T1">
        <v>8.2600000000000007E-2</v>
      </c>
    </row>
    <row r="2" spans="1:20" ht="15.75" thickBot="1" x14ac:dyDescent="0.3">
      <c r="A2" t="str">
        <f>IF(B2=D2, "", "BAD")</f>
        <v/>
      </c>
      <c r="B2" t="s">
        <v>41</v>
      </c>
      <c r="D2" t="s">
        <v>41</v>
      </c>
      <c r="E2">
        <v>9.1499999999999998E-2</v>
      </c>
      <c r="F2">
        <v>8.2600000000000007E-2</v>
      </c>
      <c r="I2" t="s">
        <v>42</v>
      </c>
      <c r="J2">
        <v>0.4718</v>
      </c>
      <c r="L2" s="14" t="s">
        <v>393</v>
      </c>
      <c r="M2" s="16">
        <v>1</v>
      </c>
      <c r="P2" s="14" t="s">
        <v>395</v>
      </c>
      <c r="Q2" s="16">
        <v>1</v>
      </c>
      <c r="S2" t="s">
        <v>42</v>
      </c>
      <c r="T2">
        <v>0.2359</v>
      </c>
    </row>
    <row r="3" spans="1:20" x14ac:dyDescent="0.25">
      <c r="A3" t="str">
        <f t="shared" ref="A3:A66" si="0">IF(B3=D3, "", "BAD")</f>
        <v/>
      </c>
      <c r="B3" t="s">
        <v>42</v>
      </c>
      <c r="D3" t="s">
        <v>42</v>
      </c>
      <c r="E3">
        <v>0.4718</v>
      </c>
      <c r="F3">
        <v>0.2359</v>
      </c>
      <c r="I3" t="s">
        <v>43</v>
      </c>
      <c r="J3">
        <v>0.61609999999999998</v>
      </c>
      <c r="L3" s="13" t="s">
        <v>209</v>
      </c>
      <c r="M3" s="15">
        <v>0.95399999999999996</v>
      </c>
      <c r="P3" s="13" t="s">
        <v>190</v>
      </c>
      <c r="Q3" s="15">
        <v>0.96779999999999999</v>
      </c>
      <c r="S3" t="s">
        <v>43</v>
      </c>
      <c r="T3">
        <v>0.58699999999999997</v>
      </c>
    </row>
    <row r="4" spans="1:20" ht="15.75" thickBot="1" x14ac:dyDescent="0.3">
      <c r="A4" t="str">
        <f t="shared" si="0"/>
        <v/>
      </c>
      <c r="B4" t="s">
        <v>43</v>
      </c>
      <c r="D4" t="s">
        <v>43</v>
      </c>
      <c r="E4">
        <v>0.61609999999999998</v>
      </c>
      <c r="F4">
        <v>0.58699999999999997</v>
      </c>
      <c r="I4" t="s">
        <v>44</v>
      </c>
      <c r="J4">
        <v>0.54010000000000002</v>
      </c>
      <c r="L4" s="14" t="s">
        <v>394</v>
      </c>
      <c r="M4" s="16">
        <v>2</v>
      </c>
      <c r="P4" s="14" t="s">
        <v>393</v>
      </c>
      <c r="Q4" s="16">
        <v>2</v>
      </c>
      <c r="S4" t="s">
        <v>44</v>
      </c>
      <c r="T4">
        <v>0.88160000000000005</v>
      </c>
    </row>
    <row r="5" spans="1:20" x14ac:dyDescent="0.25">
      <c r="A5" t="str">
        <f t="shared" si="0"/>
        <v/>
      </c>
      <c r="B5" t="s">
        <v>44</v>
      </c>
      <c r="D5" t="s">
        <v>44</v>
      </c>
      <c r="E5">
        <v>0.54010000000000002</v>
      </c>
      <c r="F5">
        <v>0.88160000000000005</v>
      </c>
      <c r="I5" t="s">
        <v>45</v>
      </c>
      <c r="J5">
        <v>0.1583</v>
      </c>
      <c r="L5" s="13" t="s">
        <v>51</v>
      </c>
      <c r="M5" s="17">
        <v>0.95150000000000001</v>
      </c>
      <c r="P5" s="13" t="s">
        <v>126</v>
      </c>
      <c r="Q5" s="17">
        <v>0.96340000000000003</v>
      </c>
      <c r="S5" t="s">
        <v>45</v>
      </c>
      <c r="T5">
        <v>0.18079999999999999</v>
      </c>
    </row>
    <row r="6" spans="1:20" ht="15.75" thickBot="1" x14ac:dyDescent="0.3">
      <c r="A6" t="str">
        <f t="shared" si="0"/>
        <v/>
      </c>
      <c r="B6" t="s">
        <v>45</v>
      </c>
      <c r="D6" t="s">
        <v>45</v>
      </c>
      <c r="E6">
        <v>0.1583</v>
      </c>
      <c r="F6">
        <v>0.18079999999999999</v>
      </c>
      <c r="I6" t="s">
        <v>46</v>
      </c>
      <c r="J6">
        <v>0.1245</v>
      </c>
      <c r="L6" s="14" t="s">
        <v>395</v>
      </c>
      <c r="M6" s="18">
        <v>3</v>
      </c>
      <c r="P6" s="14" t="s">
        <v>397</v>
      </c>
      <c r="Q6" s="18">
        <v>3</v>
      </c>
      <c r="S6" t="s">
        <v>46</v>
      </c>
      <c r="T6">
        <v>0.20810000000000001</v>
      </c>
    </row>
    <row r="7" spans="1:20" x14ac:dyDescent="0.25">
      <c r="A7" t="str">
        <f t="shared" si="0"/>
        <v/>
      </c>
      <c r="B7" t="s">
        <v>46</v>
      </c>
      <c r="D7" t="s">
        <v>46</v>
      </c>
      <c r="E7">
        <v>0.1245</v>
      </c>
      <c r="F7">
        <v>0.20810000000000001</v>
      </c>
      <c r="I7" t="s">
        <v>47</v>
      </c>
      <c r="J7">
        <v>0.47499999999999998</v>
      </c>
      <c r="L7" s="13" t="s">
        <v>385</v>
      </c>
      <c r="M7" s="19">
        <v>0.94920000000000004</v>
      </c>
      <c r="P7" s="13" t="s">
        <v>369</v>
      </c>
      <c r="Q7" s="19">
        <v>0.96050000000000002</v>
      </c>
      <c r="S7" t="s">
        <v>47</v>
      </c>
      <c r="T7">
        <v>0.40739999999999998</v>
      </c>
    </row>
    <row r="8" spans="1:20" ht="15.75" thickBot="1" x14ac:dyDescent="0.3">
      <c r="A8" t="str">
        <f t="shared" si="0"/>
        <v/>
      </c>
      <c r="B8" t="s">
        <v>47</v>
      </c>
      <c r="D8" t="s">
        <v>47</v>
      </c>
      <c r="E8">
        <v>0.47499999999999998</v>
      </c>
      <c r="F8">
        <v>0.40739999999999998</v>
      </c>
      <c r="I8" t="s">
        <v>48</v>
      </c>
      <c r="J8">
        <v>9.7699999999999995E-2</v>
      </c>
      <c r="L8" s="14" t="s">
        <v>396</v>
      </c>
      <c r="M8" s="20">
        <v>4</v>
      </c>
      <c r="P8" s="14" t="s">
        <v>402</v>
      </c>
      <c r="Q8" s="20">
        <v>4</v>
      </c>
      <c r="S8" t="s">
        <v>48</v>
      </c>
      <c r="T8">
        <v>0.25240000000000001</v>
      </c>
    </row>
    <row r="9" spans="1:20" x14ac:dyDescent="0.25">
      <c r="A9" t="str">
        <f t="shared" si="0"/>
        <v/>
      </c>
      <c r="B9" t="s">
        <v>48</v>
      </c>
      <c r="D9" t="s">
        <v>48</v>
      </c>
      <c r="E9">
        <v>9.7699999999999995E-2</v>
      </c>
      <c r="F9">
        <v>0.25240000000000001</v>
      </c>
      <c r="I9" t="s">
        <v>49</v>
      </c>
      <c r="J9">
        <v>0.63319999999999999</v>
      </c>
      <c r="L9" s="13" t="s">
        <v>126</v>
      </c>
      <c r="M9" s="21">
        <v>0.9466</v>
      </c>
      <c r="P9" s="13" t="s">
        <v>173</v>
      </c>
      <c r="Q9" s="21">
        <v>0.96020000000000005</v>
      </c>
      <c r="S9" t="s">
        <v>49</v>
      </c>
      <c r="T9">
        <v>0.64280000000000004</v>
      </c>
    </row>
    <row r="10" spans="1:20" ht="15.75" thickBot="1" x14ac:dyDescent="0.3">
      <c r="A10" t="str">
        <f t="shared" si="0"/>
        <v/>
      </c>
      <c r="B10" t="s">
        <v>49</v>
      </c>
      <c r="D10" t="s">
        <v>49</v>
      </c>
      <c r="E10">
        <v>0.63319999999999999</v>
      </c>
      <c r="F10">
        <v>0.64280000000000004</v>
      </c>
      <c r="I10" t="s">
        <v>50</v>
      </c>
      <c r="J10">
        <v>0.12709999999999999</v>
      </c>
      <c r="L10" s="14" t="s">
        <v>397</v>
      </c>
      <c r="M10" s="22">
        <v>5</v>
      </c>
      <c r="P10" s="14" t="s">
        <v>404</v>
      </c>
      <c r="Q10" s="22">
        <v>5</v>
      </c>
      <c r="S10" t="s">
        <v>50</v>
      </c>
      <c r="T10">
        <v>9.1200000000000003E-2</v>
      </c>
    </row>
    <row r="11" spans="1:20" x14ac:dyDescent="0.25">
      <c r="A11" t="str">
        <f t="shared" si="0"/>
        <v/>
      </c>
      <c r="B11" t="s">
        <v>50</v>
      </c>
      <c r="D11" t="s">
        <v>50</v>
      </c>
      <c r="E11">
        <v>0.12709999999999999</v>
      </c>
      <c r="F11">
        <v>9.1200000000000003E-2</v>
      </c>
      <c r="I11" t="s">
        <v>51</v>
      </c>
      <c r="J11">
        <v>0.95150000000000001</v>
      </c>
      <c r="L11" s="13" t="s">
        <v>113</v>
      </c>
      <c r="M11" s="23">
        <v>0.93710000000000004</v>
      </c>
      <c r="P11" s="13" t="s">
        <v>113</v>
      </c>
      <c r="Q11" s="23">
        <v>0.95879999999999999</v>
      </c>
      <c r="S11" t="s">
        <v>51</v>
      </c>
      <c r="T11">
        <v>0.97070000000000001</v>
      </c>
    </row>
    <row r="12" spans="1:20" ht="15.75" thickBot="1" x14ac:dyDescent="0.3">
      <c r="A12" t="str">
        <f t="shared" si="0"/>
        <v/>
      </c>
      <c r="B12" t="s">
        <v>51</v>
      </c>
      <c r="D12" t="s">
        <v>51</v>
      </c>
      <c r="E12">
        <v>0.95150000000000001</v>
      </c>
      <c r="F12">
        <v>0.97070000000000001</v>
      </c>
      <c r="I12" t="s">
        <v>52</v>
      </c>
      <c r="J12">
        <v>0.70889999999999997</v>
      </c>
      <c r="L12" s="14" t="s">
        <v>398</v>
      </c>
      <c r="M12" s="24">
        <v>6</v>
      </c>
      <c r="P12" s="14" t="s">
        <v>398</v>
      </c>
      <c r="Q12" s="24">
        <v>6</v>
      </c>
      <c r="S12" t="s">
        <v>52</v>
      </c>
      <c r="T12">
        <v>0.90920000000000001</v>
      </c>
    </row>
    <row r="13" spans="1:20" x14ac:dyDescent="0.25">
      <c r="A13" t="str">
        <f t="shared" si="0"/>
        <v/>
      </c>
      <c r="B13" t="s">
        <v>52</v>
      </c>
      <c r="D13" t="s">
        <v>52</v>
      </c>
      <c r="E13">
        <v>0.70889999999999997</v>
      </c>
      <c r="F13">
        <v>0.90920000000000001</v>
      </c>
      <c r="I13" t="s">
        <v>53</v>
      </c>
      <c r="J13">
        <v>0.7</v>
      </c>
      <c r="L13" s="13" t="s">
        <v>322</v>
      </c>
      <c r="M13" s="25">
        <v>0.9365</v>
      </c>
      <c r="P13" s="13" t="s">
        <v>102</v>
      </c>
      <c r="Q13" s="25">
        <v>0.95809999999999995</v>
      </c>
      <c r="S13" t="s">
        <v>53</v>
      </c>
      <c r="T13">
        <v>0.92669999999999997</v>
      </c>
    </row>
    <row r="14" spans="1:20" ht="15.75" thickBot="1" x14ac:dyDescent="0.3">
      <c r="A14" t="str">
        <f t="shared" si="0"/>
        <v/>
      </c>
      <c r="B14" t="s">
        <v>53</v>
      </c>
      <c r="D14" t="s">
        <v>53</v>
      </c>
      <c r="E14">
        <v>0.7</v>
      </c>
      <c r="F14">
        <v>0.92669999999999997</v>
      </c>
      <c r="I14" t="s">
        <v>55</v>
      </c>
      <c r="J14">
        <v>0.16120000000000001</v>
      </c>
      <c r="L14" s="14" t="s">
        <v>399</v>
      </c>
      <c r="M14" s="26">
        <v>7</v>
      </c>
      <c r="P14" s="14" t="s">
        <v>399</v>
      </c>
      <c r="Q14" s="26">
        <v>7</v>
      </c>
      <c r="S14" t="s">
        <v>55</v>
      </c>
      <c r="T14">
        <v>0.1313</v>
      </c>
    </row>
    <row r="15" spans="1:20" x14ac:dyDescent="0.25">
      <c r="A15" t="str">
        <f t="shared" si="0"/>
        <v/>
      </c>
      <c r="B15" t="s">
        <v>54</v>
      </c>
      <c r="D15" t="s">
        <v>54</v>
      </c>
      <c r="E15">
        <v>0.39319999999999999</v>
      </c>
      <c r="F15">
        <v>0.29609999999999997</v>
      </c>
      <c r="I15" t="s">
        <v>56</v>
      </c>
      <c r="J15">
        <v>0.41599999999999998</v>
      </c>
      <c r="L15" s="13" t="s">
        <v>267</v>
      </c>
      <c r="M15" s="27">
        <v>0.93540000000000001</v>
      </c>
      <c r="P15" s="13" t="s">
        <v>258</v>
      </c>
      <c r="Q15" s="27">
        <v>0.95230000000000004</v>
      </c>
      <c r="S15" t="s">
        <v>56</v>
      </c>
      <c r="T15">
        <v>0.68459999999999999</v>
      </c>
    </row>
    <row r="16" spans="1:20" ht="15.75" thickBot="1" x14ac:dyDescent="0.3">
      <c r="A16" t="str">
        <f t="shared" si="0"/>
        <v/>
      </c>
      <c r="B16" t="s">
        <v>55</v>
      </c>
      <c r="D16" t="s">
        <v>55</v>
      </c>
      <c r="E16">
        <v>0.16120000000000001</v>
      </c>
      <c r="F16">
        <v>0.1313</v>
      </c>
      <c r="I16" t="s">
        <v>57</v>
      </c>
      <c r="J16">
        <v>0.38300000000000001</v>
      </c>
      <c r="L16" s="14" t="s">
        <v>400</v>
      </c>
      <c r="M16" s="28">
        <v>8</v>
      </c>
      <c r="P16" s="14" t="s">
        <v>410</v>
      </c>
      <c r="Q16" s="28">
        <v>8</v>
      </c>
      <c r="S16" t="s">
        <v>57</v>
      </c>
      <c r="T16">
        <v>0.34789999999999999</v>
      </c>
    </row>
    <row r="17" spans="1:20" x14ac:dyDescent="0.25">
      <c r="A17" t="str">
        <f t="shared" si="0"/>
        <v/>
      </c>
      <c r="B17" t="s">
        <v>56</v>
      </c>
      <c r="D17" t="s">
        <v>56</v>
      </c>
      <c r="E17">
        <v>0.41599999999999998</v>
      </c>
      <c r="F17">
        <v>0.68459999999999999</v>
      </c>
      <c r="I17" t="s">
        <v>58</v>
      </c>
      <c r="J17">
        <v>0.54669999999999996</v>
      </c>
      <c r="L17" s="13" t="s">
        <v>382</v>
      </c>
      <c r="M17" s="29">
        <v>0.92949999999999999</v>
      </c>
      <c r="P17" s="13" t="s">
        <v>325</v>
      </c>
      <c r="Q17" s="29">
        <v>0.94499999999999995</v>
      </c>
      <c r="S17" t="s">
        <v>58</v>
      </c>
      <c r="T17">
        <v>0.74490000000000001</v>
      </c>
    </row>
    <row r="18" spans="1:20" ht="15.75" thickBot="1" x14ac:dyDescent="0.3">
      <c r="A18" t="str">
        <f t="shared" si="0"/>
        <v/>
      </c>
      <c r="B18" t="s">
        <v>57</v>
      </c>
      <c r="D18" t="s">
        <v>57</v>
      </c>
      <c r="E18">
        <v>0.38300000000000001</v>
      </c>
      <c r="F18">
        <v>0.34789999999999999</v>
      </c>
      <c r="I18" t="s">
        <v>59</v>
      </c>
      <c r="J18">
        <v>0.2737</v>
      </c>
      <c r="L18" s="14" t="s">
        <v>401</v>
      </c>
      <c r="M18" s="30">
        <v>9</v>
      </c>
      <c r="P18" s="14" t="s">
        <v>405</v>
      </c>
      <c r="Q18" s="30">
        <v>9</v>
      </c>
      <c r="S18" t="s">
        <v>59</v>
      </c>
      <c r="T18">
        <v>0.24099999999999999</v>
      </c>
    </row>
    <row r="19" spans="1:20" x14ac:dyDescent="0.25">
      <c r="A19" t="str">
        <f t="shared" si="0"/>
        <v/>
      </c>
      <c r="B19" t="s">
        <v>58</v>
      </c>
      <c r="D19" t="s">
        <v>58</v>
      </c>
      <c r="E19">
        <v>0.54669999999999996</v>
      </c>
      <c r="F19">
        <v>0.74490000000000001</v>
      </c>
      <c r="I19" t="s">
        <v>60</v>
      </c>
      <c r="J19">
        <v>0.18770000000000001</v>
      </c>
      <c r="L19" s="13" t="s">
        <v>369</v>
      </c>
      <c r="M19" s="31">
        <v>0.92859999999999998</v>
      </c>
      <c r="P19" s="13" t="s">
        <v>256</v>
      </c>
      <c r="Q19" s="31">
        <v>0.94340000000000002</v>
      </c>
      <c r="S19" t="s">
        <v>60</v>
      </c>
      <c r="T19">
        <v>0.24379999999999999</v>
      </c>
    </row>
    <row r="20" spans="1:20" ht="15.75" thickBot="1" x14ac:dyDescent="0.3">
      <c r="A20" t="str">
        <f t="shared" si="0"/>
        <v/>
      </c>
      <c r="B20" t="s">
        <v>59</v>
      </c>
      <c r="D20" t="s">
        <v>59</v>
      </c>
      <c r="E20">
        <v>0.2737</v>
      </c>
      <c r="F20">
        <v>0.24099999999999999</v>
      </c>
      <c r="I20" t="s">
        <v>61</v>
      </c>
      <c r="J20">
        <v>0.87260000000000004</v>
      </c>
      <c r="L20" s="14" t="s">
        <v>402</v>
      </c>
      <c r="M20" s="32">
        <v>10</v>
      </c>
      <c r="P20" s="14" t="s">
        <v>412</v>
      </c>
      <c r="Q20" s="32">
        <v>10</v>
      </c>
      <c r="S20" t="s">
        <v>61</v>
      </c>
      <c r="T20">
        <v>0.83520000000000005</v>
      </c>
    </row>
    <row r="21" spans="1:20" x14ac:dyDescent="0.25">
      <c r="A21" t="str">
        <f t="shared" si="0"/>
        <v/>
      </c>
      <c r="B21" t="s">
        <v>60</v>
      </c>
      <c r="D21" t="s">
        <v>60</v>
      </c>
      <c r="E21">
        <v>0.18770000000000001</v>
      </c>
      <c r="F21">
        <v>0.24379999999999999</v>
      </c>
      <c r="I21" t="s">
        <v>62</v>
      </c>
      <c r="J21">
        <v>0.67090000000000005</v>
      </c>
      <c r="L21" s="13" t="s">
        <v>165</v>
      </c>
      <c r="M21" s="33">
        <v>0.91879999999999995</v>
      </c>
      <c r="P21" s="13" t="s">
        <v>208</v>
      </c>
      <c r="Q21" s="33">
        <v>0.94320000000000004</v>
      </c>
      <c r="S21" t="s">
        <v>62</v>
      </c>
      <c r="T21">
        <v>0.68489999999999995</v>
      </c>
    </row>
    <row r="22" spans="1:20" ht="15.75" thickBot="1" x14ac:dyDescent="0.3">
      <c r="A22" t="str">
        <f t="shared" si="0"/>
        <v/>
      </c>
      <c r="B22" t="s">
        <v>61</v>
      </c>
      <c r="D22" t="s">
        <v>61</v>
      </c>
      <c r="E22">
        <v>0.87260000000000004</v>
      </c>
      <c r="F22">
        <v>0.83520000000000005</v>
      </c>
      <c r="I22" t="s">
        <v>63</v>
      </c>
      <c r="J22">
        <v>7.8899999999999998E-2</v>
      </c>
      <c r="L22" s="14" t="s">
        <v>403</v>
      </c>
      <c r="M22" s="34">
        <v>11</v>
      </c>
      <c r="P22" s="14" t="s">
        <v>406</v>
      </c>
      <c r="Q22" s="34">
        <v>11</v>
      </c>
      <c r="S22" t="s">
        <v>63</v>
      </c>
      <c r="T22">
        <v>0.10780000000000001</v>
      </c>
    </row>
    <row r="23" spans="1:20" x14ac:dyDescent="0.25">
      <c r="A23" t="str">
        <f t="shared" si="0"/>
        <v/>
      </c>
      <c r="B23" t="s">
        <v>62</v>
      </c>
      <c r="D23" t="s">
        <v>62</v>
      </c>
      <c r="E23">
        <v>0.67090000000000005</v>
      </c>
      <c r="F23">
        <v>0.68489999999999995</v>
      </c>
      <c r="I23" t="s">
        <v>64</v>
      </c>
      <c r="J23">
        <v>9.4E-2</v>
      </c>
      <c r="L23" s="13" t="s">
        <v>368</v>
      </c>
      <c r="M23" s="35">
        <v>0.91549999999999998</v>
      </c>
      <c r="P23" s="428" t="s">
        <v>301</v>
      </c>
      <c r="Q23" s="35">
        <v>0.94240000000000002</v>
      </c>
      <c r="S23" t="s">
        <v>64</v>
      </c>
      <c r="T23">
        <v>0.1595</v>
      </c>
    </row>
    <row r="24" spans="1:20" ht="15.75" thickBot="1" x14ac:dyDescent="0.3">
      <c r="A24" t="str">
        <f t="shared" si="0"/>
        <v/>
      </c>
      <c r="B24" t="s">
        <v>63</v>
      </c>
      <c r="D24" t="s">
        <v>63</v>
      </c>
      <c r="E24">
        <v>7.8899999999999998E-2</v>
      </c>
      <c r="F24">
        <v>0.10780000000000001</v>
      </c>
      <c r="I24" t="s">
        <v>65</v>
      </c>
      <c r="J24">
        <v>0.76759999999999995</v>
      </c>
      <c r="L24" s="14" t="s">
        <v>404</v>
      </c>
      <c r="M24" s="36">
        <v>12</v>
      </c>
      <c r="P24" s="429"/>
      <c r="Q24" s="36">
        <v>12</v>
      </c>
      <c r="S24" t="s">
        <v>65</v>
      </c>
      <c r="T24">
        <v>0.75170000000000003</v>
      </c>
    </row>
    <row r="25" spans="1:20" x14ac:dyDescent="0.25">
      <c r="A25" t="str">
        <f t="shared" si="0"/>
        <v/>
      </c>
      <c r="B25" t="s">
        <v>64</v>
      </c>
      <c r="D25" t="s">
        <v>64</v>
      </c>
      <c r="E25">
        <v>9.4E-2</v>
      </c>
      <c r="F25">
        <v>0.1595</v>
      </c>
      <c r="I25" t="s">
        <v>66</v>
      </c>
      <c r="J25">
        <v>0.62250000000000005</v>
      </c>
      <c r="L25" s="13" t="s">
        <v>102</v>
      </c>
      <c r="M25" s="37">
        <v>0.90759999999999996</v>
      </c>
      <c r="P25" s="13" t="s">
        <v>368</v>
      </c>
      <c r="Q25" s="37">
        <v>0.94220000000000004</v>
      </c>
      <c r="S25" t="s">
        <v>66</v>
      </c>
      <c r="T25">
        <v>0.55969999999999998</v>
      </c>
    </row>
    <row r="26" spans="1:20" ht="15.75" thickBot="1" x14ac:dyDescent="0.3">
      <c r="A26" t="str">
        <f t="shared" si="0"/>
        <v/>
      </c>
      <c r="B26" t="s">
        <v>65</v>
      </c>
      <c r="D26" t="s">
        <v>65</v>
      </c>
      <c r="E26">
        <v>0.76759999999999995</v>
      </c>
      <c r="F26">
        <v>0.75170000000000003</v>
      </c>
      <c r="I26" t="s">
        <v>67</v>
      </c>
      <c r="J26">
        <v>0.68259999999999998</v>
      </c>
      <c r="L26" s="14" t="s">
        <v>399</v>
      </c>
      <c r="M26" s="38">
        <v>13</v>
      </c>
      <c r="P26" s="14" t="s">
        <v>404</v>
      </c>
      <c r="Q26" s="38">
        <v>13</v>
      </c>
      <c r="S26" t="s">
        <v>67</v>
      </c>
      <c r="T26">
        <v>0.63319999999999999</v>
      </c>
    </row>
    <row r="27" spans="1:20" x14ac:dyDescent="0.25">
      <c r="A27" t="str">
        <f t="shared" si="0"/>
        <v/>
      </c>
      <c r="B27" t="s">
        <v>66</v>
      </c>
      <c r="D27" t="s">
        <v>66</v>
      </c>
      <c r="E27">
        <v>0.62250000000000005</v>
      </c>
      <c r="F27">
        <v>0.55969999999999998</v>
      </c>
      <c r="I27" t="s">
        <v>68</v>
      </c>
      <c r="J27">
        <v>0.40739999999999998</v>
      </c>
      <c r="L27" s="13" t="s">
        <v>348</v>
      </c>
      <c r="M27" s="39">
        <v>0.90620000000000001</v>
      </c>
      <c r="P27" s="13" t="s">
        <v>166</v>
      </c>
      <c r="Q27" s="39">
        <v>0.93469999999999998</v>
      </c>
      <c r="S27" t="s">
        <v>68</v>
      </c>
      <c r="T27">
        <v>0.313</v>
      </c>
    </row>
    <row r="28" spans="1:20" ht="15.75" thickBot="1" x14ac:dyDescent="0.3">
      <c r="A28" t="str">
        <f t="shared" si="0"/>
        <v/>
      </c>
      <c r="B28" t="s">
        <v>67</v>
      </c>
      <c r="D28" t="s">
        <v>67</v>
      </c>
      <c r="E28">
        <v>0.68259999999999998</v>
      </c>
      <c r="F28">
        <v>0.63319999999999999</v>
      </c>
      <c r="I28" t="s">
        <v>69</v>
      </c>
      <c r="J28">
        <v>0.21829999999999999</v>
      </c>
      <c r="L28" s="14" t="s">
        <v>393</v>
      </c>
      <c r="M28" s="40">
        <v>14</v>
      </c>
      <c r="P28" s="14" t="s">
        <v>418</v>
      </c>
      <c r="Q28" s="40">
        <v>14</v>
      </c>
      <c r="S28" t="s">
        <v>69</v>
      </c>
      <c r="T28">
        <v>0.59299999999999997</v>
      </c>
    </row>
    <row r="29" spans="1:20" x14ac:dyDescent="0.25">
      <c r="A29" t="str">
        <f t="shared" si="0"/>
        <v/>
      </c>
      <c r="B29" t="s">
        <v>68</v>
      </c>
      <c r="D29" t="s">
        <v>68</v>
      </c>
      <c r="E29">
        <v>0.40739999999999998</v>
      </c>
      <c r="F29">
        <v>0.313</v>
      </c>
      <c r="I29" t="s">
        <v>70</v>
      </c>
      <c r="J29">
        <v>0.5615</v>
      </c>
      <c r="L29" s="13" t="s">
        <v>173</v>
      </c>
      <c r="M29" s="41">
        <v>0.90149999999999997</v>
      </c>
      <c r="P29" s="13" t="s">
        <v>142</v>
      </c>
      <c r="Q29" s="41">
        <v>0.93300000000000005</v>
      </c>
      <c r="S29" t="s">
        <v>70</v>
      </c>
      <c r="T29">
        <v>0.41789999999999999</v>
      </c>
    </row>
    <row r="30" spans="1:20" ht="15.75" thickBot="1" x14ac:dyDescent="0.3">
      <c r="A30" t="str">
        <f t="shared" si="0"/>
        <v/>
      </c>
      <c r="B30" t="s">
        <v>69</v>
      </c>
      <c r="D30" t="s">
        <v>69</v>
      </c>
      <c r="E30">
        <v>0.21829999999999999</v>
      </c>
      <c r="F30">
        <v>0.59299999999999997</v>
      </c>
      <c r="I30" t="s">
        <v>71</v>
      </c>
      <c r="J30">
        <v>0.43209999999999998</v>
      </c>
      <c r="L30" s="14" t="s">
        <v>404</v>
      </c>
      <c r="M30" s="42">
        <v>15</v>
      </c>
      <c r="P30" s="14" t="s">
        <v>407</v>
      </c>
      <c r="Q30" s="42">
        <v>15</v>
      </c>
      <c r="S30" t="s">
        <v>71</v>
      </c>
      <c r="T30">
        <v>0.4123</v>
      </c>
    </row>
    <row r="31" spans="1:20" x14ac:dyDescent="0.25">
      <c r="A31" t="str">
        <f t="shared" si="0"/>
        <v/>
      </c>
      <c r="B31" t="s">
        <v>70</v>
      </c>
      <c r="D31" t="s">
        <v>70</v>
      </c>
      <c r="E31">
        <v>0.5615</v>
      </c>
      <c r="F31">
        <v>0.41789999999999999</v>
      </c>
      <c r="I31" t="s">
        <v>72</v>
      </c>
      <c r="J31">
        <v>0.58140000000000003</v>
      </c>
      <c r="L31" s="13" t="s">
        <v>325</v>
      </c>
      <c r="M31" s="43">
        <v>0.8972</v>
      </c>
      <c r="P31" s="428" t="s">
        <v>53</v>
      </c>
      <c r="Q31" s="43">
        <v>0.92669999999999997</v>
      </c>
      <c r="S31" t="s">
        <v>72</v>
      </c>
      <c r="T31">
        <v>0.44330000000000003</v>
      </c>
    </row>
    <row r="32" spans="1:20" ht="15.75" thickBot="1" x14ac:dyDescent="0.3">
      <c r="A32" t="str">
        <f t="shared" si="0"/>
        <v/>
      </c>
      <c r="B32" t="s">
        <v>71</v>
      </c>
      <c r="D32" t="s">
        <v>71</v>
      </c>
      <c r="E32">
        <v>0.43209999999999998</v>
      </c>
      <c r="F32">
        <v>0.4123</v>
      </c>
      <c r="I32" t="s">
        <v>73</v>
      </c>
      <c r="J32">
        <v>0.55369999999999997</v>
      </c>
      <c r="L32" s="14" t="s">
        <v>405</v>
      </c>
      <c r="M32" s="44">
        <v>16</v>
      </c>
      <c r="P32" s="429"/>
      <c r="Q32" s="44">
        <v>16</v>
      </c>
      <c r="S32" t="s">
        <v>73</v>
      </c>
      <c r="T32">
        <v>0.74860000000000004</v>
      </c>
    </row>
    <row r="33" spans="1:20" x14ac:dyDescent="0.25">
      <c r="A33" t="str">
        <f t="shared" si="0"/>
        <v/>
      </c>
      <c r="B33" t="s">
        <v>72</v>
      </c>
      <c r="D33" t="s">
        <v>72</v>
      </c>
      <c r="E33">
        <v>0.58140000000000003</v>
      </c>
      <c r="F33">
        <v>0.44330000000000003</v>
      </c>
      <c r="I33" t="s">
        <v>74</v>
      </c>
      <c r="J33">
        <v>0.68820000000000003</v>
      </c>
      <c r="L33" s="13" t="s">
        <v>292</v>
      </c>
      <c r="M33" s="45">
        <v>0.89419999999999999</v>
      </c>
      <c r="P33" s="13" t="s">
        <v>99</v>
      </c>
      <c r="Q33" s="45">
        <v>0.92110000000000003</v>
      </c>
      <c r="S33" t="s">
        <v>74</v>
      </c>
      <c r="T33">
        <v>0.69399999999999995</v>
      </c>
    </row>
    <row r="34" spans="1:20" ht="15.75" thickBot="1" x14ac:dyDescent="0.3">
      <c r="A34" t="str">
        <f t="shared" si="0"/>
        <v/>
      </c>
      <c r="B34" t="s">
        <v>73</v>
      </c>
      <c r="D34" t="s">
        <v>73</v>
      </c>
      <c r="E34">
        <v>0.55369999999999997</v>
      </c>
      <c r="F34">
        <v>0.74860000000000004</v>
      </c>
      <c r="I34" t="s">
        <v>75</v>
      </c>
      <c r="J34">
        <v>0.72929999999999995</v>
      </c>
      <c r="L34" s="14" t="s">
        <v>393</v>
      </c>
      <c r="M34" s="46">
        <v>17</v>
      </c>
      <c r="P34" s="14" t="s">
        <v>414</v>
      </c>
      <c r="Q34" s="46">
        <v>17</v>
      </c>
      <c r="S34" t="s">
        <v>75</v>
      </c>
      <c r="T34">
        <v>0.9</v>
      </c>
    </row>
    <row r="35" spans="1:20" x14ac:dyDescent="0.25">
      <c r="A35" t="str">
        <f t="shared" si="0"/>
        <v/>
      </c>
      <c r="B35" t="s">
        <v>74</v>
      </c>
      <c r="D35" t="s">
        <v>74</v>
      </c>
      <c r="E35">
        <v>0.68820000000000003</v>
      </c>
      <c r="F35">
        <v>0.69399999999999995</v>
      </c>
      <c r="I35" t="s">
        <v>76</v>
      </c>
      <c r="J35">
        <v>0.53800000000000003</v>
      </c>
      <c r="L35" s="13" t="s">
        <v>208</v>
      </c>
      <c r="M35" s="47">
        <v>0.89410000000000001</v>
      </c>
      <c r="P35" s="428" t="s">
        <v>137</v>
      </c>
      <c r="Q35" s="47">
        <v>0.91990000000000005</v>
      </c>
      <c r="S35" t="s">
        <v>76</v>
      </c>
      <c r="T35">
        <v>0.33429999999999999</v>
      </c>
    </row>
    <row r="36" spans="1:20" ht="15.75" thickBot="1" x14ac:dyDescent="0.3">
      <c r="A36" t="str">
        <f t="shared" si="0"/>
        <v/>
      </c>
      <c r="B36" t="s">
        <v>75</v>
      </c>
      <c r="D36" t="s">
        <v>75</v>
      </c>
      <c r="E36">
        <v>0.72929999999999995</v>
      </c>
      <c r="F36">
        <v>0.9</v>
      </c>
      <c r="I36" t="s">
        <v>77</v>
      </c>
      <c r="J36">
        <v>0.39739999999999998</v>
      </c>
      <c r="L36" s="14" t="s">
        <v>406</v>
      </c>
      <c r="M36" s="48">
        <v>18</v>
      </c>
      <c r="P36" s="429"/>
      <c r="Q36" s="48">
        <v>18</v>
      </c>
      <c r="S36" t="s">
        <v>77</v>
      </c>
      <c r="T36">
        <v>0.28079999999999999</v>
      </c>
    </row>
    <row r="37" spans="1:20" x14ac:dyDescent="0.25">
      <c r="A37" t="str">
        <f t="shared" si="0"/>
        <v/>
      </c>
      <c r="B37" t="s">
        <v>76</v>
      </c>
      <c r="D37" t="s">
        <v>76</v>
      </c>
      <c r="E37">
        <v>0.53800000000000003</v>
      </c>
      <c r="F37">
        <v>0.33429999999999999</v>
      </c>
      <c r="I37" t="s">
        <v>78</v>
      </c>
      <c r="J37">
        <v>0.2432</v>
      </c>
      <c r="L37" s="13" t="s">
        <v>142</v>
      </c>
      <c r="M37" s="49">
        <v>0.88290000000000002</v>
      </c>
      <c r="P37" s="13" t="s">
        <v>165</v>
      </c>
      <c r="Q37" s="49">
        <v>0.9173</v>
      </c>
      <c r="S37" t="s">
        <v>78</v>
      </c>
      <c r="T37">
        <v>0.3372</v>
      </c>
    </row>
    <row r="38" spans="1:20" ht="15.75" thickBot="1" x14ac:dyDescent="0.3">
      <c r="A38" t="str">
        <f t="shared" si="0"/>
        <v/>
      </c>
      <c r="B38" t="s">
        <v>77</v>
      </c>
      <c r="D38" t="s">
        <v>77</v>
      </c>
      <c r="E38">
        <v>0.39739999999999998</v>
      </c>
      <c r="F38">
        <v>0.28079999999999999</v>
      </c>
      <c r="I38" t="s">
        <v>79</v>
      </c>
      <c r="J38">
        <v>0.28079999999999999</v>
      </c>
      <c r="L38" s="14" t="s">
        <v>407</v>
      </c>
      <c r="M38" s="50">
        <v>19</v>
      </c>
      <c r="P38" s="14" t="s">
        <v>403</v>
      </c>
      <c r="Q38" s="50">
        <v>19</v>
      </c>
      <c r="S38" t="s">
        <v>79</v>
      </c>
      <c r="T38">
        <v>0.4037</v>
      </c>
    </row>
    <row r="39" spans="1:20" x14ac:dyDescent="0.25">
      <c r="A39" t="str">
        <f t="shared" si="0"/>
        <v/>
      </c>
      <c r="B39" t="s">
        <v>78</v>
      </c>
      <c r="D39" t="s">
        <v>78</v>
      </c>
      <c r="E39">
        <v>0.2432</v>
      </c>
      <c r="F39">
        <v>0.3372</v>
      </c>
      <c r="I39" t="s">
        <v>80</v>
      </c>
      <c r="J39">
        <v>0.69620000000000004</v>
      </c>
      <c r="L39" s="13" t="s">
        <v>177</v>
      </c>
      <c r="M39" s="51">
        <v>0.88060000000000005</v>
      </c>
      <c r="P39" s="13" t="s">
        <v>177</v>
      </c>
      <c r="Q39" s="51">
        <v>0.9173</v>
      </c>
      <c r="S39" t="s">
        <v>80</v>
      </c>
      <c r="T39">
        <v>0.8155</v>
      </c>
    </row>
    <row r="40" spans="1:20" ht="15.75" thickBot="1" x14ac:dyDescent="0.3">
      <c r="A40" t="str">
        <f t="shared" si="0"/>
        <v/>
      </c>
      <c r="B40" t="s">
        <v>79</v>
      </c>
      <c r="D40" t="s">
        <v>79</v>
      </c>
      <c r="E40">
        <v>0.28079999999999999</v>
      </c>
      <c r="F40">
        <v>0.4037</v>
      </c>
      <c r="I40" t="s">
        <v>81</v>
      </c>
      <c r="J40">
        <v>0.1618</v>
      </c>
      <c r="L40" s="14" t="s">
        <v>408</v>
      </c>
      <c r="M40" s="52">
        <v>20</v>
      </c>
      <c r="P40" s="14" t="s">
        <v>408</v>
      </c>
      <c r="Q40" s="52">
        <v>20</v>
      </c>
      <c r="S40" t="s">
        <v>81</v>
      </c>
      <c r="T40">
        <v>0.12809999999999999</v>
      </c>
    </row>
    <row r="41" spans="1:20" x14ac:dyDescent="0.25">
      <c r="A41" t="str">
        <f t="shared" si="0"/>
        <v/>
      </c>
      <c r="B41" t="s">
        <v>80</v>
      </c>
      <c r="D41" t="s">
        <v>80</v>
      </c>
      <c r="E41">
        <v>0.69620000000000004</v>
      </c>
      <c r="F41">
        <v>0.8155</v>
      </c>
      <c r="I41" t="s">
        <v>82</v>
      </c>
      <c r="J41">
        <v>0.64590000000000003</v>
      </c>
      <c r="L41" s="13" t="s">
        <v>257</v>
      </c>
      <c r="M41" s="53">
        <v>0.87519999999999998</v>
      </c>
      <c r="P41" s="13" t="s">
        <v>385</v>
      </c>
      <c r="Q41" s="53">
        <v>0.91710000000000003</v>
      </c>
      <c r="S41" t="s">
        <v>82</v>
      </c>
      <c r="T41">
        <v>0.55549999999999999</v>
      </c>
    </row>
    <row r="42" spans="1:20" ht="15.75" thickBot="1" x14ac:dyDescent="0.3">
      <c r="A42" t="str">
        <f t="shared" si="0"/>
        <v/>
      </c>
      <c r="B42" t="s">
        <v>81</v>
      </c>
      <c r="D42" t="s">
        <v>81</v>
      </c>
      <c r="E42">
        <v>0.1618</v>
      </c>
      <c r="F42">
        <v>0.12809999999999999</v>
      </c>
      <c r="I42" t="s">
        <v>83</v>
      </c>
      <c r="J42">
        <v>0.1084</v>
      </c>
      <c r="L42" s="14" t="s">
        <v>409</v>
      </c>
      <c r="M42" s="54">
        <v>21</v>
      </c>
      <c r="P42" s="14" t="s">
        <v>396</v>
      </c>
      <c r="Q42" s="54">
        <v>21</v>
      </c>
      <c r="S42" t="s">
        <v>83</v>
      </c>
      <c r="T42">
        <v>0.15590000000000001</v>
      </c>
    </row>
    <row r="43" spans="1:20" x14ac:dyDescent="0.25">
      <c r="A43" t="str">
        <f t="shared" si="0"/>
        <v/>
      </c>
      <c r="B43" t="s">
        <v>82</v>
      </c>
      <c r="D43" t="s">
        <v>82</v>
      </c>
      <c r="E43">
        <v>0.64590000000000003</v>
      </c>
      <c r="F43">
        <v>0.55549999999999999</v>
      </c>
      <c r="I43" t="s">
        <v>84</v>
      </c>
      <c r="J43">
        <v>0.20150000000000001</v>
      </c>
      <c r="L43" s="13" t="s">
        <v>258</v>
      </c>
      <c r="M43" s="55">
        <v>0.87439999999999996</v>
      </c>
      <c r="P43" s="13" t="s">
        <v>366</v>
      </c>
      <c r="Q43" s="55">
        <v>0.91420000000000001</v>
      </c>
      <c r="S43" t="s">
        <v>84</v>
      </c>
      <c r="T43">
        <v>0.13789999999999999</v>
      </c>
    </row>
    <row r="44" spans="1:20" ht="15.75" thickBot="1" x14ac:dyDescent="0.3">
      <c r="A44" t="str">
        <f t="shared" si="0"/>
        <v/>
      </c>
      <c r="B44" t="s">
        <v>83</v>
      </c>
      <c r="D44" t="s">
        <v>83</v>
      </c>
      <c r="E44">
        <v>0.1084</v>
      </c>
      <c r="F44">
        <v>0.15590000000000001</v>
      </c>
      <c r="I44" t="s">
        <v>85</v>
      </c>
      <c r="J44">
        <v>0.19939999999999999</v>
      </c>
      <c r="L44" s="14" t="s">
        <v>410</v>
      </c>
      <c r="M44" s="56">
        <v>22</v>
      </c>
      <c r="P44" s="14" t="s">
        <v>409</v>
      </c>
      <c r="Q44" s="56">
        <v>22</v>
      </c>
      <c r="S44" t="s">
        <v>85</v>
      </c>
      <c r="T44">
        <v>0.30059999999999998</v>
      </c>
    </row>
    <row r="45" spans="1:20" x14ac:dyDescent="0.25">
      <c r="A45" t="str">
        <f t="shared" si="0"/>
        <v/>
      </c>
      <c r="B45" t="s">
        <v>84</v>
      </c>
      <c r="D45" t="s">
        <v>84</v>
      </c>
      <c r="E45">
        <v>0.20150000000000001</v>
      </c>
      <c r="F45">
        <v>0.13789999999999999</v>
      </c>
      <c r="I45" t="s">
        <v>86</v>
      </c>
      <c r="J45">
        <v>0.37559999999999999</v>
      </c>
      <c r="L45" s="13" t="s">
        <v>61</v>
      </c>
      <c r="M45" s="57">
        <v>0.87260000000000004</v>
      </c>
      <c r="P45" s="13" t="s">
        <v>348</v>
      </c>
      <c r="Q45" s="57">
        <v>0.91249999999999998</v>
      </c>
      <c r="S45" t="s">
        <v>86</v>
      </c>
      <c r="T45">
        <v>0.45800000000000002</v>
      </c>
    </row>
    <row r="46" spans="1:20" ht="15.75" thickBot="1" x14ac:dyDescent="0.3">
      <c r="A46" t="str">
        <f t="shared" si="0"/>
        <v/>
      </c>
      <c r="B46" t="s">
        <v>85</v>
      </c>
      <c r="D46" t="s">
        <v>85</v>
      </c>
      <c r="E46">
        <v>0.19939999999999999</v>
      </c>
      <c r="F46">
        <v>0.30059999999999998</v>
      </c>
      <c r="I46" t="s">
        <v>87</v>
      </c>
      <c r="J46">
        <v>0.48680000000000001</v>
      </c>
      <c r="L46" s="14" t="s">
        <v>411</v>
      </c>
      <c r="M46" s="58">
        <v>23</v>
      </c>
      <c r="P46" s="14" t="s">
        <v>393</v>
      </c>
      <c r="Q46" s="58">
        <v>23</v>
      </c>
      <c r="S46" t="s">
        <v>87</v>
      </c>
      <c r="T46">
        <v>0.53110000000000002</v>
      </c>
    </row>
    <row r="47" spans="1:20" x14ac:dyDescent="0.25">
      <c r="A47" t="str">
        <f t="shared" si="0"/>
        <v/>
      </c>
      <c r="B47" t="s">
        <v>86</v>
      </c>
      <c r="D47" t="s">
        <v>86</v>
      </c>
      <c r="E47">
        <v>0.37559999999999999</v>
      </c>
      <c r="F47">
        <v>0.45800000000000002</v>
      </c>
      <c r="I47" t="s">
        <v>88</v>
      </c>
      <c r="J47">
        <v>0.19489999999999999</v>
      </c>
      <c r="L47" s="13" t="s">
        <v>256</v>
      </c>
      <c r="M47" s="59">
        <v>0.87080000000000002</v>
      </c>
      <c r="P47" s="13" t="s">
        <v>52</v>
      </c>
      <c r="Q47" s="59">
        <v>0.90920000000000001</v>
      </c>
      <c r="S47" t="s">
        <v>88</v>
      </c>
      <c r="T47">
        <v>0.3831</v>
      </c>
    </row>
    <row r="48" spans="1:20" ht="15.75" thickBot="1" x14ac:dyDescent="0.3">
      <c r="A48" t="str">
        <f t="shared" si="0"/>
        <v/>
      </c>
      <c r="B48" t="s">
        <v>87</v>
      </c>
      <c r="D48" t="s">
        <v>87</v>
      </c>
      <c r="E48">
        <v>0.48680000000000001</v>
      </c>
      <c r="F48">
        <v>0.53110000000000002</v>
      </c>
      <c r="I48" t="s">
        <v>89</v>
      </c>
      <c r="J48">
        <v>0.1883</v>
      </c>
      <c r="L48" s="14" t="s">
        <v>412</v>
      </c>
      <c r="M48" s="60">
        <v>24</v>
      </c>
      <c r="P48" s="14" t="s">
        <v>420</v>
      </c>
      <c r="Q48" s="60">
        <v>24</v>
      </c>
      <c r="S48" t="s">
        <v>89</v>
      </c>
      <c r="T48">
        <v>0.27500000000000002</v>
      </c>
    </row>
    <row r="49" spans="1:20" x14ac:dyDescent="0.25">
      <c r="A49" t="str">
        <f t="shared" si="0"/>
        <v/>
      </c>
      <c r="B49" t="s">
        <v>88</v>
      </c>
      <c r="D49" t="s">
        <v>88</v>
      </c>
      <c r="E49">
        <v>0.19489999999999999</v>
      </c>
      <c r="F49">
        <v>0.3831</v>
      </c>
      <c r="I49" t="s">
        <v>90</v>
      </c>
      <c r="J49">
        <v>0.84570000000000001</v>
      </c>
      <c r="L49" s="13" t="s">
        <v>366</v>
      </c>
      <c r="M49" s="61">
        <v>0.87019999999999997</v>
      </c>
      <c r="P49" s="13" t="s">
        <v>174</v>
      </c>
      <c r="Q49" s="61">
        <v>0.90900000000000003</v>
      </c>
      <c r="S49" t="s">
        <v>90</v>
      </c>
      <c r="T49">
        <v>0.90880000000000005</v>
      </c>
    </row>
    <row r="50" spans="1:20" ht="15.75" thickBot="1" x14ac:dyDescent="0.3">
      <c r="A50" t="str">
        <f t="shared" si="0"/>
        <v/>
      </c>
      <c r="B50" t="s">
        <v>89</v>
      </c>
      <c r="D50" t="s">
        <v>89</v>
      </c>
      <c r="E50">
        <v>0.1883</v>
      </c>
      <c r="F50">
        <v>0.27500000000000002</v>
      </c>
      <c r="I50" t="s">
        <v>91</v>
      </c>
      <c r="J50">
        <v>0.71389999999999998</v>
      </c>
      <c r="L50" s="14" t="s">
        <v>409</v>
      </c>
      <c r="M50" s="62">
        <v>25</v>
      </c>
      <c r="P50" s="14" t="s">
        <v>410</v>
      </c>
      <c r="Q50" s="62">
        <v>25</v>
      </c>
      <c r="S50" t="s">
        <v>91</v>
      </c>
      <c r="T50">
        <v>0.872</v>
      </c>
    </row>
    <row r="51" spans="1:20" ht="15.75" thickBot="1" x14ac:dyDescent="0.3">
      <c r="A51" t="str">
        <f t="shared" si="0"/>
        <v/>
      </c>
      <c r="B51" t="s">
        <v>90</v>
      </c>
      <c r="D51" t="s">
        <v>90</v>
      </c>
      <c r="E51">
        <v>0.84570000000000001</v>
      </c>
      <c r="F51">
        <v>0.90880000000000005</v>
      </c>
      <c r="I51" t="s">
        <v>92</v>
      </c>
      <c r="J51">
        <v>0.72940000000000005</v>
      </c>
      <c r="L51" s="63" t="s">
        <v>23</v>
      </c>
      <c r="M51" s="64" t="s">
        <v>392</v>
      </c>
      <c r="P51" s="63" t="s">
        <v>23</v>
      </c>
      <c r="Q51" s="64" t="s">
        <v>392</v>
      </c>
      <c r="S51" t="s">
        <v>92</v>
      </c>
      <c r="T51">
        <v>0.61799999999999999</v>
      </c>
    </row>
    <row r="52" spans="1:20" x14ac:dyDescent="0.25">
      <c r="A52" t="str">
        <f t="shared" si="0"/>
        <v/>
      </c>
      <c r="B52" t="s">
        <v>91</v>
      </c>
      <c r="D52" t="s">
        <v>91</v>
      </c>
      <c r="E52">
        <v>0.71389999999999998</v>
      </c>
      <c r="F52">
        <v>0.872</v>
      </c>
      <c r="I52" t="s">
        <v>93</v>
      </c>
      <c r="J52">
        <v>0.33050000000000002</v>
      </c>
      <c r="L52" s="13" t="s">
        <v>230</v>
      </c>
      <c r="M52" s="65">
        <v>0.86209999999999998</v>
      </c>
      <c r="P52" s="13" t="s">
        <v>90</v>
      </c>
      <c r="Q52" s="65">
        <v>0.90880000000000005</v>
      </c>
      <c r="S52" t="s">
        <v>93</v>
      </c>
      <c r="T52">
        <v>0.38440000000000002</v>
      </c>
    </row>
    <row r="53" spans="1:20" ht="15.75" thickBot="1" x14ac:dyDescent="0.3">
      <c r="A53" t="str">
        <f t="shared" si="0"/>
        <v/>
      </c>
      <c r="B53" t="s">
        <v>92</v>
      </c>
      <c r="D53" t="s">
        <v>92</v>
      </c>
      <c r="E53">
        <v>0.72940000000000005</v>
      </c>
      <c r="F53">
        <v>0.61799999999999999</v>
      </c>
      <c r="I53" t="s">
        <v>94</v>
      </c>
      <c r="J53">
        <v>0.50929999999999997</v>
      </c>
      <c r="L53" s="14" t="s">
        <v>413</v>
      </c>
      <c r="M53" s="66">
        <v>26</v>
      </c>
      <c r="P53" s="14" t="s">
        <v>409</v>
      </c>
      <c r="Q53" s="66">
        <v>26</v>
      </c>
      <c r="S53" t="s">
        <v>94</v>
      </c>
      <c r="T53">
        <v>0.50839999999999996</v>
      </c>
    </row>
    <row r="54" spans="1:20" x14ac:dyDescent="0.25">
      <c r="A54" t="str">
        <f t="shared" si="0"/>
        <v/>
      </c>
      <c r="B54" t="s">
        <v>93</v>
      </c>
      <c r="D54" t="s">
        <v>93</v>
      </c>
      <c r="E54">
        <v>0.33050000000000002</v>
      </c>
      <c r="F54">
        <v>0.38440000000000002</v>
      </c>
      <c r="I54" t="s">
        <v>95</v>
      </c>
      <c r="J54">
        <v>0.55869999999999997</v>
      </c>
      <c r="L54" s="13" t="s">
        <v>99</v>
      </c>
      <c r="M54" s="67">
        <v>0.85899999999999999</v>
      </c>
      <c r="P54" s="13" t="s">
        <v>237</v>
      </c>
      <c r="Q54" s="67">
        <v>0.90869999999999995</v>
      </c>
      <c r="S54" t="s">
        <v>95</v>
      </c>
      <c r="T54">
        <v>0.3992</v>
      </c>
    </row>
    <row r="55" spans="1:20" ht="15.75" thickBot="1" x14ac:dyDescent="0.3">
      <c r="A55" t="str">
        <f t="shared" si="0"/>
        <v/>
      </c>
      <c r="B55" t="s">
        <v>94</v>
      </c>
      <c r="D55" t="s">
        <v>94</v>
      </c>
      <c r="E55">
        <v>0.50929999999999997</v>
      </c>
      <c r="F55">
        <v>0.50839999999999996</v>
      </c>
      <c r="I55" t="s">
        <v>96</v>
      </c>
      <c r="J55">
        <v>0.72599999999999998</v>
      </c>
      <c r="L55" s="14" t="s">
        <v>414</v>
      </c>
      <c r="M55" s="68">
        <v>27</v>
      </c>
      <c r="P55" s="14" t="s">
        <v>419</v>
      </c>
      <c r="Q55" s="68">
        <v>27</v>
      </c>
      <c r="S55" t="s">
        <v>96</v>
      </c>
      <c r="T55">
        <v>0.85409999999999997</v>
      </c>
    </row>
    <row r="56" spans="1:20" x14ac:dyDescent="0.25">
      <c r="A56" t="str">
        <f t="shared" si="0"/>
        <v/>
      </c>
      <c r="B56" t="s">
        <v>95</v>
      </c>
      <c r="D56" t="s">
        <v>95</v>
      </c>
      <c r="E56">
        <v>0.55869999999999997</v>
      </c>
      <c r="F56">
        <v>0.3992</v>
      </c>
      <c r="I56" t="s">
        <v>97</v>
      </c>
      <c r="J56">
        <v>0.41220000000000001</v>
      </c>
      <c r="L56" s="13" t="s">
        <v>261</v>
      </c>
      <c r="M56" s="69">
        <v>0.85629999999999995</v>
      </c>
      <c r="P56" s="13" t="s">
        <v>267</v>
      </c>
      <c r="Q56" s="69">
        <v>0.90820000000000001</v>
      </c>
      <c r="S56" t="s">
        <v>97</v>
      </c>
      <c r="T56">
        <v>0.67200000000000004</v>
      </c>
    </row>
    <row r="57" spans="1:20" ht="15.75" thickBot="1" x14ac:dyDescent="0.3">
      <c r="A57" t="str">
        <f t="shared" si="0"/>
        <v/>
      </c>
      <c r="B57" t="s">
        <v>96</v>
      </c>
      <c r="D57" t="s">
        <v>96</v>
      </c>
      <c r="E57">
        <v>0.72599999999999998</v>
      </c>
      <c r="F57">
        <v>0.85409999999999997</v>
      </c>
      <c r="I57" t="s">
        <v>98</v>
      </c>
      <c r="J57">
        <v>0.42480000000000001</v>
      </c>
      <c r="L57" s="14" t="s">
        <v>415</v>
      </c>
      <c r="M57" s="70">
        <v>28</v>
      </c>
      <c r="P57" s="14" t="s">
        <v>400</v>
      </c>
      <c r="Q57" s="70">
        <v>28</v>
      </c>
      <c r="S57" t="s">
        <v>98</v>
      </c>
      <c r="T57">
        <v>0.77029999999999998</v>
      </c>
    </row>
    <row r="58" spans="1:20" x14ac:dyDescent="0.25">
      <c r="A58" t="str">
        <f t="shared" si="0"/>
        <v/>
      </c>
      <c r="B58" t="s">
        <v>97</v>
      </c>
      <c r="D58" t="s">
        <v>97</v>
      </c>
      <c r="E58">
        <v>0.41220000000000001</v>
      </c>
      <c r="F58">
        <v>0.67200000000000004</v>
      </c>
      <c r="I58" t="s">
        <v>99</v>
      </c>
      <c r="J58">
        <v>0.85899999999999999</v>
      </c>
      <c r="L58" s="13" t="s">
        <v>148</v>
      </c>
      <c r="M58" s="71">
        <v>0.85129999999999995</v>
      </c>
      <c r="P58" s="13" t="s">
        <v>382</v>
      </c>
      <c r="Q58" s="71">
        <v>0.90410000000000001</v>
      </c>
      <c r="S58" t="s">
        <v>99</v>
      </c>
      <c r="T58">
        <v>0.92110000000000003</v>
      </c>
    </row>
    <row r="59" spans="1:20" ht="15.75" thickBot="1" x14ac:dyDescent="0.3">
      <c r="A59" t="str">
        <f t="shared" si="0"/>
        <v/>
      </c>
      <c r="B59" t="s">
        <v>98</v>
      </c>
      <c r="D59" t="s">
        <v>98</v>
      </c>
      <c r="E59">
        <v>0.42480000000000001</v>
      </c>
      <c r="F59">
        <v>0.77029999999999998</v>
      </c>
      <c r="I59" t="s">
        <v>100</v>
      </c>
      <c r="J59">
        <v>0.2354</v>
      </c>
      <c r="L59" s="14" t="s">
        <v>416</v>
      </c>
      <c r="M59" s="72">
        <v>29</v>
      </c>
      <c r="P59" s="14" t="s">
        <v>401</v>
      </c>
      <c r="Q59" s="72">
        <v>29</v>
      </c>
      <c r="S59" t="s">
        <v>100</v>
      </c>
      <c r="T59">
        <v>0.14860000000000001</v>
      </c>
    </row>
    <row r="60" spans="1:20" x14ac:dyDescent="0.25">
      <c r="A60" t="str">
        <f t="shared" si="0"/>
        <v/>
      </c>
      <c r="B60" t="s">
        <v>99</v>
      </c>
      <c r="D60" t="s">
        <v>99</v>
      </c>
      <c r="E60">
        <v>0.85899999999999999</v>
      </c>
      <c r="F60">
        <v>0.92110000000000003</v>
      </c>
      <c r="I60" t="s">
        <v>101</v>
      </c>
      <c r="J60">
        <v>0.16619999999999999</v>
      </c>
      <c r="L60" s="13" t="s">
        <v>286</v>
      </c>
      <c r="M60" s="73">
        <v>0.84870000000000001</v>
      </c>
      <c r="P60" s="13" t="s">
        <v>75</v>
      </c>
      <c r="Q60" s="73">
        <v>0.9</v>
      </c>
      <c r="S60" t="s">
        <v>101</v>
      </c>
      <c r="T60">
        <v>0.1043</v>
      </c>
    </row>
    <row r="61" spans="1:20" ht="15.75" thickBot="1" x14ac:dyDescent="0.3">
      <c r="A61" t="str">
        <f t="shared" si="0"/>
        <v/>
      </c>
      <c r="B61" t="s">
        <v>100</v>
      </c>
      <c r="D61" t="s">
        <v>100</v>
      </c>
      <c r="E61">
        <v>0.2354</v>
      </c>
      <c r="F61">
        <v>0.14860000000000001</v>
      </c>
      <c r="I61" t="s">
        <v>102</v>
      </c>
      <c r="J61">
        <v>0.90759999999999996</v>
      </c>
      <c r="L61" s="14" t="s">
        <v>417</v>
      </c>
      <c r="M61" s="74">
        <v>30</v>
      </c>
      <c r="P61" s="14" t="s">
        <v>420</v>
      </c>
      <c r="Q61" s="74">
        <v>30</v>
      </c>
      <c r="S61" t="s">
        <v>102</v>
      </c>
      <c r="T61">
        <v>0.95809999999999995</v>
      </c>
    </row>
    <row r="62" spans="1:20" x14ac:dyDescent="0.25">
      <c r="A62" t="str">
        <f t="shared" si="0"/>
        <v/>
      </c>
      <c r="B62" t="s">
        <v>101</v>
      </c>
      <c r="D62" t="s">
        <v>101</v>
      </c>
      <c r="E62">
        <v>0.16619999999999999</v>
      </c>
      <c r="F62">
        <v>0.1043</v>
      </c>
      <c r="I62" t="s">
        <v>103</v>
      </c>
      <c r="J62">
        <v>0.37130000000000002</v>
      </c>
      <c r="L62" s="428" t="s">
        <v>130</v>
      </c>
      <c r="M62" s="75">
        <v>0.84670000000000001</v>
      </c>
      <c r="P62" s="428" t="s">
        <v>212</v>
      </c>
      <c r="Q62" s="75">
        <v>0.89970000000000006</v>
      </c>
      <c r="S62" t="s">
        <v>103</v>
      </c>
      <c r="T62">
        <v>0.25969999999999999</v>
      </c>
    </row>
    <row r="63" spans="1:20" ht="15.75" thickBot="1" x14ac:dyDescent="0.3">
      <c r="A63" t="str">
        <f t="shared" si="0"/>
        <v/>
      </c>
      <c r="B63" t="s">
        <v>102</v>
      </c>
      <c r="D63" t="s">
        <v>102</v>
      </c>
      <c r="E63">
        <v>0.90759999999999996</v>
      </c>
      <c r="F63">
        <v>0.95809999999999995</v>
      </c>
      <c r="I63" t="s">
        <v>104</v>
      </c>
      <c r="J63">
        <v>0.629</v>
      </c>
      <c r="L63" s="429"/>
      <c r="M63" s="76">
        <v>31</v>
      </c>
      <c r="P63" s="429"/>
      <c r="Q63" s="76">
        <v>31</v>
      </c>
      <c r="S63" t="s">
        <v>104</v>
      </c>
      <c r="T63">
        <v>0.58960000000000001</v>
      </c>
    </row>
    <row r="64" spans="1:20" x14ac:dyDescent="0.25">
      <c r="A64" t="str">
        <f t="shared" si="0"/>
        <v/>
      </c>
      <c r="B64" t="s">
        <v>103</v>
      </c>
      <c r="D64" t="s">
        <v>103</v>
      </c>
      <c r="E64">
        <v>0.37130000000000002</v>
      </c>
      <c r="F64">
        <v>0.25969999999999999</v>
      </c>
      <c r="I64" t="s">
        <v>105</v>
      </c>
      <c r="J64">
        <v>0.7782</v>
      </c>
      <c r="L64" s="13" t="s">
        <v>166</v>
      </c>
      <c r="M64" s="77">
        <v>0.84650000000000003</v>
      </c>
      <c r="P64" s="13" t="s">
        <v>226</v>
      </c>
      <c r="Q64" s="77">
        <v>0.89800000000000002</v>
      </c>
      <c r="S64" t="s">
        <v>105</v>
      </c>
      <c r="T64">
        <v>0.81140000000000001</v>
      </c>
    </row>
    <row r="65" spans="1:20" ht="15.75" thickBot="1" x14ac:dyDescent="0.3">
      <c r="A65" t="str">
        <f t="shared" si="0"/>
        <v/>
      </c>
      <c r="B65" t="s">
        <v>104</v>
      </c>
      <c r="D65" t="s">
        <v>104</v>
      </c>
      <c r="E65">
        <v>0.629</v>
      </c>
      <c r="F65">
        <v>0.58960000000000001</v>
      </c>
      <c r="I65" t="s">
        <v>106</v>
      </c>
      <c r="J65">
        <v>0.6532</v>
      </c>
      <c r="L65" s="14" t="s">
        <v>418</v>
      </c>
      <c r="M65" s="78">
        <v>32</v>
      </c>
      <c r="P65" s="14" t="s">
        <v>426</v>
      </c>
      <c r="Q65" s="78">
        <v>32</v>
      </c>
      <c r="S65" t="s">
        <v>106</v>
      </c>
      <c r="T65">
        <v>0.57879999999999998</v>
      </c>
    </row>
    <row r="66" spans="1:20" x14ac:dyDescent="0.25">
      <c r="A66" t="str">
        <f t="shared" si="0"/>
        <v/>
      </c>
      <c r="B66" t="s">
        <v>105</v>
      </c>
      <c r="D66" t="s">
        <v>105</v>
      </c>
      <c r="E66">
        <v>0.7782</v>
      </c>
      <c r="F66">
        <v>0.81140000000000001</v>
      </c>
      <c r="I66" t="s">
        <v>107</v>
      </c>
      <c r="J66">
        <v>0.12770000000000001</v>
      </c>
      <c r="L66" s="13" t="s">
        <v>90</v>
      </c>
      <c r="M66" s="79">
        <v>0.84570000000000001</v>
      </c>
      <c r="P66" s="13" t="s">
        <v>136</v>
      </c>
      <c r="Q66" s="79">
        <v>0.89749999999999996</v>
      </c>
      <c r="S66" t="s">
        <v>107</v>
      </c>
      <c r="T66">
        <v>0.17349999999999999</v>
      </c>
    </row>
    <row r="67" spans="1:20" ht="15.75" thickBot="1" x14ac:dyDescent="0.3">
      <c r="A67" t="str">
        <f t="shared" ref="A67:A130" si="1">IF(B67=D67, "", "BAD")</f>
        <v/>
      </c>
      <c r="B67" t="s">
        <v>106</v>
      </c>
      <c r="D67" t="s">
        <v>106</v>
      </c>
      <c r="E67">
        <v>0.6532</v>
      </c>
      <c r="F67">
        <v>0.57879999999999998</v>
      </c>
      <c r="I67" t="s">
        <v>108</v>
      </c>
      <c r="J67">
        <v>0.46650000000000003</v>
      </c>
      <c r="L67" s="14" t="s">
        <v>409</v>
      </c>
      <c r="M67" s="80">
        <v>33</v>
      </c>
      <c r="P67" s="14" t="s">
        <v>410</v>
      </c>
      <c r="Q67" s="80">
        <v>33</v>
      </c>
      <c r="S67" t="s">
        <v>108</v>
      </c>
      <c r="T67">
        <v>0.65610000000000002</v>
      </c>
    </row>
    <row r="68" spans="1:20" x14ac:dyDescent="0.25">
      <c r="A68" t="str">
        <f t="shared" si="1"/>
        <v/>
      </c>
      <c r="B68" t="s">
        <v>107</v>
      </c>
      <c r="D68" t="s">
        <v>107</v>
      </c>
      <c r="E68">
        <v>0.12770000000000001</v>
      </c>
      <c r="F68">
        <v>0.17349999999999999</v>
      </c>
      <c r="I68" t="s">
        <v>109</v>
      </c>
      <c r="J68">
        <v>0.50160000000000005</v>
      </c>
      <c r="L68" s="428" t="s">
        <v>158</v>
      </c>
      <c r="M68" s="81">
        <v>0.84299999999999997</v>
      </c>
      <c r="P68" s="13" t="s">
        <v>322</v>
      </c>
      <c r="Q68" s="81">
        <v>0.8972</v>
      </c>
      <c r="S68" t="s">
        <v>109</v>
      </c>
      <c r="T68">
        <v>0.47910000000000003</v>
      </c>
    </row>
    <row r="69" spans="1:20" ht="15.75" thickBot="1" x14ac:dyDescent="0.3">
      <c r="A69" t="str">
        <f t="shared" si="1"/>
        <v/>
      </c>
      <c r="B69" t="s">
        <v>108</v>
      </c>
      <c r="D69" t="s">
        <v>108</v>
      </c>
      <c r="E69">
        <v>0.46650000000000003</v>
      </c>
      <c r="F69">
        <v>0.65610000000000002</v>
      </c>
      <c r="I69" t="s">
        <v>110</v>
      </c>
      <c r="J69">
        <v>0.37430000000000002</v>
      </c>
      <c r="L69" s="429"/>
      <c r="M69" s="82">
        <v>34</v>
      </c>
      <c r="P69" s="14" t="s">
        <v>399</v>
      </c>
      <c r="Q69" s="82">
        <v>34</v>
      </c>
      <c r="S69" t="s">
        <v>110</v>
      </c>
      <c r="T69">
        <v>0.49070000000000003</v>
      </c>
    </row>
    <row r="70" spans="1:20" x14ac:dyDescent="0.25">
      <c r="A70" t="str">
        <f t="shared" si="1"/>
        <v/>
      </c>
      <c r="B70" t="s">
        <v>109</v>
      </c>
      <c r="D70" t="s">
        <v>109</v>
      </c>
      <c r="E70">
        <v>0.50160000000000005</v>
      </c>
      <c r="F70">
        <v>0.47910000000000003</v>
      </c>
      <c r="I70" t="s">
        <v>111</v>
      </c>
      <c r="J70">
        <v>0.47720000000000001</v>
      </c>
      <c r="L70" s="13" t="s">
        <v>237</v>
      </c>
      <c r="M70" s="83">
        <v>0.84150000000000003</v>
      </c>
      <c r="P70" s="428" t="s">
        <v>377</v>
      </c>
      <c r="Q70" s="83">
        <v>0.88449999999999995</v>
      </c>
      <c r="S70" t="s">
        <v>111</v>
      </c>
      <c r="T70">
        <v>0.49730000000000002</v>
      </c>
    </row>
    <row r="71" spans="1:20" ht="15.75" thickBot="1" x14ac:dyDescent="0.3">
      <c r="A71" t="str">
        <f t="shared" si="1"/>
        <v/>
      </c>
      <c r="B71" t="s">
        <v>110</v>
      </c>
      <c r="D71" t="s">
        <v>110</v>
      </c>
      <c r="E71">
        <v>0.37430000000000002</v>
      </c>
      <c r="F71">
        <v>0.49070000000000003</v>
      </c>
      <c r="I71" t="s">
        <v>112</v>
      </c>
      <c r="J71">
        <v>0.64029999999999998</v>
      </c>
      <c r="L71" s="14" t="s">
        <v>419</v>
      </c>
      <c r="M71" s="84">
        <v>35</v>
      </c>
      <c r="P71" s="429"/>
      <c r="Q71" s="84">
        <v>35</v>
      </c>
      <c r="S71" t="s">
        <v>112</v>
      </c>
      <c r="T71">
        <v>0.49480000000000002</v>
      </c>
    </row>
    <row r="72" spans="1:20" x14ac:dyDescent="0.25">
      <c r="A72" t="str">
        <f t="shared" si="1"/>
        <v/>
      </c>
      <c r="B72" t="s">
        <v>111</v>
      </c>
      <c r="D72" t="s">
        <v>111</v>
      </c>
      <c r="E72">
        <v>0.47720000000000001</v>
      </c>
      <c r="F72">
        <v>0.49730000000000002</v>
      </c>
      <c r="I72" t="s">
        <v>113</v>
      </c>
      <c r="J72">
        <v>0.93710000000000004</v>
      </c>
      <c r="L72" s="13" t="s">
        <v>285</v>
      </c>
      <c r="M72" s="85">
        <v>0.83850000000000002</v>
      </c>
      <c r="P72" s="13" t="s">
        <v>329</v>
      </c>
      <c r="Q72" s="85">
        <v>0.88280000000000003</v>
      </c>
      <c r="S72" t="s">
        <v>113</v>
      </c>
      <c r="T72">
        <v>0.95879999999999999</v>
      </c>
    </row>
    <row r="73" spans="1:20" ht="15.75" thickBot="1" x14ac:dyDescent="0.3">
      <c r="A73" t="str">
        <f t="shared" si="1"/>
        <v/>
      </c>
      <c r="B73" t="s">
        <v>112</v>
      </c>
      <c r="D73" t="s">
        <v>112</v>
      </c>
      <c r="E73">
        <v>0.64029999999999998</v>
      </c>
      <c r="F73">
        <v>0.49480000000000002</v>
      </c>
      <c r="I73" t="s">
        <v>114</v>
      </c>
      <c r="J73">
        <v>0.63080000000000003</v>
      </c>
      <c r="L73" s="14" t="s">
        <v>420</v>
      </c>
      <c r="M73" s="86">
        <v>36</v>
      </c>
      <c r="P73" s="14" t="s">
        <v>415</v>
      </c>
      <c r="Q73" s="86">
        <v>36</v>
      </c>
      <c r="S73" t="s">
        <v>114</v>
      </c>
      <c r="T73">
        <v>0.40679999999999999</v>
      </c>
    </row>
    <row r="74" spans="1:20" x14ac:dyDescent="0.25">
      <c r="A74" t="str">
        <f t="shared" si="1"/>
        <v/>
      </c>
      <c r="B74" t="s">
        <v>113</v>
      </c>
      <c r="D74" t="s">
        <v>113</v>
      </c>
      <c r="E74">
        <v>0.93710000000000004</v>
      </c>
      <c r="F74">
        <v>0.95879999999999999</v>
      </c>
      <c r="I74" t="s">
        <v>115</v>
      </c>
      <c r="J74">
        <v>0.39729999999999999</v>
      </c>
      <c r="L74" s="13" t="s">
        <v>204</v>
      </c>
      <c r="M74" s="87">
        <v>0.83840000000000003</v>
      </c>
      <c r="P74" s="428" t="s">
        <v>359</v>
      </c>
      <c r="Q74" s="87">
        <v>0.88170000000000004</v>
      </c>
      <c r="S74" t="s">
        <v>115</v>
      </c>
      <c r="T74">
        <v>0.46529999999999999</v>
      </c>
    </row>
    <row r="75" spans="1:20" ht="15.75" thickBot="1" x14ac:dyDescent="0.3">
      <c r="A75" t="str">
        <f t="shared" si="1"/>
        <v/>
      </c>
      <c r="B75" t="s">
        <v>114</v>
      </c>
      <c r="D75" t="s">
        <v>114</v>
      </c>
      <c r="E75">
        <v>0.63080000000000003</v>
      </c>
      <c r="F75">
        <v>0.40679999999999999</v>
      </c>
      <c r="I75" t="s">
        <v>116</v>
      </c>
      <c r="J75">
        <v>0.2661</v>
      </c>
      <c r="L75" s="14" t="s">
        <v>407</v>
      </c>
      <c r="M75" s="88">
        <v>37</v>
      </c>
      <c r="P75" s="429"/>
      <c r="Q75" s="88">
        <v>37</v>
      </c>
      <c r="S75" t="s">
        <v>116</v>
      </c>
      <c r="T75">
        <v>0.3422</v>
      </c>
    </row>
    <row r="76" spans="1:20" x14ac:dyDescent="0.25">
      <c r="A76" t="str">
        <f t="shared" si="1"/>
        <v/>
      </c>
      <c r="B76" t="s">
        <v>115</v>
      </c>
      <c r="D76" t="s">
        <v>115</v>
      </c>
      <c r="E76">
        <v>0.39729999999999999</v>
      </c>
      <c r="F76">
        <v>0.46529999999999999</v>
      </c>
      <c r="I76" t="s">
        <v>117</v>
      </c>
      <c r="J76">
        <v>0.17580000000000001</v>
      </c>
      <c r="L76" s="13" t="s">
        <v>240</v>
      </c>
      <c r="M76" s="89">
        <v>0.83020000000000005</v>
      </c>
      <c r="P76" s="428" t="s">
        <v>44</v>
      </c>
      <c r="Q76" s="89">
        <v>0.88160000000000005</v>
      </c>
      <c r="S76" t="s">
        <v>117</v>
      </c>
      <c r="T76">
        <v>0.23669999999999999</v>
      </c>
    </row>
    <row r="77" spans="1:20" ht="15.75" thickBot="1" x14ac:dyDescent="0.3">
      <c r="A77" t="str">
        <f t="shared" si="1"/>
        <v/>
      </c>
      <c r="B77" t="s">
        <v>116</v>
      </c>
      <c r="D77" t="s">
        <v>116</v>
      </c>
      <c r="E77">
        <v>0.2661</v>
      </c>
      <c r="F77">
        <v>0.3422</v>
      </c>
      <c r="I77" t="s">
        <v>118</v>
      </c>
      <c r="J77">
        <v>0.67959999999999998</v>
      </c>
      <c r="L77" s="14" t="s">
        <v>421</v>
      </c>
      <c r="M77" s="90">
        <v>38</v>
      </c>
      <c r="P77" s="429"/>
      <c r="Q77" s="90">
        <v>38</v>
      </c>
      <c r="S77" t="s">
        <v>118</v>
      </c>
      <c r="T77">
        <v>0.4194</v>
      </c>
    </row>
    <row r="78" spans="1:20" x14ac:dyDescent="0.25">
      <c r="A78" t="str">
        <f t="shared" si="1"/>
        <v/>
      </c>
      <c r="B78" t="s">
        <v>117</v>
      </c>
      <c r="D78" t="s">
        <v>117</v>
      </c>
      <c r="E78">
        <v>0.17580000000000001</v>
      </c>
      <c r="F78">
        <v>0.23669999999999999</v>
      </c>
      <c r="I78" t="s">
        <v>119</v>
      </c>
      <c r="J78">
        <v>0.52349999999999997</v>
      </c>
      <c r="L78" s="428" t="s">
        <v>189</v>
      </c>
      <c r="M78" s="91">
        <v>0.82809999999999995</v>
      </c>
      <c r="P78" s="13" t="s">
        <v>318</v>
      </c>
      <c r="Q78" s="91">
        <v>0.88080000000000003</v>
      </c>
      <c r="S78" t="s">
        <v>119</v>
      </c>
      <c r="T78">
        <v>0.72889999999999999</v>
      </c>
    </row>
    <row r="79" spans="1:20" ht="15.75" thickBot="1" x14ac:dyDescent="0.3">
      <c r="A79" t="str">
        <f t="shared" si="1"/>
        <v/>
      </c>
      <c r="B79" t="s">
        <v>118</v>
      </c>
      <c r="D79" t="s">
        <v>118</v>
      </c>
      <c r="E79">
        <v>0.67959999999999998</v>
      </c>
      <c r="F79">
        <v>0.4194</v>
      </c>
      <c r="I79" t="s">
        <v>120</v>
      </c>
      <c r="J79">
        <v>0.4012</v>
      </c>
      <c r="L79" s="429"/>
      <c r="M79" s="92">
        <v>39</v>
      </c>
      <c r="P79" s="14" t="s">
        <v>422</v>
      </c>
      <c r="Q79" s="92">
        <v>39</v>
      </c>
      <c r="S79" t="s">
        <v>120</v>
      </c>
      <c r="T79">
        <v>0.34699999999999998</v>
      </c>
    </row>
    <row r="80" spans="1:20" x14ac:dyDescent="0.25">
      <c r="A80" t="str">
        <f t="shared" si="1"/>
        <v/>
      </c>
      <c r="B80" t="s">
        <v>119</v>
      </c>
      <c r="D80" t="s">
        <v>119</v>
      </c>
      <c r="E80">
        <v>0.52349999999999997</v>
      </c>
      <c r="F80">
        <v>0.72889999999999999</v>
      </c>
      <c r="I80" t="s">
        <v>121</v>
      </c>
      <c r="J80">
        <v>0.45019999999999999</v>
      </c>
      <c r="L80" s="428" t="s">
        <v>355</v>
      </c>
      <c r="M80" s="93">
        <v>0.82809999999999995</v>
      </c>
      <c r="P80" s="13" t="s">
        <v>257</v>
      </c>
      <c r="Q80" s="93">
        <v>0.87909999999999999</v>
      </c>
      <c r="S80" t="s">
        <v>121</v>
      </c>
      <c r="T80">
        <v>0.45069999999999999</v>
      </c>
    </row>
    <row r="81" spans="1:20" ht="15.75" thickBot="1" x14ac:dyDescent="0.3">
      <c r="A81" t="str">
        <f t="shared" si="1"/>
        <v/>
      </c>
      <c r="B81" t="s">
        <v>120</v>
      </c>
      <c r="D81" t="s">
        <v>120</v>
      </c>
      <c r="E81">
        <v>0.4012</v>
      </c>
      <c r="F81">
        <v>0.34699999999999998</v>
      </c>
      <c r="I81" t="s">
        <v>122</v>
      </c>
      <c r="J81">
        <v>0.40839999999999999</v>
      </c>
      <c r="L81" s="429"/>
      <c r="M81" s="94">
        <v>40</v>
      </c>
      <c r="P81" s="14" t="s">
        <v>409</v>
      </c>
      <c r="Q81" s="94">
        <v>40</v>
      </c>
      <c r="S81" t="s">
        <v>122</v>
      </c>
      <c r="T81">
        <v>0.46660000000000001</v>
      </c>
    </row>
    <row r="82" spans="1:20" x14ac:dyDescent="0.25">
      <c r="A82" t="str">
        <f t="shared" si="1"/>
        <v/>
      </c>
      <c r="B82" t="s">
        <v>121</v>
      </c>
      <c r="D82" t="s">
        <v>121</v>
      </c>
      <c r="E82">
        <v>0.45019999999999999</v>
      </c>
      <c r="F82">
        <v>0.45069999999999999</v>
      </c>
      <c r="I82" t="s">
        <v>123</v>
      </c>
      <c r="J82">
        <v>0.31030000000000002</v>
      </c>
      <c r="L82" s="13" t="s">
        <v>202</v>
      </c>
      <c r="M82" s="95">
        <v>0.81810000000000005</v>
      </c>
      <c r="P82" s="13" t="s">
        <v>273</v>
      </c>
      <c r="Q82" s="95">
        <v>0.87849999999999995</v>
      </c>
      <c r="S82" t="s">
        <v>123</v>
      </c>
      <c r="T82">
        <v>0.29189999999999999</v>
      </c>
    </row>
    <row r="83" spans="1:20" ht="15.75" thickBot="1" x14ac:dyDescent="0.3">
      <c r="A83" t="str">
        <f t="shared" si="1"/>
        <v/>
      </c>
      <c r="B83" t="s">
        <v>122</v>
      </c>
      <c r="D83" t="s">
        <v>122</v>
      </c>
      <c r="E83">
        <v>0.40839999999999999</v>
      </c>
      <c r="F83">
        <v>0.46660000000000001</v>
      </c>
      <c r="I83" t="s">
        <v>124</v>
      </c>
      <c r="J83">
        <v>0.18659999999999999</v>
      </c>
      <c r="L83" s="14" t="s">
        <v>412</v>
      </c>
      <c r="M83" s="96">
        <v>41</v>
      </c>
      <c r="P83" s="14" t="s">
        <v>426</v>
      </c>
      <c r="Q83" s="96">
        <v>41</v>
      </c>
      <c r="S83" t="s">
        <v>124</v>
      </c>
      <c r="T83">
        <v>0.27729999999999999</v>
      </c>
    </row>
    <row r="84" spans="1:20" x14ac:dyDescent="0.25">
      <c r="A84" t="str">
        <f t="shared" si="1"/>
        <v/>
      </c>
      <c r="B84" t="s">
        <v>123</v>
      </c>
      <c r="D84" t="s">
        <v>123</v>
      </c>
      <c r="E84">
        <v>0.31030000000000002</v>
      </c>
      <c r="F84">
        <v>0.29189999999999999</v>
      </c>
      <c r="I84" t="s">
        <v>125</v>
      </c>
      <c r="J84">
        <v>0.26700000000000002</v>
      </c>
      <c r="L84" s="428" t="s">
        <v>362</v>
      </c>
      <c r="M84" s="97">
        <v>0.81569999999999998</v>
      </c>
      <c r="P84" s="13" t="s">
        <v>292</v>
      </c>
      <c r="Q84" s="97">
        <v>0.876</v>
      </c>
      <c r="S84" t="s">
        <v>125</v>
      </c>
      <c r="T84">
        <v>0.41770000000000002</v>
      </c>
    </row>
    <row r="85" spans="1:20" ht="15.75" thickBot="1" x14ac:dyDescent="0.3">
      <c r="A85" t="str">
        <f t="shared" si="1"/>
        <v/>
      </c>
      <c r="B85" t="s">
        <v>124</v>
      </c>
      <c r="D85" t="s">
        <v>124</v>
      </c>
      <c r="E85">
        <v>0.18659999999999999</v>
      </c>
      <c r="F85">
        <v>0.27729999999999999</v>
      </c>
      <c r="I85" t="s">
        <v>126</v>
      </c>
      <c r="J85">
        <v>0.9466</v>
      </c>
      <c r="L85" s="429"/>
      <c r="M85" s="98">
        <v>42</v>
      </c>
      <c r="P85" s="14" t="s">
        <v>393</v>
      </c>
      <c r="Q85" s="98">
        <v>42</v>
      </c>
      <c r="S85" t="s">
        <v>126</v>
      </c>
      <c r="T85">
        <v>0.96340000000000003</v>
      </c>
    </row>
    <row r="86" spans="1:20" x14ac:dyDescent="0.25">
      <c r="A86" t="str">
        <f t="shared" si="1"/>
        <v/>
      </c>
      <c r="B86" t="s">
        <v>125</v>
      </c>
      <c r="D86" t="s">
        <v>125</v>
      </c>
      <c r="E86">
        <v>0.26700000000000002</v>
      </c>
      <c r="F86">
        <v>0.41770000000000002</v>
      </c>
      <c r="I86" t="s">
        <v>127</v>
      </c>
      <c r="J86">
        <v>0.17430000000000001</v>
      </c>
      <c r="L86" s="428" t="s">
        <v>206</v>
      </c>
      <c r="M86" s="99">
        <v>0.81479999999999997</v>
      </c>
      <c r="P86" s="13" t="s">
        <v>148</v>
      </c>
      <c r="Q86" s="99">
        <v>0.87519999999999998</v>
      </c>
      <c r="S86" t="s">
        <v>127</v>
      </c>
      <c r="T86">
        <v>0.17369999999999999</v>
      </c>
    </row>
    <row r="87" spans="1:20" ht="15.75" thickBot="1" x14ac:dyDescent="0.3">
      <c r="A87" t="str">
        <f t="shared" si="1"/>
        <v/>
      </c>
      <c r="B87" t="s">
        <v>126</v>
      </c>
      <c r="D87" t="s">
        <v>126</v>
      </c>
      <c r="E87">
        <v>0.9466</v>
      </c>
      <c r="F87">
        <v>0.96340000000000003</v>
      </c>
      <c r="I87" t="s">
        <v>128</v>
      </c>
      <c r="J87">
        <v>0.27760000000000001</v>
      </c>
      <c r="L87" s="429"/>
      <c r="M87" s="100">
        <v>43</v>
      </c>
      <c r="P87" s="14" t="s">
        <v>416</v>
      </c>
      <c r="Q87" s="100">
        <v>43</v>
      </c>
      <c r="S87" t="s">
        <v>128</v>
      </c>
      <c r="T87">
        <v>0.45950000000000002</v>
      </c>
    </row>
    <row r="88" spans="1:20" x14ac:dyDescent="0.25">
      <c r="A88" t="str">
        <f t="shared" si="1"/>
        <v/>
      </c>
      <c r="B88" t="s">
        <v>127</v>
      </c>
      <c r="D88" t="s">
        <v>127</v>
      </c>
      <c r="E88">
        <v>0.17430000000000001</v>
      </c>
      <c r="F88">
        <v>0.17369999999999999</v>
      </c>
      <c r="I88" t="s">
        <v>129</v>
      </c>
      <c r="J88">
        <v>0.27610000000000001</v>
      </c>
      <c r="L88" s="13" t="s">
        <v>329</v>
      </c>
      <c r="M88" s="101">
        <v>0.81140000000000001</v>
      </c>
      <c r="P88" s="13" t="s">
        <v>204</v>
      </c>
      <c r="Q88" s="101">
        <v>0.87239999999999995</v>
      </c>
      <c r="S88" t="s">
        <v>129</v>
      </c>
      <c r="T88">
        <v>0.62660000000000005</v>
      </c>
    </row>
    <row r="89" spans="1:20" ht="15.75" thickBot="1" x14ac:dyDescent="0.3">
      <c r="A89" t="str">
        <f t="shared" si="1"/>
        <v/>
      </c>
      <c r="B89" t="s">
        <v>128</v>
      </c>
      <c r="D89" t="s">
        <v>128</v>
      </c>
      <c r="E89">
        <v>0.27760000000000001</v>
      </c>
      <c r="F89">
        <v>0.45950000000000002</v>
      </c>
      <c r="I89" t="s">
        <v>130</v>
      </c>
      <c r="J89">
        <v>0.84670000000000001</v>
      </c>
      <c r="L89" s="14" t="s">
        <v>415</v>
      </c>
      <c r="M89" s="102">
        <v>44</v>
      </c>
      <c r="P89" s="14" t="s">
        <v>407</v>
      </c>
      <c r="Q89" s="102">
        <v>44</v>
      </c>
      <c r="S89" t="s">
        <v>130</v>
      </c>
      <c r="T89">
        <v>0.83609999999999995</v>
      </c>
    </row>
    <row r="90" spans="1:20" x14ac:dyDescent="0.25">
      <c r="A90" t="str">
        <f t="shared" si="1"/>
        <v/>
      </c>
      <c r="B90" t="s">
        <v>129</v>
      </c>
      <c r="D90" t="s">
        <v>129</v>
      </c>
      <c r="E90">
        <v>0.27610000000000001</v>
      </c>
      <c r="F90">
        <v>0.62660000000000005</v>
      </c>
      <c r="I90" t="s">
        <v>131</v>
      </c>
      <c r="J90">
        <v>0.32319999999999999</v>
      </c>
      <c r="L90" s="428" t="s">
        <v>162</v>
      </c>
      <c r="M90" s="103">
        <v>0.79859999999999998</v>
      </c>
      <c r="P90" s="13" t="s">
        <v>209</v>
      </c>
      <c r="Q90" s="103">
        <v>0.87219999999999998</v>
      </c>
      <c r="S90" t="s">
        <v>131</v>
      </c>
      <c r="T90">
        <v>0.5333</v>
      </c>
    </row>
    <row r="91" spans="1:20" ht="15.75" thickBot="1" x14ac:dyDescent="0.3">
      <c r="A91" t="str">
        <f t="shared" si="1"/>
        <v/>
      </c>
      <c r="B91" t="s">
        <v>130</v>
      </c>
      <c r="D91" t="s">
        <v>130</v>
      </c>
      <c r="E91">
        <v>0.84670000000000001</v>
      </c>
      <c r="F91">
        <v>0.83609999999999995</v>
      </c>
      <c r="I91" t="s">
        <v>132</v>
      </c>
      <c r="J91">
        <v>0.59940000000000004</v>
      </c>
      <c r="L91" s="429"/>
      <c r="M91" s="104">
        <v>45</v>
      </c>
      <c r="P91" s="14" t="s">
        <v>394</v>
      </c>
      <c r="Q91" s="104">
        <v>45</v>
      </c>
      <c r="S91" t="s">
        <v>132</v>
      </c>
      <c r="T91">
        <v>0.66869999999999996</v>
      </c>
    </row>
    <row r="92" spans="1:20" x14ac:dyDescent="0.25">
      <c r="A92" t="str">
        <f t="shared" si="1"/>
        <v/>
      </c>
      <c r="B92" t="s">
        <v>131</v>
      </c>
      <c r="D92" t="s">
        <v>131</v>
      </c>
      <c r="E92">
        <v>0.32319999999999999</v>
      </c>
      <c r="F92">
        <v>0.5333</v>
      </c>
      <c r="I92" t="s">
        <v>133</v>
      </c>
      <c r="J92">
        <v>8.0799999999999997E-2</v>
      </c>
      <c r="L92" s="428" t="s">
        <v>200</v>
      </c>
      <c r="M92" s="105">
        <v>0.79149999999999998</v>
      </c>
      <c r="P92" s="428" t="s">
        <v>91</v>
      </c>
      <c r="Q92" s="105">
        <v>0.872</v>
      </c>
      <c r="S92" t="s">
        <v>133</v>
      </c>
      <c r="T92">
        <v>0.15210000000000001</v>
      </c>
    </row>
    <row r="93" spans="1:20" ht="15.75" thickBot="1" x14ac:dyDescent="0.3">
      <c r="A93" t="str">
        <f t="shared" si="1"/>
        <v/>
      </c>
      <c r="B93" t="s">
        <v>132</v>
      </c>
      <c r="D93" t="s">
        <v>132</v>
      </c>
      <c r="E93">
        <v>0.59940000000000004</v>
      </c>
      <c r="F93">
        <v>0.66869999999999996</v>
      </c>
      <c r="I93" t="s">
        <v>134</v>
      </c>
      <c r="J93">
        <v>0.41249999999999998</v>
      </c>
      <c r="L93" s="429"/>
      <c r="M93" s="106">
        <v>46</v>
      </c>
      <c r="P93" s="429"/>
      <c r="Q93" s="106">
        <v>46</v>
      </c>
      <c r="S93" t="s">
        <v>134</v>
      </c>
      <c r="T93">
        <v>0.26679999999999998</v>
      </c>
    </row>
    <row r="94" spans="1:20" x14ac:dyDescent="0.25">
      <c r="A94" t="str">
        <f t="shared" si="1"/>
        <v/>
      </c>
      <c r="B94" t="s">
        <v>133</v>
      </c>
      <c r="D94" t="s">
        <v>133</v>
      </c>
      <c r="E94">
        <v>8.0799999999999997E-2</v>
      </c>
      <c r="F94">
        <v>0.15210000000000001</v>
      </c>
      <c r="I94" t="s">
        <v>135</v>
      </c>
      <c r="J94">
        <v>0.60799999999999998</v>
      </c>
      <c r="L94" s="428" t="s">
        <v>212</v>
      </c>
      <c r="M94" s="107">
        <v>0.7863</v>
      </c>
      <c r="P94" s="13" t="s">
        <v>286</v>
      </c>
      <c r="Q94" s="107">
        <v>0.86939999999999995</v>
      </c>
      <c r="S94" t="s">
        <v>135</v>
      </c>
      <c r="T94">
        <v>0.57599999999999996</v>
      </c>
    </row>
    <row r="95" spans="1:20" ht="15.75" thickBot="1" x14ac:dyDescent="0.3">
      <c r="A95" t="str">
        <f t="shared" si="1"/>
        <v/>
      </c>
      <c r="B95" t="s">
        <v>134</v>
      </c>
      <c r="D95" t="s">
        <v>134</v>
      </c>
      <c r="E95">
        <v>0.41249999999999998</v>
      </c>
      <c r="F95">
        <v>0.26679999999999998</v>
      </c>
      <c r="I95" t="s">
        <v>136</v>
      </c>
      <c r="J95">
        <v>0.74639999999999995</v>
      </c>
      <c r="L95" s="429"/>
      <c r="M95" s="108">
        <v>47</v>
      </c>
      <c r="P95" s="14" t="s">
        <v>417</v>
      </c>
      <c r="Q95" s="108">
        <v>47</v>
      </c>
      <c r="S95" t="s">
        <v>136</v>
      </c>
      <c r="T95">
        <v>0.89749999999999996</v>
      </c>
    </row>
    <row r="96" spans="1:20" x14ac:dyDescent="0.25">
      <c r="A96" t="str">
        <f t="shared" si="1"/>
        <v/>
      </c>
      <c r="B96" t="s">
        <v>135</v>
      </c>
      <c r="D96" t="s">
        <v>135</v>
      </c>
      <c r="E96">
        <v>0.60799999999999998</v>
      </c>
      <c r="F96">
        <v>0.57599999999999996</v>
      </c>
      <c r="I96" t="s">
        <v>137</v>
      </c>
      <c r="J96">
        <v>0.71020000000000005</v>
      </c>
      <c r="L96" s="13" t="s">
        <v>319</v>
      </c>
      <c r="M96" s="109">
        <v>0.78549999999999998</v>
      </c>
      <c r="P96" s="13" t="s">
        <v>389</v>
      </c>
      <c r="Q96" s="109">
        <v>0.86070000000000002</v>
      </c>
      <c r="S96" t="s">
        <v>137</v>
      </c>
      <c r="T96">
        <v>0.91990000000000005</v>
      </c>
    </row>
    <row r="97" spans="1:20" ht="15.75" thickBot="1" x14ac:dyDescent="0.3">
      <c r="A97" t="str">
        <f t="shared" si="1"/>
        <v/>
      </c>
      <c r="B97" t="s">
        <v>136</v>
      </c>
      <c r="D97" t="s">
        <v>136</v>
      </c>
      <c r="E97">
        <v>0.74639999999999995</v>
      </c>
      <c r="F97">
        <v>0.89749999999999996</v>
      </c>
      <c r="I97" t="s">
        <v>138</v>
      </c>
      <c r="J97">
        <v>0.6079</v>
      </c>
      <c r="L97" s="14" t="s">
        <v>416</v>
      </c>
      <c r="M97" s="110">
        <v>48</v>
      </c>
      <c r="P97" s="14" t="s">
        <v>424</v>
      </c>
      <c r="Q97" s="110">
        <v>48</v>
      </c>
      <c r="S97" t="s">
        <v>138</v>
      </c>
      <c r="T97">
        <v>0.80820000000000003</v>
      </c>
    </row>
    <row r="98" spans="1:20" x14ac:dyDescent="0.25">
      <c r="A98" t="str">
        <f t="shared" si="1"/>
        <v/>
      </c>
      <c r="B98" t="s">
        <v>137</v>
      </c>
      <c r="D98" t="s">
        <v>137</v>
      </c>
      <c r="E98">
        <v>0.71020000000000005</v>
      </c>
      <c r="F98">
        <v>0.91990000000000005</v>
      </c>
      <c r="I98" t="s">
        <v>139</v>
      </c>
      <c r="J98">
        <v>0.21679999999999999</v>
      </c>
      <c r="L98" s="13" t="s">
        <v>318</v>
      </c>
      <c r="M98" s="111">
        <v>0.78110000000000002</v>
      </c>
      <c r="P98" s="13" t="s">
        <v>230</v>
      </c>
      <c r="Q98" s="111">
        <v>0.85770000000000002</v>
      </c>
      <c r="S98" t="s">
        <v>139</v>
      </c>
      <c r="T98">
        <v>0.19800000000000001</v>
      </c>
    </row>
    <row r="99" spans="1:20" ht="15.75" thickBot="1" x14ac:dyDescent="0.3">
      <c r="A99" t="str">
        <f t="shared" si="1"/>
        <v/>
      </c>
      <c r="B99" t="s">
        <v>138</v>
      </c>
      <c r="D99" t="s">
        <v>138</v>
      </c>
      <c r="E99">
        <v>0.6079</v>
      </c>
      <c r="F99">
        <v>0.80820000000000003</v>
      </c>
      <c r="I99" t="s">
        <v>140</v>
      </c>
      <c r="J99">
        <v>0.7036</v>
      </c>
      <c r="L99" s="14" t="s">
        <v>422</v>
      </c>
      <c r="M99" s="112">
        <v>49</v>
      </c>
      <c r="P99" s="14" t="s">
        <v>413</v>
      </c>
      <c r="Q99" s="112">
        <v>49</v>
      </c>
      <c r="S99" t="s">
        <v>140</v>
      </c>
      <c r="T99">
        <v>0.77129999999999999</v>
      </c>
    </row>
    <row r="100" spans="1:20" x14ac:dyDescent="0.25">
      <c r="A100" t="str">
        <f t="shared" si="1"/>
        <v/>
      </c>
      <c r="B100" t="s">
        <v>139</v>
      </c>
      <c r="D100" t="s">
        <v>139</v>
      </c>
      <c r="E100">
        <v>0.21679999999999999</v>
      </c>
      <c r="F100">
        <v>0.19800000000000001</v>
      </c>
      <c r="I100" t="s">
        <v>141</v>
      </c>
      <c r="J100">
        <v>0.76029999999999998</v>
      </c>
      <c r="L100" s="428" t="s">
        <v>198</v>
      </c>
      <c r="M100" s="113">
        <v>0.78059999999999996</v>
      </c>
      <c r="P100" s="428" t="s">
        <v>287</v>
      </c>
      <c r="Q100" s="113">
        <v>0.85770000000000002</v>
      </c>
      <c r="S100" t="s">
        <v>141</v>
      </c>
      <c r="T100">
        <v>0.62050000000000005</v>
      </c>
    </row>
    <row r="101" spans="1:20" ht="15.75" thickBot="1" x14ac:dyDescent="0.3">
      <c r="A101" t="str">
        <f t="shared" si="1"/>
        <v/>
      </c>
      <c r="B101" t="s">
        <v>140</v>
      </c>
      <c r="D101" t="s">
        <v>140</v>
      </c>
      <c r="E101">
        <v>0.7036</v>
      </c>
      <c r="F101">
        <v>0.77129999999999999</v>
      </c>
      <c r="I101" t="s">
        <v>142</v>
      </c>
      <c r="J101">
        <v>0.88290000000000002</v>
      </c>
      <c r="L101" s="429"/>
      <c r="M101" s="114">
        <v>50</v>
      </c>
      <c r="P101" s="429"/>
      <c r="Q101" s="114">
        <v>50</v>
      </c>
      <c r="S101" t="s">
        <v>142</v>
      </c>
      <c r="T101">
        <v>0.93300000000000005</v>
      </c>
    </row>
    <row r="102" spans="1:20" ht="15.75" thickBot="1" x14ac:dyDescent="0.3">
      <c r="A102" t="str">
        <f t="shared" si="1"/>
        <v/>
      </c>
      <c r="B102" t="s">
        <v>141</v>
      </c>
      <c r="D102" t="s">
        <v>141</v>
      </c>
      <c r="E102">
        <v>0.76029999999999998</v>
      </c>
      <c r="F102">
        <v>0.62050000000000005</v>
      </c>
      <c r="I102" t="s">
        <v>143</v>
      </c>
      <c r="J102">
        <v>4.7199999999999999E-2</v>
      </c>
      <c r="L102" s="63" t="s">
        <v>23</v>
      </c>
      <c r="M102" s="64" t="s">
        <v>392</v>
      </c>
      <c r="P102" s="63" t="s">
        <v>23</v>
      </c>
      <c r="Q102" s="64" t="s">
        <v>392</v>
      </c>
      <c r="S102" t="s">
        <v>143</v>
      </c>
      <c r="T102">
        <v>4.3299999999999998E-2</v>
      </c>
    </row>
    <row r="103" spans="1:20" x14ac:dyDescent="0.25">
      <c r="A103" t="str">
        <f t="shared" si="1"/>
        <v/>
      </c>
      <c r="B103" t="s">
        <v>142</v>
      </c>
      <c r="D103" t="s">
        <v>142</v>
      </c>
      <c r="E103">
        <v>0.88290000000000002</v>
      </c>
      <c r="F103">
        <v>0.93300000000000005</v>
      </c>
      <c r="I103" t="s">
        <v>144</v>
      </c>
      <c r="J103">
        <v>0.31879999999999997</v>
      </c>
      <c r="L103" s="13" t="s">
        <v>105</v>
      </c>
      <c r="M103" s="115">
        <v>0.7782</v>
      </c>
      <c r="P103" s="428" t="s">
        <v>317</v>
      </c>
      <c r="Q103" s="115">
        <v>0.85560000000000003</v>
      </c>
      <c r="S103" t="s">
        <v>144</v>
      </c>
      <c r="T103">
        <v>0.30199999999999999</v>
      </c>
    </row>
    <row r="104" spans="1:20" ht="15.75" thickBot="1" x14ac:dyDescent="0.3">
      <c r="A104" t="str">
        <f t="shared" si="1"/>
        <v/>
      </c>
      <c r="B104" t="s">
        <v>143</v>
      </c>
      <c r="D104" t="s">
        <v>143</v>
      </c>
      <c r="E104">
        <v>4.7199999999999999E-2</v>
      </c>
      <c r="F104">
        <v>4.3299999999999998E-2</v>
      </c>
      <c r="I104" t="s">
        <v>145</v>
      </c>
      <c r="J104">
        <v>0.71889999999999998</v>
      </c>
      <c r="L104" s="14" t="s">
        <v>423</v>
      </c>
      <c r="M104" s="116">
        <v>51</v>
      </c>
      <c r="P104" s="429"/>
      <c r="Q104" s="116">
        <v>51</v>
      </c>
      <c r="S104" t="s">
        <v>145</v>
      </c>
      <c r="T104">
        <v>0.77170000000000005</v>
      </c>
    </row>
    <row r="105" spans="1:20" x14ac:dyDescent="0.25">
      <c r="A105" t="str">
        <f t="shared" si="1"/>
        <v/>
      </c>
      <c r="B105" t="s">
        <v>144</v>
      </c>
      <c r="D105" t="s">
        <v>144</v>
      </c>
      <c r="E105">
        <v>0.31879999999999997</v>
      </c>
      <c r="F105">
        <v>0.30199999999999999</v>
      </c>
      <c r="I105" t="s">
        <v>146</v>
      </c>
      <c r="J105">
        <v>0.30649999999999999</v>
      </c>
      <c r="L105" s="428" t="s">
        <v>317</v>
      </c>
      <c r="M105" s="117">
        <v>0.77349999999999997</v>
      </c>
      <c r="P105" s="13" t="s">
        <v>96</v>
      </c>
      <c r="Q105" s="117">
        <v>0.85409999999999997</v>
      </c>
      <c r="S105" t="s">
        <v>146</v>
      </c>
      <c r="T105">
        <v>0.40570000000000001</v>
      </c>
    </row>
    <row r="106" spans="1:20" ht="15.75" thickBot="1" x14ac:dyDescent="0.3">
      <c r="A106" t="str">
        <f t="shared" si="1"/>
        <v/>
      </c>
      <c r="B106" t="s">
        <v>145</v>
      </c>
      <c r="D106" t="s">
        <v>145</v>
      </c>
      <c r="E106">
        <v>0.71889999999999998</v>
      </c>
      <c r="F106">
        <v>0.77170000000000005</v>
      </c>
      <c r="I106" t="s">
        <v>147</v>
      </c>
      <c r="J106">
        <v>0.2843</v>
      </c>
      <c r="L106" s="429"/>
      <c r="M106" s="118">
        <v>52</v>
      </c>
      <c r="P106" s="14" t="s">
        <v>427</v>
      </c>
      <c r="Q106" s="118">
        <v>52</v>
      </c>
      <c r="S106" t="s">
        <v>147</v>
      </c>
      <c r="T106">
        <v>0.40570000000000001</v>
      </c>
    </row>
    <row r="107" spans="1:20" x14ac:dyDescent="0.25">
      <c r="A107" t="str">
        <f t="shared" si="1"/>
        <v/>
      </c>
      <c r="B107" t="s">
        <v>146</v>
      </c>
      <c r="D107" t="s">
        <v>146</v>
      </c>
      <c r="E107">
        <v>0.30649999999999999</v>
      </c>
      <c r="F107">
        <v>0.40570000000000001</v>
      </c>
      <c r="I107" t="s">
        <v>148</v>
      </c>
      <c r="J107">
        <v>0.85129999999999995</v>
      </c>
      <c r="L107" s="428" t="s">
        <v>301</v>
      </c>
      <c r="M107" s="119">
        <v>0.77149999999999996</v>
      </c>
      <c r="P107" s="428" t="s">
        <v>189</v>
      </c>
      <c r="Q107" s="119">
        <v>0.85309999999999997</v>
      </c>
      <c r="S107" t="s">
        <v>148</v>
      </c>
      <c r="T107">
        <v>0.87519999999999998</v>
      </c>
    </row>
    <row r="108" spans="1:20" ht="15.75" thickBot="1" x14ac:dyDescent="0.3">
      <c r="A108" t="str">
        <f t="shared" si="1"/>
        <v/>
      </c>
      <c r="B108" t="s">
        <v>147</v>
      </c>
      <c r="D108" t="s">
        <v>147</v>
      </c>
      <c r="E108">
        <v>0.2843</v>
      </c>
      <c r="F108">
        <v>0.40570000000000001</v>
      </c>
      <c r="I108" t="s">
        <v>149</v>
      </c>
      <c r="J108">
        <v>0.46560000000000001</v>
      </c>
      <c r="L108" s="429"/>
      <c r="M108" s="120">
        <v>53</v>
      </c>
      <c r="P108" s="429"/>
      <c r="Q108" s="120">
        <v>53</v>
      </c>
      <c r="S108" t="s">
        <v>149</v>
      </c>
      <c r="T108">
        <v>0.65429999999999999</v>
      </c>
    </row>
    <row r="109" spans="1:20" x14ac:dyDescent="0.25">
      <c r="A109" t="str">
        <f t="shared" si="1"/>
        <v/>
      </c>
      <c r="B109" t="s">
        <v>148</v>
      </c>
      <c r="D109" t="s">
        <v>148</v>
      </c>
      <c r="E109">
        <v>0.85129999999999995</v>
      </c>
      <c r="F109">
        <v>0.87519999999999998</v>
      </c>
      <c r="I109" t="s">
        <v>150</v>
      </c>
      <c r="J109">
        <v>0.29959999999999998</v>
      </c>
      <c r="L109" s="428" t="s">
        <v>65</v>
      </c>
      <c r="M109" s="121">
        <v>0.76759999999999995</v>
      </c>
      <c r="P109" s="13" t="s">
        <v>261</v>
      </c>
      <c r="Q109" s="121">
        <v>0.85260000000000002</v>
      </c>
      <c r="S109" t="s">
        <v>150</v>
      </c>
      <c r="T109">
        <v>0.33329999999999999</v>
      </c>
    </row>
    <row r="110" spans="1:20" ht="15.75" thickBot="1" x14ac:dyDescent="0.3">
      <c r="A110" t="str">
        <f t="shared" si="1"/>
        <v/>
      </c>
      <c r="B110" t="s">
        <v>149</v>
      </c>
      <c r="D110" t="s">
        <v>149</v>
      </c>
      <c r="E110">
        <v>0.46560000000000001</v>
      </c>
      <c r="F110">
        <v>0.65429999999999999</v>
      </c>
      <c r="I110" t="s">
        <v>151</v>
      </c>
      <c r="J110">
        <v>0.29060000000000002</v>
      </c>
      <c r="L110" s="429"/>
      <c r="M110" s="122">
        <v>54</v>
      </c>
      <c r="P110" s="14" t="s">
        <v>415</v>
      </c>
      <c r="Q110" s="122">
        <v>54</v>
      </c>
      <c r="S110" t="s">
        <v>151</v>
      </c>
      <c r="T110">
        <v>0.3594</v>
      </c>
    </row>
    <row r="111" spans="1:20" x14ac:dyDescent="0.25">
      <c r="A111" t="str">
        <f t="shared" si="1"/>
        <v/>
      </c>
      <c r="B111" t="s">
        <v>150</v>
      </c>
      <c r="D111" t="s">
        <v>150</v>
      </c>
      <c r="E111">
        <v>0.29959999999999998</v>
      </c>
      <c r="F111">
        <v>0.33329999999999999</v>
      </c>
      <c r="I111" t="s">
        <v>152</v>
      </c>
      <c r="J111">
        <v>0.6139</v>
      </c>
      <c r="L111" s="428" t="s">
        <v>265</v>
      </c>
      <c r="M111" s="123">
        <v>0.7661</v>
      </c>
      <c r="P111" s="428" t="s">
        <v>216</v>
      </c>
      <c r="Q111" s="123">
        <v>0.84450000000000003</v>
      </c>
      <c r="S111" t="s">
        <v>152</v>
      </c>
      <c r="T111">
        <v>0.4743</v>
      </c>
    </row>
    <row r="112" spans="1:20" ht="15.75" thickBot="1" x14ac:dyDescent="0.3">
      <c r="A112" t="str">
        <f t="shared" si="1"/>
        <v/>
      </c>
      <c r="B112" t="s">
        <v>151</v>
      </c>
      <c r="D112" t="s">
        <v>151</v>
      </c>
      <c r="E112">
        <v>0.29060000000000002</v>
      </c>
      <c r="F112">
        <v>0.3594</v>
      </c>
      <c r="I112" t="s">
        <v>153</v>
      </c>
      <c r="J112">
        <v>0.4219</v>
      </c>
      <c r="L112" s="429"/>
      <c r="M112" s="124">
        <v>55</v>
      </c>
      <c r="P112" s="429"/>
      <c r="Q112" s="124">
        <v>55</v>
      </c>
      <c r="S112" t="s">
        <v>153</v>
      </c>
      <c r="T112">
        <v>0.69410000000000005</v>
      </c>
    </row>
    <row r="113" spans="1:20" x14ac:dyDescent="0.25">
      <c r="A113" t="str">
        <f t="shared" si="1"/>
        <v/>
      </c>
      <c r="B113" t="s">
        <v>152</v>
      </c>
      <c r="D113" t="s">
        <v>152</v>
      </c>
      <c r="E113">
        <v>0.6139</v>
      </c>
      <c r="F113">
        <v>0.4743</v>
      </c>
      <c r="I113" t="s">
        <v>435</v>
      </c>
      <c r="J113">
        <v>0.11169999999999999</v>
      </c>
      <c r="L113" s="428" t="s">
        <v>298</v>
      </c>
      <c r="M113" s="125">
        <v>0.76029999999999998</v>
      </c>
      <c r="P113" s="428" t="s">
        <v>194</v>
      </c>
      <c r="Q113" s="125">
        <v>0.84109999999999996</v>
      </c>
      <c r="S113" t="s">
        <v>435</v>
      </c>
      <c r="T113">
        <v>9.7000000000000003E-2</v>
      </c>
    </row>
    <row r="114" spans="1:20" ht="15.75" thickBot="1" x14ac:dyDescent="0.3">
      <c r="A114" t="str">
        <f t="shared" si="1"/>
        <v/>
      </c>
      <c r="B114" t="s">
        <v>153</v>
      </c>
      <c r="D114" t="s">
        <v>153</v>
      </c>
      <c r="E114">
        <v>0.4219</v>
      </c>
      <c r="F114">
        <v>0.69410000000000005</v>
      </c>
      <c r="I114" t="s">
        <v>155</v>
      </c>
      <c r="J114">
        <v>6.9099999999999995E-2</v>
      </c>
      <c r="L114" s="429"/>
      <c r="M114" s="126">
        <v>56</v>
      </c>
      <c r="P114" s="429"/>
      <c r="Q114" s="126">
        <v>56</v>
      </c>
      <c r="S114" t="s">
        <v>155</v>
      </c>
      <c r="T114">
        <v>0.27089999999999997</v>
      </c>
    </row>
    <row r="115" spans="1:20" x14ac:dyDescent="0.25">
      <c r="A115" t="str">
        <f t="shared" si="1"/>
        <v>BAD</v>
      </c>
      <c r="B115" t="s">
        <v>154</v>
      </c>
      <c r="D115" t="s">
        <v>435</v>
      </c>
      <c r="E115">
        <v>0.11169999999999999</v>
      </c>
      <c r="F115">
        <v>9.7000000000000003E-2</v>
      </c>
      <c r="I115" t="s">
        <v>156</v>
      </c>
      <c r="J115">
        <v>0.30599999999999999</v>
      </c>
      <c r="L115" s="428" t="s">
        <v>141</v>
      </c>
      <c r="M115" s="127">
        <v>0.76029999999999998</v>
      </c>
      <c r="P115" s="13" t="s">
        <v>285</v>
      </c>
      <c r="Q115" s="127">
        <v>0.84060000000000001</v>
      </c>
      <c r="S115" t="s">
        <v>156</v>
      </c>
      <c r="T115">
        <v>0.30990000000000001</v>
      </c>
    </row>
    <row r="116" spans="1:20" ht="15.75" thickBot="1" x14ac:dyDescent="0.3">
      <c r="A116" t="str">
        <f t="shared" si="1"/>
        <v/>
      </c>
      <c r="B116" t="s">
        <v>155</v>
      </c>
      <c r="D116" t="s">
        <v>155</v>
      </c>
      <c r="E116">
        <v>6.9099999999999995E-2</v>
      </c>
      <c r="F116">
        <v>0.27089999999999997</v>
      </c>
      <c r="I116" t="s">
        <v>157</v>
      </c>
      <c r="J116">
        <v>0.28210000000000002</v>
      </c>
      <c r="L116" s="429"/>
      <c r="M116" s="128">
        <v>57</v>
      </c>
      <c r="P116" s="14" t="s">
        <v>420</v>
      </c>
      <c r="Q116" s="128">
        <v>57</v>
      </c>
      <c r="S116" t="s">
        <v>157</v>
      </c>
      <c r="T116">
        <v>0.32569999999999999</v>
      </c>
    </row>
    <row r="117" spans="1:20" x14ac:dyDescent="0.25">
      <c r="A117" t="str">
        <f t="shared" si="1"/>
        <v/>
      </c>
      <c r="B117" t="s">
        <v>156</v>
      </c>
      <c r="D117" t="s">
        <v>156</v>
      </c>
      <c r="E117">
        <v>0.30599999999999999</v>
      </c>
      <c r="F117">
        <v>0.30990000000000001</v>
      </c>
      <c r="I117" t="s">
        <v>158</v>
      </c>
      <c r="J117">
        <v>0.84299999999999997</v>
      </c>
      <c r="L117" s="428" t="s">
        <v>194</v>
      </c>
      <c r="M117" s="129">
        <v>0.75849999999999995</v>
      </c>
      <c r="P117" s="428" t="s">
        <v>162</v>
      </c>
      <c r="Q117" s="129">
        <v>0.84040000000000004</v>
      </c>
      <c r="S117" t="s">
        <v>158</v>
      </c>
      <c r="T117">
        <v>0.74709999999999999</v>
      </c>
    </row>
    <row r="118" spans="1:20" ht="15.75" thickBot="1" x14ac:dyDescent="0.3">
      <c r="A118" t="str">
        <f t="shared" si="1"/>
        <v/>
      </c>
      <c r="B118" t="s">
        <v>157</v>
      </c>
      <c r="D118" t="s">
        <v>157</v>
      </c>
      <c r="E118">
        <v>0.28210000000000002</v>
      </c>
      <c r="F118">
        <v>0.32569999999999999</v>
      </c>
      <c r="I118" t="s">
        <v>159</v>
      </c>
      <c r="J118">
        <v>0.50780000000000003</v>
      </c>
      <c r="L118" s="429"/>
      <c r="M118" s="130">
        <v>58</v>
      </c>
      <c r="P118" s="429"/>
      <c r="Q118" s="130">
        <v>58</v>
      </c>
      <c r="S118" t="s">
        <v>159</v>
      </c>
      <c r="T118">
        <v>0.1303</v>
      </c>
    </row>
    <row r="119" spans="1:20" x14ac:dyDescent="0.25">
      <c r="A119" t="str">
        <f t="shared" si="1"/>
        <v/>
      </c>
      <c r="B119" t="s">
        <v>158</v>
      </c>
      <c r="D119" t="s">
        <v>158</v>
      </c>
      <c r="E119">
        <v>0.84299999999999997</v>
      </c>
      <c r="F119">
        <v>0.74709999999999999</v>
      </c>
      <c r="I119" t="s">
        <v>160</v>
      </c>
      <c r="J119">
        <v>0.38779999999999998</v>
      </c>
      <c r="L119" s="13" t="s">
        <v>174</v>
      </c>
      <c r="M119" s="131">
        <v>0.75800000000000001</v>
      </c>
      <c r="P119" s="428" t="s">
        <v>130</v>
      </c>
      <c r="Q119" s="131">
        <v>0.83609999999999995</v>
      </c>
      <c r="S119" t="s">
        <v>160</v>
      </c>
      <c r="T119">
        <v>0.71319999999999995</v>
      </c>
    </row>
    <row r="120" spans="1:20" ht="15.75" thickBot="1" x14ac:dyDescent="0.3">
      <c r="A120" t="str">
        <f t="shared" si="1"/>
        <v/>
      </c>
      <c r="B120" t="s">
        <v>159</v>
      </c>
      <c r="D120" t="s">
        <v>159</v>
      </c>
      <c r="E120">
        <v>0.50780000000000003</v>
      </c>
      <c r="F120">
        <v>0.1303</v>
      </c>
      <c r="I120" t="s">
        <v>161</v>
      </c>
      <c r="J120">
        <v>0.2162</v>
      </c>
      <c r="L120" s="14" t="s">
        <v>410</v>
      </c>
      <c r="M120" s="132">
        <v>59</v>
      </c>
      <c r="P120" s="429"/>
      <c r="Q120" s="132">
        <v>59</v>
      </c>
      <c r="S120" t="s">
        <v>161</v>
      </c>
      <c r="T120">
        <v>0.30149999999999999</v>
      </c>
    </row>
    <row r="121" spans="1:20" x14ac:dyDescent="0.25">
      <c r="A121" t="str">
        <f t="shared" si="1"/>
        <v/>
      </c>
      <c r="B121" t="s">
        <v>160</v>
      </c>
      <c r="D121" t="s">
        <v>160</v>
      </c>
      <c r="E121">
        <v>0.38779999999999998</v>
      </c>
      <c r="F121">
        <v>0.71319999999999995</v>
      </c>
      <c r="I121" t="s">
        <v>162</v>
      </c>
      <c r="J121">
        <v>0.79859999999999998</v>
      </c>
      <c r="L121" s="13" t="s">
        <v>389</v>
      </c>
      <c r="M121" s="133">
        <v>0.75539999999999996</v>
      </c>
      <c r="P121" s="428" t="s">
        <v>249</v>
      </c>
      <c r="Q121" s="133">
        <v>0.83599999999999997</v>
      </c>
      <c r="S121" t="s">
        <v>162</v>
      </c>
      <c r="T121">
        <v>0.84040000000000004</v>
      </c>
    </row>
    <row r="122" spans="1:20" ht="15.75" thickBot="1" x14ac:dyDescent="0.3">
      <c r="A122" t="str">
        <f t="shared" si="1"/>
        <v/>
      </c>
      <c r="B122" t="s">
        <v>161</v>
      </c>
      <c r="D122" t="s">
        <v>161</v>
      </c>
      <c r="E122">
        <v>0.2162</v>
      </c>
      <c r="F122">
        <v>0.30149999999999999</v>
      </c>
      <c r="I122" t="s">
        <v>163</v>
      </c>
      <c r="J122">
        <v>0.61429999999999996</v>
      </c>
      <c r="L122" s="14" t="s">
        <v>424</v>
      </c>
      <c r="M122" s="134">
        <v>60</v>
      </c>
      <c r="P122" s="429"/>
      <c r="Q122" s="134">
        <v>60</v>
      </c>
      <c r="S122" t="s">
        <v>163</v>
      </c>
      <c r="T122">
        <v>0.72130000000000005</v>
      </c>
    </row>
    <row r="123" spans="1:20" x14ac:dyDescent="0.25">
      <c r="A123" t="str">
        <f t="shared" si="1"/>
        <v/>
      </c>
      <c r="B123" t="s">
        <v>162</v>
      </c>
      <c r="D123" t="s">
        <v>162</v>
      </c>
      <c r="E123">
        <v>0.79859999999999998</v>
      </c>
      <c r="F123">
        <v>0.84040000000000004</v>
      </c>
      <c r="I123" t="s">
        <v>164</v>
      </c>
      <c r="J123">
        <v>0.70240000000000002</v>
      </c>
      <c r="L123" s="428" t="s">
        <v>314</v>
      </c>
      <c r="M123" s="135">
        <v>0.74939999999999996</v>
      </c>
      <c r="P123" s="13" t="s">
        <v>61</v>
      </c>
      <c r="Q123" s="135">
        <v>0.83520000000000005</v>
      </c>
      <c r="S123" t="s">
        <v>164</v>
      </c>
      <c r="T123">
        <v>0.75280000000000002</v>
      </c>
    </row>
    <row r="124" spans="1:20" ht="15.75" thickBot="1" x14ac:dyDescent="0.3">
      <c r="A124" t="str">
        <f t="shared" si="1"/>
        <v/>
      </c>
      <c r="B124" t="s">
        <v>163</v>
      </c>
      <c r="D124" t="s">
        <v>163</v>
      </c>
      <c r="E124">
        <v>0.61429999999999996</v>
      </c>
      <c r="F124">
        <v>0.72130000000000005</v>
      </c>
      <c r="I124" t="s">
        <v>165</v>
      </c>
      <c r="J124">
        <v>0.91879999999999995</v>
      </c>
      <c r="L124" s="429"/>
      <c r="M124" s="136">
        <v>61</v>
      </c>
      <c r="P124" s="14" t="s">
        <v>411</v>
      </c>
      <c r="Q124" s="136">
        <v>61</v>
      </c>
      <c r="S124" t="s">
        <v>165</v>
      </c>
      <c r="T124">
        <v>0.9173</v>
      </c>
    </row>
    <row r="125" spans="1:20" x14ac:dyDescent="0.25">
      <c r="A125" t="str">
        <f t="shared" si="1"/>
        <v/>
      </c>
      <c r="B125" t="s">
        <v>164</v>
      </c>
      <c r="D125" t="s">
        <v>164</v>
      </c>
      <c r="E125">
        <v>0.70240000000000002</v>
      </c>
      <c r="F125">
        <v>0.75280000000000002</v>
      </c>
      <c r="I125" t="s">
        <v>166</v>
      </c>
      <c r="J125">
        <v>0.84650000000000003</v>
      </c>
      <c r="L125" s="13" t="s">
        <v>136</v>
      </c>
      <c r="M125" s="137">
        <v>0.74639999999999995</v>
      </c>
      <c r="P125" s="428" t="s">
        <v>200</v>
      </c>
      <c r="Q125" s="137">
        <v>0.82679999999999998</v>
      </c>
      <c r="S125" t="s">
        <v>166</v>
      </c>
      <c r="T125">
        <v>0.93469999999999998</v>
      </c>
    </row>
    <row r="126" spans="1:20" ht="15.75" thickBot="1" x14ac:dyDescent="0.3">
      <c r="A126" t="str">
        <f t="shared" si="1"/>
        <v/>
      </c>
      <c r="B126" t="s">
        <v>165</v>
      </c>
      <c r="D126" t="s">
        <v>165</v>
      </c>
      <c r="E126">
        <v>0.91879999999999995</v>
      </c>
      <c r="F126">
        <v>0.9173</v>
      </c>
      <c r="I126" t="s">
        <v>167</v>
      </c>
      <c r="J126">
        <v>0.57509999999999994</v>
      </c>
      <c r="L126" s="14" t="s">
        <v>410</v>
      </c>
      <c r="M126" s="138">
        <v>62</v>
      </c>
      <c r="P126" s="429"/>
      <c r="Q126" s="138">
        <v>62</v>
      </c>
      <c r="S126" t="s">
        <v>167</v>
      </c>
      <c r="T126">
        <v>0.57799999999999996</v>
      </c>
    </row>
    <row r="127" spans="1:20" x14ac:dyDescent="0.25">
      <c r="A127" t="str">
        <f t="shared" si="1"/>
        <v/>
      </c>
      <c r="B127" t="s">
        <v>166</v>
      </c>
      <c r="D127" t="s">
        <v>166</v>
      </c>
      <c r="E127">
        <v>0.84650000000000003</v>
      </c>
      <c r="F127">
        <v>0.93469999999999998</v>
      </c>
      <c r="I127" t="s">
        <v>168</v>
      </c>
      <c r="J127">
        <v>0.1532</v>
      </c>
      <c r="L127" s="13" t="s">
        <v>196</v>
      </c>
      <c r="M127" s="139">
        <v>0.74550000000000005</v>
      </c>
      <c r="P127" s="428" t="s">
        <v>312</v>
      </c>
      <c r="Q127" s="139">
        <v>0.82520000000000004</v>
      </c>
      <c r="S127" t="s">
        <v>168</v>
      </c>
      <c r="T127">
        <v>0.1303</v>
      </c>
    </row>
    <row r="128" spans="1:20" ht="15.75" thickBot="1" x14ac:dyDescent="0.3">
      <c r="A128" t="str">
        <f t="shared" si="1"/>
        <v/>
      </c>
      <c r="B128" t="s">
        <v>167</v>
      </c>
      <c r="D128" t="s">
        <v>167</v>
      </c>
      <c r="E128">
        <v>0.57509999999999994</v>
      </c>
      <c r="F128">
        <v>0.57799999999999996</v>
      </c>
      <c r="I128" t="s">
        <v>169</v>
      </c>
      <c r="J128">
        <v>0.1668</v>
      </c>
      <c r="L128" s="14" t="s">
        <v>425</v>
      </c>
      <c r="M128" s="140">
        <v>63</v>
      </c>
      <c r="P128" s="429"/>
      <c r="Q128" s="140">
        <v>63</v>
      </c>
      <c r="S128" t="s">
        <v>169</v>
      </c>
      <c r="T128">
        <v>0.22670000000000001</v>
      </c>
    </row>
    <row r="129" spans="1:20" x14ac:dyDescent="0.25">
      <c r="A129" t="str">
        <f t="shared" si="1"/>
        <v/>
      </c>
      <c r="B129" t="s">
        <v>168</v>
      </c>
      <c r="D129" t="s">
        <v>168</v>
      </c>
      <c r="E129">
        <v>0.1532</v>
      </c>
      <c r="F129">
        <v>0.1303</v>
      </c>
      <c r="I129" t="s">
        <v>170</v>
      </c>
      <c r="J129">
        <v>0.1363</v>
      </c>
      <c r="L129" s="13" t="s">
        <v>273</v>
      </c>
      <c r="M129" s="141">
        <v>0.74180000000000001</v>
      </c>
      <c r="P129" s="13" t="s">
        <v>202</v>
      </c>
      <c r="Q129" s="141">
        <v>0.82499999999999996</v>
      </c>
      <c r="S129" t="s">
        <v>170</v>
      </c>
      <c r="T129">
        <v>0.26029999999999998</v>
      </c>
    </row>
    <row r="130" spans="1:20" ht="15.75" thickBot="1" x14ac:dyDescent="0.3">
      <c r="A130" t="str">
        <f t="shared" si="1"/>
        <v/>
      </c>
      <c r="B130" t="s">
        <v>169</v>
      </c>
      <c r="D130" t="s">
        <v>169</v>
      </c>
      <c r="E130">
        <v>0.1668</v>
      </c>
      <c r="F130">
        <v>0.22670000000000001</v>
      </c>
      <c r="I130" t="s">
        <v>171</v>
      </c>
      <c r="J130">
        <v>0.1915</v>
      </c>
      <c r="L130" s="14" t="s">
        <v>426</v>
      </c>
      <c r="M130" s="142">
        <v>64</v>
      </c>
      <c r="P130" s="14" t="s">
        <v>412</v>
      </c>
      <c r="Q130" s="142">
        <v>64</v>
      </c>
      <c r="S130" t="s">
        <v>171</v>
      </c>
      <c r="T130">
        <v>0.1537</v>
      </c>
    </row>
    <row r="131" spans="1:20" x14ac:dyDescent="0.25">
      <c r="A131" t="str">
        <f t="shared" ref="A131:A194" si="2">IF(B131=D131, "", "BAD")</f>
        <v/>
      </c>
      <c r="B131" t="s">
        <v>170</v>
      </c>
      <c r="D131" t="s">
        <v>170</v>
      </c>
      <c r="E131">
        <v>0.1363</v>
      </c>
      <c r="F131">
        <v>0.26029999999999998</v>
      </c>
      <c r="I131" t="s">
        <v>172</v>
      </c>
      <c r="J131">
        <v>0.25180000000000002</v>
      </c>
      <c r="L131" s="428" t="s">
        <v>251</v>
      </c>
      <c r="M131" s="143">
        <v>0.73939999999999995</v>
      </c>
      <c r="P131" s="428" t="s">
        <v>80</v>
      </c>
      <c r="Q131" s="143">
        <v>0.8155</v>
      </c>
      <c r="S131" t="s">
        <v>172</v>
      </c>
      <c r="T131">
        <v>0.35610000000000003</v>
      </c>
    </row>
    <row r="132" spans="1:20" ht="15.75" thickBot="1" x14ac:dyDescent="0.3">
      <c r="A132" t="str">
        <f t="shared" si="2"/>
        <v/>
      </c>
      <c r="B132" t="s">
        <v>171</v>
      </c>
      <c r="D132" t="s">
        <v>171</v>
      </c>
      <c r="E132">
        <v>0.1915</v>
      </c>
      <c r="F132">
        <v>0.1537</v>
      </c>
      <c r="I132" t="s">
        <v>173</v>
      </c>
      <c r="J132">
        <v>0.90149999999999997</v>
      </c>
      <c r="L132" s="429"/>
      <c r="M132" s="144">
        <v>65</v>
      </c>
      <c r="P132" s="429"/>
      <c r="Q132" s="144">
        <v>65</v>
      </c>
      <c r="S132" t="s">
        <v>173</v>
      </c>
      <c r="T132">
        <v>0.96020000000000005</v>
      </c>
    </row>
    <row r="133" spans="1:20" x14ac:dyDescent="0.25">
      <c r="A133" t="str">
        <f t="shared" si="2"/>
        <v/>
      </c>
      <c r="B133" t="s">
        <v>172</v>
      </c>
      <c r="D133" t="s">
        <v>172</v>
      </c>
      <c r="E133">
        <v>0.25180000000000002</v>
      </c>
      <c r="F133">
        <v>0.35610000000000003</v>
      </c>
      <c r="I133" t="s">
        <v>174</v>
      </c>
      <c r="J133">
        <v>0.75800000000000001</v>
      </c>
      <c r="L133" s="428" t="s">
        <v>216</v>
      </c>
      <c r="M133" s="145">
        <v>0.7389</v>
      </c>
      <c r="P133" s="13" t="s">
        <v>105</v>
      </c>
      <c r="Q133" s="145">
        <v>0.81140000000000001</v>
      </c>
      <c r="S133" t="s">
        <v>174</v>
      </c>
      <c r="T133">
        <v>0.90900000000000003</v>
      </c>
    </row>
    <row r="134" spans="1:20" ht="15.75" thickBot="1" x14ac:dyDescent="0.3">
      <c r="A134" t="str">
        <f t="shared" si="2"/>
        <v/>
      </c>
      <c r="B134" t="s">
        <v>173</v>
      </c>
      <c r="D134" t="s">
        <v>173</v>
      </c>
      <c r="E134">
        <v>0.90149999999999997</v>
      </c>
      <c r="F134">
        <v>0.96020000000000005</v>
      </c>
      <c r="I134" t="s">
        <v>175</v>
      </c>
      <c r="J134">
        <v>0.1051</v>
      </c>
      <c r="L134" s="429"/>
      <c r="M134" s="146">
        <v>66</v>
      </c>
      <c r="P134" s="14" t="s">
        <v>423</v>
      </c>
      <c r="Q134" s="146">
        <v>66</v>
      </c>
      <c r="S134" t="s">
        <v>175</v>
      </c>
      <c r="T134">
        <v>0.1062</v>
      </c>
    </row>
    <row r="135" spans="1:20" x14ac:dyDescent="0.25">
      <c r="A135" t="str">
        <f t="shared" si="2"/>
        <v/>
      </c>
      <c r="B135" t="s">
        <v>174</v>
      </c>
      <c r="D135" t="s">
        <v>174</v>
      </c>
      <c r="E135">
        <v>0.75800000000000001</v>
      </c>
      <c r="F135">
        <v>0.90900000000000003</v>
      </c>
      <c r="I135" t="s">
        <v>176</v>
      </c>
      <c r="J135">
        <v>0.52390000000000003</v>
      </c>
      <c r="L135" s="428" t="s">
        <v>92</v>
      </c>
      <c r="M135" s="147">
        <v>0.72940000000000005</v>
      </c>
      <c r="P135" s="428" t="s">
        <v>138</v>
      </c>
      <c r="Q135" s="147">
        <v>0.80820000000000003</v>
      </c>
      <c r="S135" t="s">
        <v>176</v>
      </c>
      <c r="T135">
        <v>0.35270000000000001</v>
      </c>
    </row>
    <row r="136" spans="1:20" ht="15.75" thickBot="1" x14ac:dyDescent="0.3">
      <c r="A136" t="str">
        <f t="shared" si="2"/>
        <v/>
      </c>
      <c r="B136" t="s">
        <v>175</v>
      </c>
      <c r="D136" t="s">
        <v>175</v>
      </c>
      <c r="E136">
        <v>0.1051</v>
      </c>
      <c r="F136">
        <v>0.1062</v>
      </c>
      <c r="I136" t="s">
        <v>177</v>
      </c>
      <c r="J136">
        <v>0.88060000000000005</v>
      </c>
      <c r="L136" s="429"/>
      <c r="M136" s="148">
        <v>67</v>
      </c>
      <c r="P136" s="429"/>
      <c r="Q136" s="148">
        <v>67</v>
      </c>
      <c r="S136" t="s">
        <v>177</v>
      </c>
      <c r="T136">
        <v>0.9173</v>
      </c>
    </row>
    <row r="137" spans="1:20" x14ac:dyDescent="0.25">
      <c r="A137" t="str">
        <f t="shared" si="2"/>
        <v/>
      </c>
      <c r="B137" t="s">
        <v>176</v>
      </c>
      <c r="D137" t="s">
        <v>176</v>
      </c>
      <c r="E137">
        <v>0.52390000000000003</v>
      </c>
      <c r="F137">
        <v>0.35270000000000001</v>
      </c>
      <c r="I137" t="s">
        <v>178</v>
      </c>
      <c r="J137">
        <v>0.63060000000000005</v>
      </c>
      <c r="L137" s="13" t="s">
        <v>75</v>
      </c>
      <c r="M137" s="149">
        <v>0.72929999999999995</v>
      </c>
      <c r="P137" s="13" t="s">
        <v>242</v>
      </c>
      <c r="Q137" s="149">
        <v>0.80759999999999998</v>
      </c>
      <c r="S137" t="s">
        <v>178</v>
      </c>
      <c r="T137">
        <v>0.74099999999999999</v>
      </c>
    </row>
    <row r="138" spans="1:20" ht="15.75" thickBot="1" x14ac:dyDescent="0.3">
      <c r="A138" t="str">
        <f t="shared" si="2"/>
        <v/>
      </c>
      <c r="B138" t="s">
        <v>177</v>
      </c>
      <c r="D138" t="s">
        <v>177</v>
      </c>
      <c r="E138">
        <v>0.88060000000000005</v>
      </c>
      <c r="F138">
        <v>0.9173</v>
      </c>
      <c r="I138" t="s">
        <v>179</v>
      </c>
      <c r="J138">
        <v>0.32540000000000002</v>
      </c>
      <c r="L138" s="14" t="s">
        <v>420</v>
      </c>
      <c r="M138" s="150">
        <v>68</v>
      </c>
      <c r="P138" s="14" t="s">
        <v>416</v>
      </c>
      <c r="Q138" s="150">
        <v>68</v>
      </c>
      <c r="S138" t="s">
        <v>179</v>
      </c>
      <c r="T138">
        <v>0.32869999999999999</v>
      </c>
    </row>
    <row r="139" spans="1:20" x14ac:dyDescent="0.25">
      <c r="A139" t="str">
        <f t="shared" si="2"/>
        <v/>
      </c>
      <c r="B139" t="s">
        <v>178</v>
      </c>
      <c r="D139" t="s">
        <v>178</v>
      </c>
      <c r="E139">
        <v>0.63060000000000005</v>
      </c>
      <c r="F139">
        <v>0.74099999999999999</v>
      </c>
      <c r="I139" t="s">
        <v>180</v>
      </c>
      <c r="J139">
        <v>0.11550000000000001</v>
      </c>
      <c r="L139" s="13" t="s">
        <v>96</v>
      </c>
      <c r="M139" s="151">
        <v>0.72599999999999998</v>
      </c>
      <c r="P139" s="428" t="s">
        <v>198</v>
      </c>
      <c r="Q139" s="151">
        <v>0.7994</v>
      </c>
      <c r="S139" t="s">
        <v>180</v>
      </c>
      <c r="T139">
        <v>9.8699999999999996E-2</v>
      </c>
    </row>
    <row r="140" spans="1:20" ht="15.75" thickBot="1" x14ac:dyDescent="0.3">
      <c r="A140" t="str">
        <f t="shared" si="2"/>
        <v/>
      </c>
      <c r="B140" t="s">
        <v>179</v>
      </c>
      <c r="D140" t="s">
        <v>179</v>
      </c>
      <c r="E140">
        <v>0.32540000000000002</v>
      </c>
      <c r="F140">
        <v>0.32869999999999999</v>
      </c>
      <c r="I140" t="s">
        <v>181</v>
      </c>
      <c r="J140">
        <v>0.26989999999999997</v>
      </c>
      <c r="L140" s="14" t="s">
        <v>427</v>
      </c>
      <c r="M140" s="152">
        <v>69</v>
      </c>
      <c r="P140" s="429"/>
      <c r="Q140" s="152">
        <v>69</v>
      </c>
      <c r="S140" t="s">
        <v>181</v>
      </c>
      <c r="T140">
        <v>0.39019999999999999</v>
      </c>
    </row>
    <row r="141" spans="1:20" x14ac:dyDescent="0.25">
      <c r="A141" t="str">
        <f t="shared" si="2"/>
        <v/>
      </c>
      <c r="B141" t="s">
        <v>180</v>
      </c>
      <c r="D141" t="s">
        <v>180</v>
      </c>
      <c r="E141">
        <v>0.11550000000000001</v>
      </c>
      <c r="F141">
        <v>9.8699999999999996E-2</v>
      </c>
      <c r="I141" t="s">
        <v>182</v>
      </c>
      <c r="J141">
        <v>0.33050000000000002</v>
      </c>
      <c r="L141" s="428" t="s">
        <v>359</v>
      </c>
      <c r="M141" s="153">
        <v>0.72529999999999994</v>
      </c>
      <c r="P141" s="13" t="s">
        <v>231</v>
      </c>
      <c r="Q141" s="153">
        <v>0.79679999999999995</v>
      </c>
      <c r="S141" t="s">
        <v>182</v>
      </c>
      <c r="T141">
        <v>0.18429999999999999</v>
      </c>
    </row>
    <row r="142" spans="1:20" ht="15.75" thickBot="1" x14ac:dyDescent="0.3">
      <c r="A142" t="str">
        <f t="shared" si="2"/>
        <v/>
      </c>
      <c r="B142" t="s">
        <v>181</v>
      </c>
      <c r="D142" t="s">
        <v>181</v>
      </c>
      <c r="E142">
        <v>0.26989999999999997</v>
      </c>
      <c r="F142">
        <v>0.39019999999999999</v>
      </c>
      <c r="I142" t="s">
        <v>183</v>
      </c>
      <c r="J142">
        <v>0.28610000000000002</v>
      </c>
      <c r="L142" s="429"/>
      <c r="M142" s="154">
        <v>70</v>
      </c>
      <c r="P142" s="14" t="s">
        <v>425</v>
      </c>
      <c r="Q142" s="154">
        <v>70</v>
      </c>
      <c r="S142" t="s">
        <v>183</v>
      </c>
      <c r="T142">
        <v>0.2702</v>
      </c>
    </row>
    <row r="143" spans="1:20" x14ac:dyDescent="0.25">
      <c r="A143" t="str">
        <f t="shared" si="2"/>
        <v/>
      </c>
      <c r="B143" t="s">
        <v>182</v>
      </c>
      <c r="D143" t="s">
        <v>182</v>
      </c>
      <c r="E143">
        <v>0.33050000000000002</v>
      </c>
      <c r="F143">
        <v>0.18429999999999999</v>
      </c>
      <c r="I143" t="s">
        <v>432</v>
      </c>
      <c r="J143">
        <v>0.39319999999999999</v>
      </c>
      <c r="L143" s="13" t="s">
        <v>341</v>
      </c>
      <c r="M143" s="155">
        <v>0.71909999999999996</v>
      </c>
      <c r="P143" s="428" t="s">
        <v>367</v>
      </c>
      <c r="Q143" s="155">
        <v>0.79339999999999999</v>
      </c>
      <c r="S143" t="s">
        <v>432</v>
      </c>
      <c r="T143">
        <v>0.29609999999999997</v>
      </c>
    </row>
    <row r="144" spans="1:20" ht="15.75" thickBot="1" x14ac:dyDescent="0.3">
      <c r="A144" t="str">
        <f t="shared" si="2"/>
        <v/>
      </c>
      <c r="B144" t="s">
        <v>183</v>
      </c>
      <c r="D144" t="s">
        <v>183</v>
      </c>
      <c r="E144">
        <v>0.28610000000000002</v>
      </c>
      <c r="F144">
        <v>0.2702</v>
      </c>
      <c r="I144" t="s">
        <v>184</v>
      </c>
      <c r="J144">
        <v>0.22189999999999999</v>
      </c>
      <c r="L144" s="14" t="s">
        <v>425</v>
      </c>
      <c r="M144" s="156">
        <v>71</v>
      </c>
      <c r="P144" s="429"/>
      <c r="Q144" s="156">
        <v>71</v>
      </c>
      <c r="S144" t="s">
        <v>184</v>
      </c>
      <c r="T144">
        <v>9.9900000000000003E-2</v>
      </c>
    </row>
    <row r="145" spans="1:20" x14ac:dyDescent="0.25">
      <c r="A145" t="str">
        <f t="shared" si="2"/>
        <v/>
      </c>
      <c r="B145" t="s">
        <v>184</v>
      </c>
      <c r="D145" t="s">
        <v>184</v>
      </c>
      <c r="E145">
        <v>0.22189999999999999</v>
      </c>
      <c r="F145">
        <v>9.9900000000000003E-2</v>
      </c>
      <c r="I145" t="s">
        <v>185</v>
      </c>
      <c r="J145">
        <v>0.50390000000000001</v>
      </c>
      <c r="L145" s="428" t="s">
        <v>145</v>
      </c>
      <c r="M145" s="157">
        <v>0.71889999999999998</v>
      </c>
      <c r="P145" s="13" t="s">
        <v>205</v>
      </c>
      <c r="Q145" s="157">
        <v>0.78710000000000002</v>
      </c>
      <c r="S145" t="s">
        <v>185</v>
      </c>
      <c r="T145">
        <v>0.55069999999999997</v>
      </c>
    </row>
    <row r="146" spans="1:20" ht="15.75" thickBot="1" x14ac:dyDescent="0.3">
      <c r="A146" t="str">
        <f t="shared" si="2"/>
        <v/>
      </c>
      <c r="B146" t="s">
        <v>185</v>
      </c>
      <c r="D146" t="s">
        <v>185</v>
      </c>
      <c r="E146">
        <v>0.50390000000000001</v>
      </c>
      <c r="F146">
        <v>0.55069999999999997</v>
      </c>
      <c r="I146" t="s">
        <v>186</v>
      </c>
      <c r="J146">
        <v>0.1197</v>
      </c>
      <c r="L146" s="429"/>
      <c r="M146" s="158">
        <v>72</v>
      </c>
      <c r="P146" s="14" t="s">
        <v>430</v>
      </c>
      <c r="Q146" s="158">
        <v>72</v>
      </c>
      <c r="S146" t="s">
        <v>186</v>
      </c>
      <c r="T146">
        <v>5.79E-2</v>
      </c>
    </row>
    <row r="147" spans="1:20" x14ac:dyDescent="0.25">
      <c r="A147" t="str">
        <f t="shared" si="2"/>
        <v/>
      </c>
      <c r="B147" t="s">
        <v>186</v>
      </c>
      <c r="D147" t="s">
        <v>186</v>
      </c>
      <c r="E147">
        <v>0.1197</v>
      </c>
      <c r="F147">
        <v>5.79E-2</v>
      </c>
      <c r="I147" t="s">
        <v>187</v>
      </c>
      <c r="J147">
        <v>0.58550000000000002</v>
      </c>
      <c r="L147" s="428" t="s">
        <v>272</v>
      </c>
      <c r="M147" s="159">
        <v>0.71740000000000004</v>
      </c>
      <c r="P147" s="428" t="s">
        <v>213</v>
      </c>
      <c r="Q147" s="159">
        <v>0.77649999999999997</v>
      </c>
      <c r="S147" t="s">
        <v>187</v>
      </c>
      <c r="T147">
        <v>0.75600000000000001</v>
      </c>
    </row>
    <row r="148" spans="1:20" ht="15.75" thickBot="1" x14ac:dyDescent="0.3">
      <c r="A148" t="str">
        <f t="shared" si="2"/>
        <v/>
      </c>
      <c r="B148" t="s">
        <v>187</v>
      </c>
      <c r="D148" t="s">
        <v>187</v>
      </c>
      <c r="E148">
        <v>0.58550000000000002</v>
      </c>
      <c r="F148">
        <v>0.75600000000000001</v>
      </c>
      <c r="I148" t="s">
        <v>188</v>
      </c>
      <c r="J148">
        <v>0.31909999999999999</v>
      </c>
      <c r="L148" s="429"/>
      <c r="M148" s="160">
        <v>73</v>
      </c>
      <c r="P148" s="429"/>
      <c r="Q148" s="160">
        <v>73</v>
      </c>
      <c r="S148" t="s">
        <v>188</v>
      </c>
      <c r="T148">
        <v>0.27489999999999998</v>
      </c>
    </row>
    <row r="149" spans="1:20" x14ac:dyDescent="0.25">
      <c r="A149" t="str">
        <f t="shared" si="2"/>
        <v/>
      </c>
      <c r="B149" t="s">
        <v>188</v>
      </c>
      <c r="D149" t="s">
        <v>188</v>
      </c>
      <c r="E149">
        <v>0.31909999999999999</v>
      </c>
      <c r="F149">
        <v>0.27489999999999998</v>
      </c>
      <c r="I149" t="s">
        <v>189</v>
      </c>
      <c r="J149">
        <v>0.82809999999999995</v>
      </c>
      <c r="L149" s="428" t="s">
        <v>91</v>
      </c>
      <c r="M149" s="161">
        <v>0.71389999999999998</v>
      </c>
      <c r="P149" s="428" t="s">
        <v>335</v>
      </c>
      <c r="Q149" s="161">
        <v>0.77600000000000002</v>
      </c>
      <c r="S149" t="s">
        <v>189</v>
      </c>
      <c r="T149">
        <v>0.85309999999999997</v>
      </c>
    </row>
    <row r="150" spans="1:20" ht="15.75" thickBot="1" x14ac:dyDescent="0.3">
      <c r="A150" t="str">
        <f t="shared" si="2"/>
        <v/>
      </c>
      <c r="B150" t="s">
        <v>189</v>
      </c>
      <c r="D150" t="s">
        <v>189</v>
      </c>
      <c r="E150">
        <v>0.82809999999999995</v>
      </c>
      <c r="F150">
        <v>0.85309999999999997</v>
      </c>
      <c r="I150" t="s">
        <v>190</v>
      </c>
      <c r="J150">
        <v>0.97150000000000003</v>
      </c>
      <c r="L150" s="429"/>
      <c r="M150" s="162">
        <v>74</v>
      </c>
      <c r="P150" s="429"/>
      <c r="Q150" s="162">
        <v>74</v>
      </c>
      <c r="S150" t="s">
        <v>190</v>
      </c>
      <c r="T150">
        <v>0.96779999999999999</v>
      </c>
    </row>
    <row r="151" spans="1:20" x14ac:dyDescent="0.25">
      <c r="A151" t="str">
        <f t="shared" si="2"/>
        <v/>
      </c>
      <c r="B151" t="s">
        <v>190</v>
      </c>
      <c r="D151" t="s">
        <v>190</v>
      </c>
      <c r="E151">
        <v>0.97150000000000003</v>
      </c>
      <c r="F151">
        <v>0.96779999999999999</v>
      </c>
      <c r="I151" t="s">
        <v>191</v>
      </c>
      <c r="J151">
        <v>0.26390000000000002</v>
      </c>
      <c r="L151" s="428" t="s">
        <v>137</v>
      </c>
      <c r="M151" s="163">
        <v>0.71020000000000005</v>
      </c>
      <c r="P151" s="428" t="s">
        <v>145</v>
      </c>
      <c r="Q151" s="163">
        <v>0.77170000000000005</v>
      </c>
      <c r="S151" t="s">
        <v>191</v>
      </c>
      <c r="T151">
        <v>0.50600000000000001</v>
      </c>
    </row>
    <row r="152" spans="1:20" ht="15.75" thickBot="1" x14ac:dyDescent="0.3">
      <c r="A152" t="str">
        <f t="shared" si="2"/>
        <v/>
      </c>
      <c r="B152" t="s">
        <v>191</v>
      </c>
      <c r="D152" t="s">
        <v>191</v>
      </c>
      <c r="E152">
        <v>0.26390000000000002</v>
      </c>
      <c r="F152">
        <v>0.50600000000000001</v>
      </c>
      <c r="I152" t="s">
        <v>192</v>
      </c>
      <c r="J152">
        <v>0.46660000000000001</v>
      </c>
      <c r="L152" s="429"/>
      <c r="M152" s="164">
        <v>75</v>
      </c>
      <c r="P152" s="429"/>
      <c r="Q152" s="164">
        <v>75</v>
      </c>
      <c r="S152" t="s">
        <v>192</v>
      </c>
      <c r="T152">
        <v>0.4945</v>
      </c>
    </row>
    <row r="153" spans="1:20" ht="15.75" thickBot="1" x14ac:dyDescent="0.3">
      <c r="A153" t="str">
        <f t="shared" si="2"/>
        <v/>
      </c>
      <c r="B153" t="s">
        <v>192</v>
      </c>
      <c r="D153" t="s">
        <v>192</v>
      </c>
      <c r="E153">
        <v>0.46660000000000001</v>
      </c>
      <c r="F153">
        <v>0.4945</v>
      </c>
      <c r="I153" t="s">
        <v>193</v>
      </c>
      <c r="J153">
        <v>0.15340000000000001</v>
      </c>
      <c r="L153" s="63" t="s">
        <v>23</v>
      </c>
      <c r="M153" s="64" t="s">
        <v>392</v>
      </c>
      <c r="P153" s="63" t="s">
        <v>23</v>
      </c>
      <c r="Q153" s="64" t="s">
        <v>392</v>
      </c>
      <c r="S153" t="s">
        <v>193</v>
      </c>
      <c r="T153">
        <v>0.29859999999999998</v>
      </c>
    </row>
    <row r="154" spans="1:20" x14ac:dyDescent="0.25">
      <c r="A154" t="str">
        <f t="shared" si="2"/>
        <v/>
      </c>
      <c r="B154" t="s">
        <v>193</v>
      </c>
      <c r="D154" t="s">
        <v>193</v>
      </c>
      <c r="E154">
        <v>0.15340000000000001</v>
      </c>
      <c r="F154">
        <v>0.29859999999999998</v>
      </c>
      <c r="I154" t="s">
        <v>194</v>
      </c>
      <c r="J154">
        <v>0.75849999999999995</v>
      </c>
      <c r="L154" s="13" t="s">
        <v>52</v>
      </c>
      <c r="M154" s="165">
        <v>0.70889999999999997</v>
      </c>
      <c r="P154" s="428" t="s">
        <v>279</v>
      </c>
      <c r="Q154" s="165">
        <v>0.77139999999999997</v>
      </c>
      <c r="S154" t="s">
        <v>194</v>
      </c>
      <c r="T154">
        <v>0.84109999999999996</v>
      </c>
    </row>
    <row r="155" spans="1:20" ht="15.75" thickBot="1" x14ac:dyDescent="0.3">
      <c r="A155" t="str">
        <f t="shared" si="2"/>
        <v/>
      </c>
      <c r="B155" t="s">
        <v>194</v>
      </c>
      <c r="D155" t="s">
        <v>194</v>
      </c>
      <c r="E155">
        <v>0.75849999999999995</v>
      </c>
      <c r="F155">
        <v>0.84109999999999996</v>
      </c>
      <c r="I155" t="s">
        <v>195</v>
      </c>
      <c r="J155">
        <v>0.1173</v>
      </c>
      <c r="L155" s="14" t="s">
        <v>420</v>
      </c>
      <c r="M155" s="166">
        <v>76</v>
      </c>
      <c r="P155" s="429"/>
      <c r="Q155" s="166">
        <v>76</v>
      </c>
      <c r="S155" t="s">
        <v>195</v>
      </c>
      <c r="T155">
        <v>7.2499999999999995E-2</v>
      </c>
    </row>
    <row r="156" spans="1:20" x14ac:dyDescent="0.25">
      <c r="A156" t="str">
        <f t="shared" si="2"/>
        <v/>
      </c>
      <c r="B156" t="s">
        <v>195</v>
      </c>
      <c r="D156" t="s">
        <v>195</v>
      </c>
      <c r="E156">
        <v>0.1173</v>
      </c>
      <c r="F156">
        <v>7.2499999999999995E-2</v>
      </c>
      <c r="I156" t="s">
        <v>196</v>
      </c>
      <c r="J156">
        <v>0.74550000000000005</v>
      </c>
      <c r="L156" s="428" t="s">
        <v>287</v>
      </c>
      <c r="M156" s="167">
        <v>0.70809999999999995</v>
      </c>
      <c r="P156" s="428" t="s">
        <v>140</v>
      </c>
      <c r="Q156" s="167">
        <v>0.77129999999999999</v>
      </c>
      <c r="S156" t="s">
        <v>196</v>
      </c>
      <c r="T156">
        <v>0.71209999999999996</v>
      </c>
    </row>
    <row r="157" spans="1:20" ht="15.75" thickBot="1" x14ac:dyDescent="0.3">
      <c r="A157" t="str">
        <f t="shared" si="2"/>
        <v/>
      </c>
      <c r="B157" t="s">
        <v>196</v>
      </c>
      <c r="D157" t="s">
        <v>196</v>
      </c>
      <c r="E157">
        <v>0.74550000000000005</v>
      </c>
      <c r="F157">
        <v>0.71209999999999996</v>
      </c>
      <c r="I157" t="s">
        <v>197</v>
      </c>
      <c r="J157">
        <v>0.2621</v>
      </c>
      <c r="L157" s="429"/>
      <c r="M157" s="168">
        <v>77</v>
      </c>
      <c r="P157" s="429"/>
      <c r="Q157" s="168">
        <v>77</v>
      </c>
      <c r="S157" t="s">
        <v>197</v>
      </c>
      <c r="T157">
        <v>0.4869</v>
      </c>
    </row>
    <row r="158" spans="1:20" x14ac:dyDescent="0.25">
      <c r="A158" t="str">
        <f t="shared" si="2"/>
        <v/>
      </c>
      <c r="B158" t="s">
        <v>197</v>
      </c>
      <c r="D158" t="s">
        <v>197</v>
      </c>
      <c r="E158">
        <v>0.2621</v>
      </c>
      <c r="F158">
        <v>0.4869</v>
      </c>
      <c r="I158" t="s">
        <v>198</v>
      </c>
      <c r="J158">
        <v>0.78059999999999996</v>
      </c>
      <c r="L158" s="13" t="s">
        <v>231</v>
      </c>
      <c r="M158" s="169">
        <v>0.70799999999999996</v>
      </c>
      <c r="P158" s="428" t="s">
        <v>98</v>
      </c>
      <c r="Q158" s="169">
        <v>0.77029999999999998</v>
      </c>
      <c r="S158" t="s">
        <v>198</v>
      </c>
      <c r="T158">
        <v>0.7994</v>
      </c>
    </row>
    <row r="159" spans="1:20" ht="15.75" thickBot="1" x14ac:dyDescent="0.3">
      <c r="A159" t="str">
        <f t="shared" si="2"/>
        <v/>
      </c>
      <c r="B159" t="s">
        <v>198</v>
      </c>
      <c r="D159" t="s">
        <v>198</v>
      </c>
      <c r="E159">
        <v>0.78059999999999996</v>
      </c>
      <c r="F159">
        <v>0.7994</v>
      </c>
      <c r="I159" t="s">
        <v>199</v>
      </c>
      <c r="J159">
        <v>0.37540000000000001</v>
      </c>
      <c r="L159" s="14" t="s">
        <v>425</v>
      </c>
      <c r="M159" s="170">
        <v>78</v>
      </c>
      <c r="P159" s="429"/>
      <c r="Q159" s="170">
        <v>78</v>
      </c>
      <c r="S159" t="s">
        <v>199</v>
      </c>
      <c r="T159">
        <v>0.35809999999999997</v>
      </c>
    </row>
    <row r="160" spans="1:20" x14ac:dyDescent="0.25">
      <c r="A160" t="str">
        <f t="shared" si="2"/>
        <v/>
      </c>
      <c r="B160" t="s">
        <v>199</v>
      </c>
      <c r="D160" t="s">
        <v>199</v>
      </c>
      <c r="E160">
        <v>0.37540000000000001</v>
      </c>
      <c r="F160">
        <v>0.35809999999999997</v>
      </c>
      <c r="I160" t="s">
        <v>200</v>
      </c>
      <c r="J160">
        <v>0.79149999999999998</v>
      </c>
      <c r="L160" s="428" t="s">
        <v>253</v>
      </c>
      <c r="M160" s="171">
        <v>0.70779999999999998</v>
      </c>
      <c r="P160" s="428" t="s">
        <v>314</v>
      </c>
      <c r="Q160" s="171">
        <v>0.75939999999999996</v>
      </c>
      <c r="S160" t="s">
        <v>200</v>
      </c>
      <c r="T160">
        <v>0.82679999999999998</v>
      </c>
    </row>
    <row r="161" spans="1:20" ht="15.75" thickBot="1" x14ac:dyDescent="0.3">
      <c r="A161" t="str">
        <f t="shared" si="2"/>
        <v/>
      </c>
      <c r="B161" t="s">
        <v>200</v>
      </c>
      <c r="D161" t="s">
        <v>200</v>
      </c>
      <c r="E161">
        <v>0.79149999999999998</v>
      </c>
      <c r="F161">
        <v>0.82679999999999998</v>
      </c>
      <c r="I161" t="s">
        <v>201</v>
      </c>
      <c r="J161">
        <v>5.7099999999999998E-2</v>
      </c>
      <c r="L161" s="429"/>
      <c r="M161" s="172">
        <v>79</v>
      </c>
      <c r="P161" s="429"/>
      <c r="Q161" s="172">
        <v>79</v>
      </c>
      <c r="S161" t="s">
        <v>201</v>
      </c>
      <c r="T161">
        <v>0.1638</v>
      </c>
    </row>
    <row r="162" spans="1:20" x14ac:dyDescent="0.25">
      <c r="A162" t="str">
        <f t="shared" si="2"/>
        <v/>
      </c>
      <c r="B162" t="s">
        <v>201</v>
      </c>
      <c r="D162" t="s">
        <v>201</v>
      </c>
      <c r="E162">
        <v>5.7099999999999998E-2</v>
      </c>
      <c r="F162">
        <v>0.1638</v>
      </c>
      <c r="I162" t="s">
        <v>202</v>
      </c>
      <c r="J162">
        <v>0.81810000000000005</v>
      </c>
      <c r="L162" s="428" t="s">
        <v>377</v>
      </c>
      <c r="M162" s="173">
        <v>0.70609999999999995</v>
      </c>
      <c r="P162" s="428" t="s">
        <v>388</v>
      </c>
      <c r="Q162" s="173">
        <v>0.75839999999999996</v>
      </c>
      <c r="S162" t="s">
        <v>202</v>
      </c>
      <c r="T162">
        <v>0.82499999999999996</v>
      </c>
    </row>
    <row r="163" spans="1:20" ht="15.75" thickBot="1" x14ac:dyDescent="0.3">
      <c r="A163" t="str">
        <f t="shared" si="2"/>
        <v/>
      </c>
      <c r="B163" t="s">
        <v>202</v>
      </c>
      <c r="D163" t="s">
        <v>202</v>
      </c>
      <c r="E163">
        <v>0.81810000000000005</v>
      </c>
      <c r="F163">
        <v>0.82499999999999996</v>
      </c>
      <c r="I163" t="s">
        <v>203</v>
      </c>
      <c r="J163">
        <v>0.15129999999999999</v>
      </c>
      <c r="L163" s="429"/>
      <c r="M163" s="174">
        <v>80</v>
      </c>
      <c r="P163" s="429"/>
      <c r="Q163" s="174">
        <v>80</v>
      </c>
      <c r="S163" t="s">
        <v>203</v>
      </c>
      <c r="T163">
        <v>0.14849999999999999</v>
      </c>
    </row>
    <row r="164" spans="1:20" x14ac:dyDescent="0.25">
      <c r="A164" t="str">
        <f t="shared" si="2"/>
        <v/>
      </c>
      <c r="B164" t="s">
        <v>203</v>
      </c>
      <c r="D164" t="s">
        <v>203</v>
      </c>
      <c r="E164">
        <v>0.15129999999999999</v>
      </c>
      <c r="F164">
        <v>0.14849999999999999</v>
      </c>
      <c r="I164" t="s">
        <v>204</v>
      </c>
      <c r="J164">
        <v>0.83840000000000003</v>
      </c>
      <c r="L164" s="428" t="s">
        <v>140</v>
      </c>
      <c r="M164" s="175">
        <v>0.7036</v>
      </c>
      <c r="P164" s="13" t="s">
        <v>187</v>
      </c>
      <c r="Q164" s="175">
        <v>0.75600000000000001</v>
      </c>
      <c r="S164" t="s">
        <v>204</v>
      </c>
      <c r="T164">
        <v>0.87239999999999995</v>
      </c>
    </row>
    <row r="165" spans="1:20" ht="15.75" thickBot="1" x14ac:dyDescent="0.3">
      <c r="A165" t="str">
        <f t="shared" si="2"/>
        <v/>
      </c>
      <c r="B165" t="s">
        <v>204</v>
      </c>
      <c r="D165" t="s">
        <v>204</v>
      </c>
      <c r="E165">
        <v>0.83840000000000003</v>
      </c>
      <c r="F165">
        <v>0.87239999999999995</v>
      </c>
      <c r="I165" t="s">
        <v>205</v>
      </c>
      <c r="J165">
        <v>0.61</v>
      </c>
      <c r="L165" s="429"/>
      <c r="M165" s="176">
        <v>81</v>
      </c>
      <c r="P165" s="14" t="s">
        <v>428</v>
      </c>
      <c r="Q165" s="176">
        <v>81</v>
      </c>
      <c r="S165" t="s">
        <v>205</v>
      </c>
      <c r="T165">
        <v>0.78710000000000002</v>
      </c>
    </row>
    <row r="166" spans="1:20" x14ac:dyDescent="0.25">
      <c r="A166" t="str">
        <f t="shared" si="2"/>
        <v/>
      </c>
      <c r="B166" t="s">
        <v>205</v>
      </c>
      <c r="D166" t="s">
        <v>205</v>
      </c>
      <c r="E166">
        <v>0.61</v>
      </c>
      <c r="F166">
        <v>0.78710000000000002</v>
      </c>
      <c r="I166" t="s">
        <v>206</v>
      </c>
      <c r="J166">
        <v>0.81479999999999997</v>
      </c>
      <c r="L166" s="13" t="s">
        <v>239</v>
      </c>
      <c r="M166" s="177">
        <v>0.70299999999999996</v>
      </c>
      <c r="P166" s="428" t="s">
        <v>164</v>
      </c>
      <c r="Q166" s="177">
        <v>0.75280000000000002</v>
      </c>
      <c r="S166" t="s">
        <v>206</v>
      </c>
      <c r="T166">
        <v>0.7077</v>
      </c>
    </row>
    <row r="167" spans="1:20" ht="15.75" thickBot="1" x14ac:dyDescent="0.3">
      <c r="A167" t="str">
        <f t="shared" si="2"/>
        <v/>
      </c>
      <c r="B167" t="s">
        <v>206</v>
      </c>
      <c r="D167" t="s">
        <v>206</v>
      </c>
      <c r="E167">
        <v>0.81479999999999997</v>
      </c>
      <c r="F167">
        <v>0.7077</v>
      </c>
      <c r="I167" t="s">
        <v>207</v>
      </c>
      <c r="J167">
        <v>0.4012</v>
      </c>
      <c r="L167" s="14" t="s">
        <v>428</v>
      </c>
      <c r="M167" s="178">
        <v>82</v>
      </c>
      <c r="P167" s="429"/>
      <c r="Q167" s="178">
        <v>82</v>
      </c>
      <c r="S167" t="s">
        <v>207</v>
      </c>
      <c r="T167">
        <v>0.37959999999999999</v>
      </c>
    </row>
    <row r="168" spans="1:20" x14ac:dyDescent="0.25">
      <c r="A168" t="str">
        <f t="shared" si="2"/>
        <v/>
      </c>
      <c r="B168" t="s">
        <v>207</v>
      </c>
      <c r="D168" t="s">
        <v>207</v>
      </c>
      <c r="E168">
        <v>0.4012</v>
      </c>
      <c r="F168">
        <v>0.37959999999999999</v>
      </c>
      <c r="I168" t="s">
        <v>208</v>
      </c>
      <c r="J168">
        <v>0.89410000000000001</v>
      </c>
      <c r="L168" s="428" t="s">
        <v>164</v>
      </c>
      <c r="M168" s="179">
        <v>0.70240000000000002</v>
      </c>
      <c r="P168" s="428" t="s">
        <v>65</v>
      </c>
      <c r="Q168" s="179">
        <v>0.75170000000000003</v>
      </c>
      <c r="S168" t="s">
        <v>208</v>
      </c>
      <c r="T168">
        <v>0.94320000000000004</v>
      </c>
    </row>
    <row r="169" spans="1:20" ht="15.75" thickBot="1" x14ac:dyDescent="0.3">
      <c r="A169" t="str">
        <f t="shared" si="2"/>
        <v/>
      </c>
      <c r="B169" t="s">
        <v>208</v>
      </c>
      <c r="D169" t="s">
        <v>208</v>
      </c>
      <c r="E169">
        <v>0.89410000000000001</v>
      </c>
      <c r="F169">
        <v>0.94320000000000004</v>
      </c>
      <c r="I169" t="s">
        <v>209</v>
      </c>
      <c r="J169">
        <v>0.95399999999999996</v>
      </c>
      <c r="L169" s="429"/>
      <c r="M169" s="180">
        <v>83</v>
      </c>
      <c r="P169" s="429"/>
      <c r="Q169" s="180">
        <v>83</v>
      </c>
      <c r="S169" t="s">
        <v>209</v>
      </c>
      <c r="T169">
        <v>0.87219999999999998</v>
      </c>
    </row>
    <row r="170" spans="1:20" x14ac:dyDescent="0.25">
      <c r="A170" t="str">
        <f t="shared" si="2"/>
        <v/>
      </c>
      <c r="B170" t="s">
        <v>209</v>
      </c>
      <c r="D170" t="s">
        <v>209</v>
      </c>
      <c r="E170">
        <v>0.95399999999999996</v>
      </c>
      <c r="F170">
        <v>0.87219999999999998</v>
      </c>
      <c r="I170" t="s">
        <v>210</v>
      </c>
      <c r="J170">
        <v>0.69259999999999999</v>
      </c>
      <c r="L170" s="428" t="s">
        <v>53</v>
      </c>
      <c r="M170" s="181">
        <v>0.7</v>
      </c>
      <c r="P170" s="428" t="s">
        <v>73</v>
      </c>
      <c r="Q170" s="181">
        <v>0.74860000000000004</v>
      </c>
      <c r="S170" t="s">
        <v>210</v>
      </c>
      <c r="T170">
        <v>0.73950000000000005</v>
      </c>
    </row>
    <row r="171" spans="1:20" ht="15.75" thickBot="1" x14ac:dyDescent="0.3">
      <c r="A171" t="str">
        <f t="shared" si="2"/>
        <v/>
      </c>
      <c r="B171" t="s">
        <v>210</v>
      </c>
      <c r="D171" t="s">
        <v>210</v>
      </c>
      <c r="E171">
        <v>0.69259999999999999</v>
      </c>
      <c r="F171">
        <v>0.73950000000000005</v>
      </c>
      <c r="I171" t="s">
        <v>211</v>
      </c>
      <c r="J171">
        <v>0.59009999999999996</v>
      </c>
      <c r="L171" s="429"/>
      <c r="M171" s="182">
        <v>84</v>
      </c>
      <c r="P171" s="429"/>
      <c r="Q171" s="182">
        <v>84</v>
      </c>
      <c r="S171" t="s">
        <v>211</v>
      </c>
      <c r="T171">
        <v>0.35289999999999999</v>
      </c>
    </row>
    <row r="172" spans="1:20" x14ac:dyDescent="0.25">
      <c r="A172" t="str">
        <f t="shared" si="2"/>
        <v/>
      </c>
      <c r="B172" t="s">
        <v>211</v>
      </c>
      <c r="D172" t="s">
        <v>211</v>
      </c>
      <c r="E172">
        <v>0.59009999999999996</v>
      </c>
      <c r="F172">
        <v>0.35289999999999999</v>
      </c>
      <c r="I172" t="s">
        <v>212</v>
      </c>
      <c r="J172">
        <v>0.7863</v>
      </c>
      <c r="L172" s="428" t="s">
        <v>80</v>
      </c>
      <c r="M172" s="183">
        <v>0.69620000000000004</v>
      </c>
      <c r="P172" s="428" t="s">
        <v>158</v>
      </c>
      <c r="Q172" s="183">
        <v>0.74709999999999999</v>
      </c>
      <c r="S172" t="s">
        <v>212</v>
      </c>
      <c r="T172">
        <v>0.89970000000000006</v>
      </c>
    </row>
    <row r="173" spans="1:20" ht="15.75" thickBot="1" x14ac:dyDescent="0.3">
      <c r="A173" t="str">
        <f t="shared" si="2"/>
        <v/>
      </c>
      <c r="B173" t="s">
        <v>212</v>
      </c>
      <c r="D173" t="s">
        <v>212</v>
      </c>
      <c r="E173">
        <v>0.7863</v>
      </c>
      <c r="F173">
        <v>0.89970000000000006</v>
      </c>
      <c r="I173" t="s">
        <v>213</v>
      </c>
      <c r="J173">
        <v>0.68569999999999998</v>
      </c>
      <c r="L173" s="429"/>
      <c r="M173" s="184">
        <v>85</v>
      </c>
      <c r="P173" s="429"/>
      <c r="Q173" s="184">
        <v>85</v>
      </c>
      <c r="S173" t="s">
        <v>213</v>
      </c>
      <c r="T173">
        <v>0.77649999999999997</v>
      </c>
    </row>
    <row r="174" spans="1:20" x14ac:dyDescent="0.25">
      <c r="A174" t="str">
        <f t="shared" si="2"/>
        <v/>
      </c>
      <c r="B174" t="s">
        <v>213</v>
      </c>
      <c r="D174" t="s">
        <v>213</v>
      </c>
      <c r="E174">
        <v>0.68569999999999998</v>
      </c>
      <c r="F174">
        <v>0.77649999999999997</v>
      </c>
      <c r="I174" t="s">
        <v>214</v>
      </c>
      <c r="J174">
        <v>0.37280000000000002</v>
      </c>
      <c r="L174" s="13" t="s">
        <v>242</v>
      </c>
      <c r="M174" s="185">
        <v>0.69599999999999995</v>
      </c>
      <c r="P174" s="13" t="s">
        <v>341</v>
      </c>
      <c r="Q174" s="185">
        <v>0.74680000000000002</v>
      </c>
      <c r="S174" t="s">
        <v>214</v>
      </c>
      <c r="T174">
        <v>0.50329999999999997</v>
      </c>
    </row>
    <row r="175" spans="1:20" ht="15.75" thickBot="1" x14ac:dyDescent="0.3">
      <c r="A175" t="str">
        <f t="shared" si="2"/>
        <v/>
      </c>
      <c r="B175" t="s">
        <v>214</v>
      </c>
      <c r="D175" t="s">
        <v>214</v>
      </c>
      <c r="E175">
        <v>0.37280000000000002</v>
      </c>
      <c r="F175">
        <v>0.50329999999999997</v>
      </c>
      <c r="I175" t="s">
        <v>215</v>
      </c>
      <c r="J175">
        <v>6.7000000000000004E-2</v>
      </c>
      <c r="L175" s="14" t="s">
        <v>416</v>
      </c>
      <c r="M175" s="186">
        <v>86</v>
      </c>
      <c r="P175" s="14" t="s">
        <v>425</v>
      </c>
      <c r="Q175" s="186">
        <v>86</v>
      </c>
      <c r="S175" t="s">
        <v>215</v>
      </c>
      <c r="T175">
        <v>0.12520000000000001</v>
      </c>
    </row>
    <row r="176" spans="1:20" x14ac:dyDescent="0.25">
      <c r="A176" t="str">
        <f t="shared" si="2"/>
        <v/>
      </c>
      <c r="B176" t="s">
        <v>215</v>
      </c>
      <c r="D176" t="s">
        <v>215</v>
      </c>
      <c r="E176">
        <v>6.7000000000000004E-2</v>
      </c>
      <c r="F176">
        <v>0.12520000000000001</v>
      </c>
      <c r="I176" t="s">
        <v>216</v>
      </c>
      <c r="J176">
        <v>0.7389</v>
      </c>
      <c r="L176" s="428" t="s">
        <v>262</v>
      </c>
      <c r="M176" s="187">
        <v>0.69410000000000005</v>
      </c>
      <c r="P176" s="428" t="s">
        <v>58</v>
      </c>
      <c r="Q176" s="187">
        <v>0.74490000000000001</v>
      </c>
      <c r="S176" t="s">
        <v>216</v>
      </c>
      <c r="T176">
        <v>0.84450000000000003</v>
      </c>
    </row>
    <row r="177" spans="1:20" ht="15.75" thickBot="1" x14ac:dyDescent="0.3">
      <c r="A177" t="str">
        <f t="shared" si="2"/>
        <v/>
      </c>
      <c r="B177" t="s">
        <v>216</v>
      </c>
      <c r="D177" t="s">
        <v>216</v>
      </c>
      <c r="E177">
        <v>0.7389</v>
      </c>
      <c r="F177">
        <v>0.84450000000000003</v>
      </c>
      <c r="I177" t="s">
        <v>217</v>
      </c>
      <c r="J177">
        <v>0.39539999999999997</v>
      </c>
      <c r="L177" s="429"/>
      <c r="M177" s="188">
        <v>87</v>
      </c>
      <c r="P177" s="429"/>
      <c r="Q177" s="188">
        <v>87</v>
      </c>
      <c r="S177" t="s">
        <v>217</v>
      </c>
      <c r="T177">
        <v>0.66320000000000001</v>
      </c>
    </row>
    <row r="178" spans="1:20" x14ac:dyDescent="0.25">
      <c r="A178" t="str">
        <f t="shared" si="2"/>
        <v/>
      </c>
      <c r="B178" t="s">
        <v>217</v>
      </c>
      <c r="D178" t="s">
        <v>217</v>
      </c>
      <c r="E178">
        <v>0.39539999999999997</v>
      </c>
      <c r="F178">
        <v>0.66320000000000001</v>
      </c>
      <c r="I178" t="s">
        <v>218</v>
      </c>
      <c r="J178">
        <v>0.30230000000000001</v>
      </c>
      <c r="L178" s="428" t="s">
        <v>210</v>
      </c>
      <c r="M178" s="189">
        <v>0.69259999999999999</v>
      </c>
      <c r="P178" s="428" t="s">
        <v>178</v>
      </c>
      <c r="Q178" s="189">
        <v>0.74099999999999999</v>
      </c>
      <c r="S178" t="s">
        <v>218</v>
      </c>
      <c r="T178">
        <v>0.25729999999999997</v>
      </c>
    </row>
    <row r="179" spans="1:20" ht="15.75" thickBot="1" x14ac:dyDescent="0.3">
      <c r="A179" t="str">
        <f t="shared" si="2"/>
        <v/>
      </c>
      <c r="B179" t="s">
        <v>218</v>
      </c>
      <c r="D179" t="s">
        <v>218</v>
      </c>
      <c r="E179">
        <v>0.30230000000000001</v>
      </c>
      <c r="F179">
        <v>0.25729999999999997</v>
      </c>
      <c r="I179" t="s">
        <v>219</v>
      </c>
      <c r="J179">
        <v>0.33489999999999998</v>
      </c>
      <c r="L179" s="429"/>
      <c r="M179" s="190">
        <v>88</v>
      </c>
      <c r="P179" s="429"/>
      <c r="Q179" s="190">
        <v>88</v>
      </c>
      <c r="S179" t="s">
        <v>219</v>
      </c>
      <c r="T179">
        <v>0.4486</v>
      </c>
    </row>
    <row r="180" spans="1:20" x14ac:dyDescent="0.25">
      <c r="A180" t="str">
        <f t="shared" si="2"/>
        <v/>
      </c>
      <c r="B180" t="s">
        <v>219</v>
      </c>
      <c r="D180" t="s">
        <v>219</v>
      </c>
      <c r="E180">
        <v>0.33489999999999998</v>
      </c>
      <c r="F180">
        <v>0.4486</v>
      </c>
      <c r="I180" t="s">
        <v>220</v>
      </c>
      <c r="J180">
        <v>0.19850000000000001</v>
      </c>
      <c r="L180" s="428" t="s">
        <v>74</v>
      </c>
      <c r="M180" s="191">
        <v>0.68820000000000003</v>
      </c>
      <c r="P180" s="428" t="s">
        <v>365</v>
      </c>
      <c r="Q180" s="191">
        <v>0.73960000000000004</v>
      </c>
      <c r="S180" t="s">
        <v>220</v>
      </c>
      <c r="T180">
        <v>0.17430000000000001</v>
      </c>
    </row>
    <row r="181" spans="1:20" ht="15.75" thickBot="1" x14ac:dyDescent="0.3">
      <c r="A181" t="str">
        <f t="shared" si="2"/>
        <v/>
      </c>
      <c r="B181" t="s">
        <v>220</v>
      </c>
      <c r="D181" t="s">
        <v>220</v>
      </c>
      <c r="E181">
        <v>0.19850000000000001</v>
      </c>
      <c r="F181">
        <v>0.17430000000000001</v>
      </c>
      <c r="I181" t="s">
        <v>221</v>
      </c>
      <c r="J181">
        <v>0.50280000000000002</v>
      </c>
      <c r="L181" s="429"/>
      <c r="M181" s="192">
        <v>89</v>
      </c>
      <c r="P181" s="429"/>
      <c r="Q181" s="192">
        <v>89</v>
      </c>
      <c r="S181" t="s">
        <v>221</v>
      </c>
      <c r="T181">
        <v>0.37659999999999999</v>
      </c>
    </row>
    <row r="182" spans="1:20" x14ac:dyDescent="0.25">
      <c r="A182" t="str">
        <f t="shared" si="2"/>
        <v/>
      </c>
      <c r="B182" t="s">
        <v>221</v>
      </c>
      <c r="D182" t="s">
        <v>221</v>
      </c>
      <c r="E182">
        <v>0.50280000000000002</v>
      </c>
      <c r="F182">
        <v>0.37659999999999999</v>
      </c>
      <c r="I182" t="s">
        <v>222</v>
      </c>
      <c r="J182">
        <v>0.37459999999999999</v>
      </c>
      <c r="L182" s="428" t="s">
        <v>213</v>
      </c>
      <c r="M182" s="193">
        <v>0.68569999999999998</v>
      </c>
      <c r="P182" s="428" t="s">
        <v>210</v>
      </c>
      <c r="Q182" s="193">
        <v>0.73950000000000005</v>
      </c>
      <c r="S182" t="s">
        <v>222</v>
      </c>
      <c r="T182">
        <v>0.32040000000000002</v>
      </c>
    </row>
    <row r="183" spans="1:20" ht="15.75" thickBot="1" x14ac:dyDescent="0.3">
      <c r="A183" t="str">
        <f t="shared" si="2"/>
        <v/>
      </c>
      <c r="B183" t="s">
        <v>222</v>
      </c>
      <c r="D183" t="s">
        <v>222</v>
      </c>
      <c r="E183">
        <v>0.37459999999999999</v>
      </c>
      <c r="F183">
        <v>0.32040000000000002</v>
      </c>
      <c r="I183" t="s">
        <v>223</v>
      </c>
      <c r="J183">
        <v>0.35510000000000003</v>
      </c>
      <c r="L183" s="429"/>
      <c r="M183" s="194">
        <v>90</v>
      </c>
      <c r="P183" s="429"/>
      <c r="Q183" s="194">
        <v>90</v>
      </c>
      <c r="S183" t="s">
        <v>223</v>
      </c>
      <c r="T183">
        <v>0.44340000000000002</v>
      </c>
    </row>
    <row r="184" spans="1:20" x14ac:dyDescent="0.25">
      <c r="A184" t="str">
        <f t="shared" si="2"/>
        <v/>
      </c>
      <c r="B184" t="s">
        <v>223</v>
      </c>
      <c r="D184" t="s">
        <v>223</v>
      </c>
      <c r="E184">
        <v>0.35510000000000003</v>
      </c>
      <c r="F184">
        <v>0.44340000000000002</v>
      </c>
      <c r="I184" t="s">
        <v>224</v>
      </c>
      <c r="J184">
        <v>0.44309999999999999</v>
      </c>
      <c r="L184" s="428" t="s">
        <v>67</v>
      </c>
      <c r="M184" s="195">
        <v>0.68259999999999998</v>
      </c>
      <c r="P184" s="428" t="s">
        <v>330</v>
      </c>
      <c r="Q184" s="195">
        <v>0.73650000000000004</v>
      </c>
      <c r="S184" t="s">
        <v>224</v>
      </c>
      <c r="T184">
        <v>0.63900000000000001</v>
      </c>
    </row>
    <row r="185" spans="1:20" ht="15.75" thickBot="1" x14ac:dyDescent="0.3">
      <c r="A185" t="str">
        <f t="shared" si="2"/>
        <v/>
      </c>
      <c r="B185" t="s">
        <v>224</v>
      </c>
      <c r="D185" t="s">
        <v>224</v>
      </c>
      <c r="E185">
        <v>0.44309999999999999</v>
      </c>
      <c r="F185">
        <v>0.63900000000000001</v>
      </c>
      <c r="I185" t="s">
        <v>225</v>
      </c>
      <c r="J185">
        <v>0.12770000000000001</v>
      </c>
      <c r="L185" s="429"/>
      <c r="M185" s="196">
        <v>91</v>
      </c>
      <c r="P185" s="429"/>
      <c r="Q185" s="196">
        <v>91</v>
      </c>
      <c r="S185" t="s">
        <v>225</v>
      </c>
      <c r="T185">
        <v>0.30049999999999999</v>
      </c>
    </row>
    <row r="186" spans="1:20" x14ac:dyDescent="0.25">
      <c r="A186" t="str">
        <f t="shared" si="2"/>
        <v/>
      </c>
      <c r="B186" t="s">
        <v>225</v>
      </c>
      <c r="D186" t="s">
        <v>225</v>
      </c>
      <c r="E186">
        <v>0.12770000000000001</v>
      </c>
      <c r="F186">
        <v>0.30049999999999999</v>
      </c>
      <c r="I186" t="s">
        <v>226</v>
      </c>
      <c r="J186">
        <v>0.66139999999999999</v>
      </c>
      <c r="L186" s="13" t="s">
        <v>118</v>
      </c>
      <c r="M186" s="197">
        <v>0.67959999999999998</v>
      </c>
      <c r="P186" s="428" t="s">
        <v>265</v>
      </c>
      <c r="Q186" s="197">
        <v>0.73640000000000005</v>
      </c>
      <c r="S186" t="s">
        <v>226</v>
      </c>
      <c r="T186">
        <v>0.89800000000000002</v>
      </c>
    </row>
    <row r="187" spans="1:20" ht="15.75" thickBot="1" x14ac:dyDescent="0.3">
      <c r="A187" t="str">
        <f t="shared" si="2"/>
        <v/>
      </c>
      <c r="B187" t="s">
        <v>226</v>
      </c>
      <c r="D187" t="s">
        <v>226</v>
      </c>
      <c r="E187">
        <v>0.66139999999999999</v>
      </c>
      <c r="F187">
        <v>0.89800000000000002</v>
      </c>
      <c r="I187" t="s">
        <v>227</v>
      </c>
      <c r="J187">
        <v>0.55630000000000002</v>
      </c>
      <c r="L187" s="14" t="s">
        <v>429</v>
      </c>
      <c r="M187" s="198">
        <v>92</v>
      </c>
      <c r="P187" s="429"/>
      <c r="Q187" s="198">
        <v>92</v>
      </c>
      <c r="S187" t="s">
        <v>227</v>
      </c>
      <c r="T187">
        <v>0.45650000000000002</v>
      </c>
    </row>
    <row r="188" spans="1:20" x14ac:dyDescent="0.25">
      <c r="A188" t="str">
        <f t="shared" si="2"/>
        <v/>
      </c>
      <c r="B188" t="s">
        <v>227</v>
      </c>
      <c r="D188" t="s">
        <v>227</v>
      </c>
      <c r="E188">
        <v>0.55630000000000002</v>
      </c>
      <c r="F188">
        <v>0.45650000000000002</v>
      </c>
      <c r="I188" t="s">
        <v>228</v>
      </c>
      <c r="J188">
        <v>0.57979999999999998</v>
      </c>
      <c r="L188" s="428" t="s">
        <v>274</v>
      </c>
      <c r="M188" s="199">
        <v>0.67720000000000002</v>
      </c>
      <c r="P188" s="428" t="s">
        <v>274</v>
      </c>
      <c r="Q188" s="199">
        <v>0.73599999999999999</v>
      </c>
      <c r="S188" t="s">
        <v>228</v>
      </c>
      <c r="T188">
        <v>0.50209999999999999</v>
      </c>
    </row>
    <row r="189" spans="1:20" ht="15.75" thickBot="1" x14ac:dyDescent="0.3">
      <c r="A189" t="str">
        <f t="shared" si="2"/>
        <v/>
      </c>
      <c r="B189" t="s">
        <v>228</v>
      </c>
      <c r="D189" t="s">
        <v>228</v>
      </c>
      <c r="E189">
        <v>0.57979999999999998</v>
      </c>
      <c r="F189">
        <v>0.50209999999999999</v>
      </c>
      <c r="I189" t="s">
        <v>229</v>
      </c>
      <c r="J189">
        <v>0.20580000000000001</v>
      </c>
      <c r="L189" s="429"/>
      <c r="M189" s="200">
        <v>93</v>
      </c>
      <c r="P189" s="429"/>
      <c r="Q189" s="200">
        <v>93</v>
      </c>
      <c r="S189" t="s">
        <v>229</v>
      </c>
      <c r="T189">
        <v>5.21E-2</v>
      </c>
    </row>
    <row r="190" spans="1:20" x14ac:dyDescent="0.25">
      <c r="A190" t="str">
        <f t="shared" si="2"/>
        <v/>
      </c>
      <c r="B190" t="s">
        <v>229</v>
      </c>
      <c r="D190" t="s">
        <v>229</v>
      </c>
      <c r="E190">
        <v>0.20580000000000001</v>
      </c>
      <c r="F190">
        <v>5.21E-2</v>
      </c>
      <c r="I190" t="s">
        <v>230</v>
      </c>
      <c r="J190">
        <v>0.86209999999999998</v>
      </c>
      <c r="L190" s="428" t="s">
        <v>346</v>
      </c>
      <c r="M190" s="201">
        <v>0.67300000000000004</v>
      </c>
      <c r="P190" s="428" t="s">
        <v>119</v>
      </c>
      <c r="Q190" s="201">
        <v>0.72889999999999999</v>
      </c>
      <c r="S190" t="s">
        <v>230</v>
      </c>
      <c r="T190">
        <v>0.85770000000000002</v>
      </c>
    </row>
    <row r="191" spans="1:20" ht="15.75" thickBot="1" x14ac:dyDescent="0.3">
      <c r="A191" t="str">
        <f t="shared" si="2"/>
        <v/>
      </c>
      <c r="B191" t="s">
        <v>230</v>
      </c>
      <c r="D191" t="s">
        <v>230</v>
      </c>
      <c r="E191">
        <v>0.86209999999999998</v>
      </c>
      <c r="F191">
        <v>0.85770000000000002</v>
      </c>
      <c r="I191" t="s">
        <v>231</v>
      </c>
      <c r="J191">
        <v>0.70799999999999996</v>
      </c>
      <c r="L191" s="429"/>
      <c r="M191" s="202">
        <v>94</v>
      </c>
      <c r="P191" s="429"/>
      <c r="Q191" s="202">
        <v>94</v>
      </c>
      <c r="S191" t="s">
        <v>231</v>
      </c>
      <c r="T191">
        <v>0.79679999999999995</v>
      </c>
    </row>
    <row r="192" spans="1:20" x14ac:dyDescent="0.25">
      <c r="A192" t="str">
        <f t="shared" si="2"/>
        <v/>
      </c>
      <c r="B192" t="s">
        <v>231</v>
      </c>
      <c r="D192" t="s">
        <v>231</v>
      </c>
      <c r="E192">
        <v>0.70799999999999996</v>
      </c>
      <c r="F192">
        <v>0.79679999999999995</v>
      </c>
      <c r="I192" t="s">
        <v>232</v>
      </c>
      <c r="J192">
        <v>0.1515</v>
      </c>
      <c r="L192" s="428" t="s">
        <v>344</v>
      </c>
      <c r="M192" s="203">
        <v>0.67110000000000003</v>
      </c>
      <c r="P192" s="428" t="s">
        <v>262</v>
      </c>
      <c r="Q192" s="203">
        <v>0.72789999999999999</v>
      </c>
      <c r="S192" t="s">
        <v>232</v>
      </c>
      <c r="T192">
        <v>0.1075</v>
      </c>
    </row>
    <row r="193" spans="1:20" ht="15.75" thickBot="1" x14ac:dyDescent="0.3">
      <c r="A193" t="str">
        <f t="shared" si="2"/>
        <v/>
      </c>
      <c r="B193" t="s">
        <v>232</v>
      </c>
      <c r="D193" t="s">
        <v>232</v>
      </c>
      <c r="E193">
        <v>0.1515</v>
      </c>
      <c r="F193">
        <v>0.1075</v>
      </c>
      <c r="I193" t="s">
        <v>233</v>
      </c>
      <c r="J193">
        <v>0.2205</v>
      </c>
      <c r="L193" s="429"/>
      <c r="M193" s="204">
        <v>95</v>
      </c>
      <c r="P193" s="429"/>
      <c r="Q193" s="204">
        <v>95</v>
      </c>
      <c r="S193" t="s">
        <v>233</v>
      </c>
      <c r="T193">
        <v>0.35899999999999999</v>
      </c>
    </row>
    <row r="194" spans="1:20" x14ac:dyDescent="0.25">
      <c r="A194" t="str">
        <f t="shared" si="2"/>
        <v/>
      </c>
      <c r="B194" t="s">
        <v>233</v>
      </c>
      <c r="D194" t="s">
        <v>233</v>
      </c>
      <c r="E194">
        <v>0.2205</v>
      </c>
      <c r="F194">
        <v>0.35899999999999999</v>
      </c>
      <c r="I194" t="s">
        <v>234</v>
      </c>
      <c r="J194">
        <v>0.1328</v>
      </c>
      <c r="L194" s="428" t="s">
        <v>62</v>
      </c>
      <c r="M194" s="205">
        <v>0.67090000000000005</v>
      </c>
      <c r="P194" s="428" t="s">
        <v>253</v>
      </c>
      <c r="Q194" s="205">
        <v>0.7268</v>
      </c>
      <c r="S194" t="s">
        <v>234</v>
      </c>
      <c r="T194">
        <v>0.28310000000000002</v>
      </c>
    </row>
    <row r="195" spans="1:20" ht="15.75" thickBot="1" x14ac:dyDescent="0.3">
      <c r="A195" t="str">
        <f t="shared" ref="A195:A258" si="3">IF(B195=D195, "", "BAD")</f>
        <v/>
      </c>
      <c r="B195" t="s">
        <v>234</v>
      </c>
      <c r="D195" t="s">
        <v>234</v>
      </c>
      <c r="E195">
        <v>0.1328</v>
      </c>
      <c r="F195">
        <v>0.28310000000000002</v>
      </c>
      <c r="I195" t="s">
        <v>235</v>
      </c>
      <c r="J195">
        <v>0.17710000000000001</v>
      </c>
      <c r="L195" s="429"/>
      <c r="M195" s="206">
        <v>96</v>
      </c>
      <c r="P195" s="429"/>
      <c r="Q195" s="206">
        <v>96</v>
      </c>
      <c r="S195" t="s">
        <v>235</v>
      </c>
      <c r="T195">
        <v>0.14219999999999999</v>
      </c>
    </row>
    <row r="196" spans="1:20" x14ac:dyDescent="0.25">
      <c r="A196" t="str">
        <f t="shared" si="3"/>
        <v/>
      </c>
      <c r="B196" t="s">
        <v>235</v>
      </c>
      <c r="D196" t="s">
        <v>235</v>
      </c>
      <c r="E196">
        <v>0.17710000000000001</v>
      </c>
      <c r="F196">
        <v>0.14219999999999999</v>
      </c>
      <c r="I196" t="s">
        <v>236</v>
      </c>
      <c r="J196">
        <v>0.3508</v>
      </c>
      <c r="L196" s="428" t="s">
        <v>255</v>
      </c>
      <c r="M196" s="207">
        <v>0.66800000000000004</v>
      </c>
      <c r="P196" s="13" t="s">
        <v>240</v>
      </c>
      <c r="Q196" s="207">
        <v>0.72619999999999996</v>
      </c>
      <c r="S196" t="s">
        <v>236</v>
      </c>
      <c r="T196">
        <v>0.25209999999999999</v>
      </c>
    </row>
    <row r="197" spans="1:20" ht="15.75" thickBot="1" x14ac:dyDescent="0.3">
      <c r="A197" t="str">
        <f t="shared" si="3"/>
        <v/>
      </c>
      <c r="B197" t="s">
        <v>236</v>
      </c>
      <c r="D197" t="s">
        <v>236</v>
      </c>
      <c r="E197">
        <v>0.3508</v>
      </c>
      <c r="F197">
        <v>0.25209999999999999</v>
      </c>
      <c r="I197" t="s">
        <v>237</v>
      </c>
      <c r="J197">
        <v>0.84150000000000003</v>
      </c>
      <c r="L197" s="429"/>
      <c r="M197" s="208">
        <v>97</v>
      </c>
      <c r="P197" s="14" t="s">
        <v>421</v>
      </c>
      <c r="Q197" s="208">
        <v>97</v>
      </c>
      <c r="S197" t="s">
        <v>237</v>
      </c>
      <c r="T197">
        <v>0.90869999999999995</v>
      </c>
    </row>
    <row r="198" spans="1:20" x14ac:dyDescent="0.25">
      <c r="A198" t="str">
        <f t="shared" si="3"/>
        <v/>
      </c>
      <c r="B198" t="s">
        <v>237</v>
      </c>
      <c r="D198" t="s">
        <v>237</v>
      </c>
      <c r="E198">
        <v>0.84150000000000003</v>
      </c>
      <c r="F198">
        <v>0.90869999999999995</v>
      </c>
      <c r="I198" t="s">
        <v>238</v>
      </c>
      <c r="J198">
        <v>8.7099999999999997E-2</v>
      </c>
      <c r="L198" s="428" t="s">
        <v>268</v>
      </c>
      <c r="M198" s="209">
        <v>0.66759999999999997</v>
      </c>
      <c r="P198" s="428" t="s">
        <v>163</v>
      </c>
      <c r="Q198" s="209">
        <v>0.72130000000000005</v>
      </c>
      <c r="S198" t="s">
        <v>238</v>
      </c>
      <c r="T198">
        <v>0.16400000000000001</v>
      </c>
    </row>
    <row r="199" spans="1:20" ht="15.75" thickBot="1" x14ac:dyDescent="0.3">
      <c r="A199" t="str">
        <f t="shared" si="3"/>
        <v/>
      </c>
      <c r="B199" t="s">
        <v>238</v>
      </c>
      <c r="D199" t="s">
        <v>238</v>
      </c>
      <c r="E199">
        <v>8.7099999999999997E-2</v>
      </c>
      <c r="F199">
        <v>0.16400000000000001</v>
      </c>
      <c r="I199" t="s">
        <v>239</v>
      </c>
      <c r="J199">
        <v>0.70299999999999996</v>
      </c>
      <c r="L199" s="429"/>
      <c r="M199" s="210">
        <v>98</v>
      </c>
      <c r="P199" s="429"/>
      <c r="Q199" s="210">
        <v>98</v>
      </c>
      <c r="S199" t="s">
        <v>239</v>
      </c>
      <c r="T199">
        <v>0.64470000000000005</v>
      </c>
    </row>
    <row r="200" spans="1:20" x14ac:dyDescent="0.25">
      <c r="A200" t="str">
        <f t="shared" si="3"/>
        <v/>
      </c>
      <c r="B200" t="s">
        <v>239</v>
      </c>
      <c r="D200" t="s">
        <v>239</v>
      </c>
      <c r="E200">
        <v>0.70299999999999996</v>
      </c>
      <c r="F200">
        <v>0.64470000000000005</v>
      </c>
      <c r="I200" t="s">
        <v>240</v>
      </c>
      <c r="J200">
        <v>0.83020000000000005</v>
      </c>
      <c r="L200" s="13" t="s">
        <v>226</v>
      </c>
      <c r="M200" s="211">
        <v>0.66139999999999999</v>
      </c>
      <c r="P200" s="428" t="s">
        <v>360</v>
      </c>
      <c r="Q200" s="211">
        <v>0.7208</v>
      </c>
      <c r="S200" t="s">
        <v>240</v>
      </c>
      <c r="T200">
        <v>0.72619999999999996</v>
      </c>
    </row>
    <row r="201" spans="1:20" ht="15.75" thickBot="1" x14ac:dyDescent="0.3">
      <c r="A201" t="str">
        <f t="shared" si="3"/>
        <v/>
      </c>
      <c r="B201" t="s">
        <v>240</v>
      </c>
      <c r="D201" t="s">
        <v>240</v>
      </c>
      <c r="E201">
        <v>0.83020000000000005</v>
      </c>
      <c r="F201">
        <v>0.72619999999999996</v>
      </c>
      <c r="I201" t="s">
        <v>241</v>
      </c>
      <c r="J201">
        <v>0.23530000000000001</v>
      </c>
      <c r="L201" s="14" t="s">
        <v>426</v>
      </c>
      <c r="M201" s="212">
        <v>99</v>
      </c>
      <c r="P201" s="429"/>
      <c r="Q201" s="212">
        <v>99</v>
      </c>
      <c r="S201" t="s">
        <v>241</v>
      </c>
      <c r="T201">
        <v>0.36259999999999998</v>
      </c>
    </row>
    <row r="202" spans="1:20" x14ac:dyDescent="0.25">
      <c r="A202" t="str">
        <f t="shared" si="3"/>
        <v/>
      </c>
      <c r="B202" t="s">
        <v>241</v>
      </c>
      <c r="D202" t="s">
        <v>241</v>
      </c>
      <c r="E202">
        <v>0.23530000000000001</v>
      </c>
      <c r="F202">
        <v>0.36259999999999998</v>
      </c>
      <c r="I202" t="s">
        <v>242</v>
      </c>
      <c r="J202">
        <v>0.69599999999999995</v>
      </c>
      <c r="L202" s="428" t="s">
        <v>374</v>
      </c>
      <c r="M202" s="213">
        <v>0.6613</v>
      </c>
      <c r="P202" s="428" t="s">
        <v>373</v>
      </c>
      <c r="Q202" s="213">
        <v>0.71919999999999995</v>
      </c>
      <c r="S202" t="s">
        <v>242</v>
      </c>
      <c r="T202">
        <v>0.80759999999999998</v>
      </c>
    </row>
    <row r="203" spans="1:20" ht="15.75" thickBot="1" x14ac:dyDescent="0.3">
      <c r="A203" t="str">
        <f t="shared" si="3"/>
        <v/>
      </c>
      <c r="B203" t="s">
        <v>242</v>
      </c>
      <c r="D203" t="s">
        <v>242</v>
      </c>
      <c r="E203">
        <v>0.69599999999999995</v>
      </c>
      <c r="F203">
        <v>0.80759999999999998</v>
      </c>
      <c r="I203" t="s">
        <v>243</v>
      </c>
      <c r="J203">
        <v>0.28689999999999999</v>
      </c>
      <c r="L203" s="429"/>
      <c r="M203" s="214">
        <v>100</v>
      </c>
      <c r="P203" s="429"/>
      <c r="Q203" s="214">
        <v>100</v>
      </c>
      <c r="S203" t="s">
        <v>243</v>
      </c>
      <c r="T203">
        <v>0.2888</v>
      </c>
    </row>
    <row r="204" spans="1:20" ht="15.75" thickBot="1" x14ac:dyDescent="0.3">
      <c r="A204" t="str">
        <f t="shared" si="3"/>
        <v/>
      </c>
      <c r="B204" t="s">
        <v>243</v>
      </c>
      <c r="D204" t="s">
        <v>243</v>
      </c>
      <c r="E204">
        <v>0.28689999999999999</v>
      </c>
      <c r="F204">
        <v>0.2888</v>
      </c>
      <c r="I204" t="s">
        <v>244</v>
      </c>
      <c r="J204">
        <v>0.46150000000000002</v>
      </c>
      <c r="L204" s="63" t="s">
        <v>23</v>
      </c>
      <c r="M204" s="64" t="s">
        <v>392</v>
      </c>
      <c r="P204" s="63" t="s">
        <v>23</v>
      </c>
      <c r="Q204" s="64" t="s">
        <v>392</v>
      </c>
      <c r="S204" t="s">
        <v>244</v>
      </c>
      <c r="T204">
        <v>0.2964</v>
      </c>
    </row>
    <row r="205" spans="1:20" x14ac:dyDescent="0.25">
      <c r="A205" t="str">
        <f t="shared" si="3"/>
        <v/>
      </c>
      <c r="B205" t="s">
        <v>244</v>
      </c>
      <c r="D205" t="s">
        <v>244</v>
      </c>
      <c r="E205">
        <v>0.46150000000000002</v>
      </c>
      <c r="F205">
        <v>0.2964</v>
      </c>
      <c r="I205" t="s">
        <v>245</v>
      </c>
      <c r="J205">
        <v>0.4521</v>
      </c>
      <c r="L205" s="428" t="s">
        <v>279</v>
      </c>
      <c r="M205" s="215">
        <v>0.65580000000000005</v>
      </c>
      <c r="P205" s="428" t="s">
        <v>293</v>
      </c>
      <c r="Q205" s="215">
        <v>0.71540000000000004</v>
      </c>
      <c r="S205" t="s">
        <v>245</v>
      </c>
      <c r="T205">
        <v>0.3034</v>
      </c>
    </row>
    <row r="206" spans="1:20" ht="15.75" thickBot="1" x14ac:dyDescent="0.3">
      <c r="A206" t="str">
        <f t="shared" si="3"/>
        <v/>
      </c>
      <c r="B206" t="s">
        <v>245</v>
      </c>
      <c r="D206" t="s">
        <v>245</v>
      </c>
      <c r="E206">
        <v>0.4521</v>
      </c>
      <c r="F206">
        <v>0.3034</v>
      </c>
      <c r="I206" t="s">
        <v>246</v>
      </c>
      <c r="J206">
        <v>0.2797</v>
      </c>
      <c r="L206" s="429"/>
      <c r="M206" s="216">
        <v>101</v>
      </c>
      <c r="P206" s="429"/>
      <c r="Q206" s="216">
        <v>101</v>
      </c>
      <c r="S206" t="s">
        <v>246</v>
      </c>
      <c r="T206">
        <v>0.30159999999999998</v>
      </c>
    </row>
    <row r="207" spans="1:20" x14ac:dyDescent="0.25">
      <c r="A207" t="str">
        <f t="shared" si="3"/>
        <v/>
      </c>
      <c r="B207" t="s">
        <v>246</v>
      </c>
      <c r="D207" t="s">
        <v>246</v>
      </c>
      <c r="E207">
        <v>0.2797</v>
      </c>
      <c r="F207">
        <v>0.30159999999999998</v>
      </c>
      <c r="I207" t="s">
        <v>247</v>
      </c>
      <c r="J207">
        <v>0.36</v>
      </c>
      <c r="L207" s="428" t="s">
        <v>293</v>
      </c>
      <c r="M207" s="217">
        <v>0.65549999999999997</v>
      </c>
      <c r="P207" s="428" t="s">
        <v>160</v>
      </c>
      <c r="Q207" s="217">
        <v>0.71319999999999995</v>
      </c>
      <c r="S207" t="s">
        <v>247</v>
      </c>
      <c r="T207">
        <v>0.3997</v>
      </c>
    </row>
    <row r="208" spans="1:20" ht="15.75" thickBot="1" x14ac:dyDescent="0.3">
      <c r="A208" t="str">
        <f t="shared" si="3"/>
        <v/>
      </c>
      <c r="B208" t="s">
        <v>247</v>
      </c>
      <c r="D208" t="s">
        <v>247</v>
      </c>
      <c r="E208">
        <v>0.36</v>
      </c>
      <c r="F208">
        <v>0.3997</v>
      </c>
      <c r="I208" t="s">
        <v>248</v>
      </c>
      <c r="J208">
        <v>0.36199999999999999</v>
      </c>
      <c r="L208" s="429"/>
      <c r="M208" s="218">
        <v>102</v>
      </c>
      <c r="P208" s="429"/>
      <c r="Q208" s="218">
        <v>102</v>
      </c>
      <c r="S208" t="s">
        <v>248</v>
      </c>
      <c r="T208">
        <v>0.39639999999999997</v>
      </c>
    </row>
    <row r="209" spans="1:20" x14ac:dyDescent="0.25">
      <c r="A209" t="str">
        <f t="shared" si="3"/>
        <v/>
      </c>
      <c r="B209" t="s">
        <v>248</v>
      </c>
      <c r="D209" t="s">
        <v>248</v>
      </c>
      <c r="E209">
        <v>0.36199999999999999</v>
      </c>
      <c r="F209">
        <v>0.39639999999999997</v>
      </c>
      <c r="I209" t="s">
        <v>249</v>
      </c>
      <c r="J209">
        <v>0.62609999999999999</v>
      </c>
      <c r="L209" s="13" t="s">
        <v>106</v>
      </c>
      <c r="M209" s="217">
        <v>0.6532</v>
      </c>
      <c r="P209" s="13" t="s">
        <v>196</v>
      </c>
      <c r="Q209" s="217">
        <v>0.71209999999999996</v>
      </c>
      <c r="S209" t="s">
        <v>249</v>
      </c>
      <c r="T209">
        <v>0.83599999999999997</v>
      </c>
    </row>
    <row r="210" spans="1:20" ht="15.75" thickBot="1" x14ac:dyDescent="0.3">
      <c r="A210" t="str">
        <f t="shared" si="3"/>
        <v/>
      </c>
      <c r="B210" t="s">
        <v>249</v>
      </c>
      <c r="D210" t="s">
        <v>249</v>
      </c>
      <c r="E210">
        <v>0.62609999999999999</v>
      </c>
      <c r="F210">
        <v>0.83599999999999997</v>
      </c>
      <c r="I210" t="s">
        <v>250</v>
      </c>
      <c r="J210">
        <v>0.1799</v>
      </c>
      <c r="L210" s="14" t="s">
        <v>425</v>
      </c>
      <c r="M210" s="218">
        <v>103</v>
      </c>
      <c r="P210" s="14" t="s">
        <v>425</v>
      </c>
      <c r="Q210" s="218">
        <v>103</v>
      </c>
      <c r="S210" t="s">
        <v>250</v>
      </c>
      <c r="T210">
        <v>0.18720000000000001</v>
      </c>
    </row>
    <row r="211" spans="1:20" x14ac:dyDescent="0.25">
      <c r="A211" t="str">
        <f t="shared" si="3"/>
        <v/>
      </c>
      <c r="B211" t="s">
        <v>250</v>
      </c>
      <c r="D211" t="s">
        <v>250</v>
      </c>
      <c r="E211">
        <v>0.1799</v>
      </c>
      <c r="F211">
        <v>0.18720000000000001</v>
      </c>
      <c r="I211" t="s">
        <v>251</v>
      </c>
      <c r="J211">
        <v>0.73939999999999995</v>
      </c>
      <c r="L211" s="428" t="s">
        <v>82</v>
      </c>
      <c r="M211" s="217">
        <v>0.64590000000000003</v>
      </c>
      <c r="P211" s="428" t="s">
        <v>206</v>
      </c>
      <c r="Q211" s="217">
        <v>0.7077</v>
      </c>
      <c r="S211" t="s">
        <v>251</v>
      </c>
      <c r="T211">
        <v>0.44890000000000002</v>
      </c>
    </row>
    <row r="212" spans="1:20" ht="15.75" thickBot="1" x14ac:dyDescent="0.3">
      <c r="A212" t="str">
        <f t="shared" si="3"/>
        <v/>
      </c>
      <c r="B212" t="s">
        <v>251</v>
      </c>
      <c r="D212" t="s">
        <v>251</v>
      </c>
      <c r="E212">
        <v>0.73939999999999995</v>
      </c>
      <c r="F212">
        <v>0.44890000000000002</v>
      </c>
      <c r="I212" t="s">
        <v>252</v>
      </c>
      <c r="J212">
        <v>0.44700000000000001</v>
      </c>
      <c r="L212" s="429"/>
      <c r="M212" s="218">
        <v>104</v>
      </c>
      <c r="P212" s="429"/>
      <c r="Q212" s="218">
        <v>104</v>
      </c>
      <c r="S212" t="s">
        <v>252</v>
      </c>
      <c r="T212">
        <v>0.3705</v>
      </c>
    </row>
    <row r="213" spans="1:20" x14ac:dyDescent="0.25">
      <c r="A213" t="str">
        <f t="shared" si="3"/>
        <v/>
      </c>
      <c r="B213" t="s">
        <v>252</v>
      </c>
      <c r="D213" t="s">
        <v>252</v>
      </c>
      <c r="E213">
        <v>0.44700000000000001</v>
      </c>
      <c r="F213">
        <v>0.3705</v>
      </c>
      <c r="I213" t="s">
        <v>253</v>
      </c>
      <c r="J213">
        <v>0.70779999999999998</v>
      </c>
      <c r="L213" s="428" t="s">
        <v>112</v>
      </c>
      <c r="M213" s="217">
        <v>0.64029999999999998</v>
      </c>
      <c r="P213" s="428" t="s">
        <v>303</v>
      </c>
      <c r="Q213" s="217">
        <v>0.70689999999999997</v>
      </c>
      <c r="S213" t="s">
        <v>253</v>
      </c>
      <c r="T213">
        <v>0.7268</v>
      </c>
    </row>
    <row r="214" spans="1:20" ht="15.75" thickBot="1" x14ac:dyDescent="0.3">
      <c r="A214" t="str">
        <f t="shared" si="3"/>
        <v/>
      </c>
      <c r="B214" t="s">
        <v>253</v>
      </c>
      <c r="D214" t="s">
        <v>253</v>
      </c>
      <c r="E214">
        <v>0.70779999999999998</v>
      </c>
      <c r="F214">
        <v>0.7268</v>
      </c>
      <c r="I214" t="s">
        <v>254</v>
      </c>
      <c r="J214">
        <v>0.41220000000000001</v>
      </c>
      <c r="L214" s="429"/>
      <c r="M214" s="218">
        <v>105</v>
      </c>
      <c r="P214" s="429"/>
      <c r="Q214" s="218">
        <v>105</v>
      </c>
      <c r="S214" t="s">
        <v>254</v>
      </c>
      <c r="T214">
        <v>0.49640000000000001</v>
      </c>
    </row>
    <row r="215" spans="1:20" x14ac:dyDescent="0.25">
      <c r="A215" t="str">
        <f t="shared" si="3"/>
        <v/>
      </c>
      <c r="B215" t="s">
        <v>254</v>
      </c>
      <c r="D215" t="s">
        <v>254</v>
      </c>
      <c r="E215">
        <v>0.41220000000000001</v>
      </c>
      <c r="F215">
        <v>0.49640000000000001</v>
      </c>
      <c r="I215" t="s">
        <v>255</v>
      </c>
      <c r="J215">
        <v>0.66800000000000004</v>
      </c>
      <c r="L215" s="13" t="s">
        <v>49</v>
      </c>
      <c r="M215" s="217">
        <v>0.63319999999999999</v>
      </c>
      <c r="P215" s="428" t="s">
        <v>346</v>
      </c>
      <c r="Q215" s="217">
        <v>0.70089999999999997</v>
      </c>
      <c r="S215" t="s">
        <v>255</v>
      </c>
      <c r="T215">
        <v>0.56479999999999997</v>
      </c>
    </row>
    <row r="216" spans="1:20" ht="15.75" thickBot="1" x14ac:dyDescent="0.3">
      <c r="A216" t="str">
        <f t="shared" si="3"/>
        <v/>
      </c>
      <c r="B216" t="s">
        <v>255</v>
      </c>
      <c r="D216" t="s">
        <v>255</v>
      </c>
      <c r="E216">
        <v>0.66800000000000004</v>
      </c>
      <c r="F216">
        <v>0.56479999999999997</v>
      </c>
      <c r="I216" t="s">
        <v>256</v>
      </c>
      <c r="J216">
        <v>0.87080000000000002</v>
      </c>
      <c r="L216" s="14" t="s">
        <v>429</v>
      </c>
      <c r="M216" s="218">
        <v>106</v>
      </c>
      <c r="P216" s="429"/>
      <c r="Q216" s="218">
        <v>106</v>
      </c>
      <c r="S216" t="s">
        <v>256</v>
      </c>
      <c r="T216">
        <v>0.94340000000000002</v>
      </c>
    </row>
    <row r="217" spans="1:20" x14ac:dyDescent="0.25">
      <c r="A217" t="str">
        <f t="shared" si="3"/>
        <v/>
      </c>
      <c r="B217" t="s">
        <v>256</v>
      </c>
      <c r="D217" t="s">
        <v>256</v>
      </c>
      <c r="E217">
        <v>0.87080000000000002</v>
      </c>
      <c r="F217">
        <v>0.94340000000000002</v>
      </c>
      <c r="I217" t="s">
        <v>257</v>
      </c>
      <c r="J217">
        <v>0.87519999999999998</v>
      </c>
      <c r="L217" s="428" t="s">
        <v>114</v>
      </c>
      <c r="M217" s="217">
        <v>0.63080000000000003</v>
      </c>
      <c r="P217" s="428" t="s">
        <v>153</v>
      </c>
      <c r="Q217" s="217">
        <v>0.69410000000000005</v>
      </c>
      <c r="S217" t="s">
        <v>257</v>
      </c>
      <c r="T217">
        <v>0.87909999999999999</v>
      </c>
    </row>
    <row r="218" spans="1:20" ht="15.75" thickBot="1" x14ac:dyDescent="0.3">
      <c r="A218" t="str">
        <f t="shared" si="3"/>
        <v/>
      </c>
      <c r="B218" t="s">
        <v>257</v>
      </c>
      <c r="D218" t="s">
        <v>257</v>
      </c>
      <c r="E218">
        <v>0.87519999999999998</v>
      </c>
      <c r="F218">
        <v>0.87909999999999999</v>
      </c>
      <c r="I218" t="s">
        <v>258</v>
      </c>
      <c r="J218">
        <v>0.87439999999999996</v>
      </c>
      <c r="L218" s="429"/>
      <c r="M218" s="218">
        <v>107</v>
      </c>
      <c r="P218" s="429"/>
      <c r="Q218" s="218">
        <v>107</v>
      </c>
      <c r="S218" t="s">
        <v>258</v>
      </c>
      <c r="T218">
        <v>0.95230000000000004</v>
      </c>
    </row>
    <row r="219" spans="1:20" x14ac:dyDescent="0.25">
      <c r="A219" t="str">
        <f t="shared" si="3"/>
        <v/>
      </c>
      <c r="B219" t="s">
        <v>258</v>
      </c>
      <c r="D219" t="s">
        <v>258</v>
      </c>
      <c r="E219">
        <v>0.87439999999999996</v>
      </c>
      <c r="F219">
        <v>0.95230000000000004</v>
      </c>
      <c r="I219" t="s">
        <v>259</v>
      </c>
      <c r="J219">
        <v>0.4128</v>
      </c>
      <c r="L219" s="428" t="s">
        <v>178</v>
      </c>
      <c r="M219" s="217">
        <v>0.63060000000000005</v>
      </c>
      <c r="P219" s="428" t="s">
        <v>74</v>
      </c>
      <c r="Q219" s="217">
        <v>0.69399999999999995</v>
      </c>
      <c r="S219" t="s">
        <v>259</v>
      </c>
      <c r="T219">
        <v>0.53059999999999996</v>
      </c>
    </row>
    <row r="220" spans="1:20" ht="15.75" thickBot="1" x14ac:dyDescent="0.3">
      <c r="A220" t="str">
        <f t="shared" si="3"/>
        <v/>
      </c>
      <c r="B220" t="s">
        <v>259</v>
      </c>
      <c r="D220" t="s">
        <v>259</v>
      </c>
      <c r="E220">
        <v>0.4128</v>
      </c>
      <c r="F220">
        <v>0.53059999999999996</v>
      </c>
      <c r="I220" t="s">
        <v>260</v>
      </c>
      <c r="J220">
        <v>0.48670000000000002</v>
      </c>
      <c r="L220" s="429"/>
      <c r="M220" s="218">
        <v>108</v>
      </c>
      <c r="P220" s="429"/>
      <c r="Q220" s="218">
        <v>108</v>
      </c>
      <c r="S220" t="s">
        <v>260</v>
      </c>
      <c r="T220">
        <v>0.47089999999999999</v>
      </c>
    </row>
    <row r="221" spans="1:20" x14ac:dyDescent="0.25">
      <c r="A221" t="str">
        <f t="shared" si="3"/>
        <v/>
      </c>
      <c r="B221" t="s">
        <v>260</v>
      </c>
      <c r="D221" t="s">
        <v>260</v>
      </c>
      <c r="E221">
        <v>0.48670000000000002</v>
      </c>
      <c r="F221">
        <v>0.47089999999999999</v>
      </c>
      <c r="I221" t="s">
        <v>261</v>
      </c>
      <c r="J221">
        <v>0.85629999999999995</v>
      </c>
      <c r="L221" s="428" t="s">
        <v>104</v>
      </c>
      <c r="M221" s="217">
        <v>0.629</v>
      </c>
      <c r="P221" s="13" t="s">
        <v>319</v>
      </c>
      <c r="Q221" s="217">
        <v>0.68730000000000002</v>
      </c>
      <c r="S221" t="s">
        <v>261</v>
      </c>
      <c r="T221">
        <v>0.85260000000000002</v>
      </c>
    </row>
    <row r="222" spans="1:20" ht="15.75" thickBot="1" x14ac:dyDescent="0.3">
      <c r="A222" t="str">
        <f t="shared" si="3"/>
        <v/>
      </c>
      <c r="B222" t="s">
        <v>261</v>
      </c>
      <c r="D222" t="s">
        <v>261</v>
      </c>
      <c r="E222">
        <v>0.85629999999999995</v>
      </c>
      <c r="F222">
        <v>0.85260000000000002</v>
      </c>
      <c r="I222" t="s">
        <v>262</v>
      </c>
      <c r="J222">
        <v>0.69410000000000005</v>
      </c>
      <c r="L222" s="429"/>
      <c r="M222" s="218">
        <v>109</v>
      </c>
      <c r="P222" s="14" t="s">
        <v>416</v>
      </c>
      <c r="Q222" s="218">
        <v>109</v>
      </c>
      <c r="S222" t="s">
        <v>262</v>
      </c>
      <c r="T222">
        <v>0.72789999999999999</v>
      </c>
    </row>
    <row r="223" spans="1:20" x14ac:dyDescent="0.25">
      <c r="A223" t="str">
        <f t="shared" si="3"/>
        <v/>
      </c>
      <c r="B223" t="s">
        <v>262</v>
      </c>
      <c r="D223" t="s">
        <v>262</v>
      </c>
      <c r="E223">
        <v>0.69410000000000005</v>
      </c>
      <c r="F223">
        <v>0.72789999999999999</v>
      </c>
      <c r="I223" t="s">
        <v>263</v>
      </c>
      <c r="J223">
        <v>0.53369999999999995</v>
      </c>
      <c r="L223" s="428" t="s">
        <v>249</v>
      </c>
      <c r="M223" s="217">
        <v>0.62609999999999999</v>
      </c>
      <c r="P223" s="428" t="s">
        <v>344</v>
      </c>
      <c r="Q223" s="217">
        <v>0.68640000000000001</v>
      </c>
      <c r="S223" t="s">
        <v>263</v>
      </c>
      <c r="T223">
        <v>0.57120000000000004</v>
      </c>
    </row>
    <row r="224" spans="1:20" ht="15.75" thickBot="1" x14ac:dyDescent="0.3">
      <c r="A224" t="str">
        <f t="shared" si="3"/>
        <v/>
      </c>
      <c r="B224" t="s">
        <v>263</v>
      </c>
      <c r="D224" t="s">
        <v>263</v>
      </c>
      <c r="E224">
        <v>0.53369999999999995</v>
      </c>
      <c r="F224">
        <v>0.57120000000000004</v>
      </c>
      <c r="I224" t="s">
        <v>264</v>
      </c>
      <c r="J224">
        <v>0.28889999999999999</v>
      </c>
      <c r="L224" s="429"/>
      <c r="M224" s="218">
        <v>110</v>
      </c>
      <c r="P224" s="429"/>
      <c r="Q224" s="218">
        <v>110</v>
      </c>
      <c r="S224" t="s">
        <v>264</v>
      </c>
      <c r="T224">
        <v>0.32790000000000002</v>
      </c>
    </row>
    <row r="225" spans="1:20" x14ac:dyDescent="0.25">
      <c r="A225" t="str">
        <f t="shared" si="3"/>
        <v/>
      </c>
      <c r="B225" t="s">
        <v>264</v>
      </c>
      <c r="D225" t="s">
        <v>264</v>
      </c>
      <c r="E225">
        <v>0.28889999999999999</v>
      </c>
      <c r="F225">
        <v>0.32790000000000002</v>
      </c>
      <c r="I225" t="s">
        <v>265</v>
      </c>
      <c r="J225">
        <v>0.7661</v>
      </c>
      <c r="L225" s="428" t="s">
        <v>337</v>
      </c>
      <c r="M225" s="217">
        <v>0.626</v>
      </c>
      <c r="P225" s="428" t="s">
        <v>62</v>
      </c>
      <c r="Q225" s="217">
        <v>0.68489999999999995</v>
      </c>
      <c r="S225" t="s">
        <v>265</v>
      </c>
      <c r="T225">
        <v>0.73640000000000005</v>
      </c>
    </row>
    <row r="226" spans="1:20" ht="15.75" thickBot="1" x14ac:dyDescent="0.3">
      <c r="A226" t="str">
        <f t="shared" si="3"/>
        <v/>
      </c>
      <c r="B226" t="s">
        <v>265</v>
      </c>
      <c r="D226" t="s">
        <v>265</v>
      </c>
      <c r="E226">
        <v>0.7661</v>
      </c>
      <c r="F226">
        <v>0.73640000000000005</v>
      </c>
      <c r="I226" t="s">
        <v>266</v>
      </c>
      <c r="J226">
        <v>0.58489999999999998</v>
      </c>
      <c r="L226" s="429"/>
      <c r="M226" s="218">
        <v>111</v>
      </c>
      <c r="P226" s="429"/>
      <c r="Q226" s="218">
        <v>111</v>
      </c>
      <c r="S226" t="s">
        <v>266</v>
      </c>
      <c r="T226">
        <v>0.43259999999999998</v>
      </c>
    </row>
    <row r="227" spans="1:20" x14ac:dyDescent="0.25">
      <c r="A227" t="str">
        <f t="shared" si="3"/>
        <v/>
      </c>
      <c r="B227" t="s">
        <v>266</v>
      </c>
      <c r="D227" t="s">
        <v>266</v>
      </c>
      <c r="E227">
        <v>0.58489999999999998</v>
      </c>
      <c r="F227">
        <v>0.43259999999999998</v>
      </c>
      <c r="I227" t="s">
        <v>267</v>
      </c>
      <c r="J227">
        <v>0.93540000000000001</v>
      </c>
      <c r="L227" s="428" t="s">
        <v>335</v>
      </c>
      <c r="M227" s="217">
        <v>0.62429999999999997</v>
      </c>
      <c r="P227" s="428" t="s">
        <v>56</v>
      </c>
      <c r="Q227" s="217">
        <v>0.68459999999999999</v>
      </c>
      <c r="S227" t="s">
        <v>267</v>
      </c>
      <c r="T227">
        <v>0.90820000000000001</v>
      </c>
    </row>
    <row r="228" spans="1:20" ht="15.75" thickBot="1" x14ac:dyDescent="0.3">
      <c r="A228" t="str">
        <f t="shared" si="3"/>
        <v/>
      </c>
      <c r="B228" t="s">
        <v>267</v>
      </c>
      <c r="D228" t="s">
        <v>267</v>
      </c>
      <c r="E228">
        <v>0.93540000000000001</v>
      </c>
      <c r="F228">
        <v>0.90820000000000001</v>
      </c>
      <c r="I228" t="s">
        <v>268</v>
      </c>
      <c r="J228">
        <v>0.66759999999999997</v>
      </c>
      <c r="L228" s="429"/>
      <c r="M228" s="218">
        <v>112</v>
      </c>
      <c r="P228" s="429"/>
      <c r="Q228" s="218">
        <v>112</v>
      </c>
      <c r="S228" t="s">
        <v>268</v>
      </c>
      <c r="T228">
        <v>0.65410000000000001</v>
      </c>
    </row>
    <row r="229" spans="1:20" x14ac:dyDescent="0.25">
      <c r="A229" t="str">
        <f t="shared" si="3"/>
        <v/>
      </c>
      <c r="B229" t="s">
        <v>268</v>
      </c>
      <c r="D229" t="s">
        <v>268</v>
      </c>
      <c r="E229">
        <v>0.66759999999999997</v>
      </c>
      <c r="F229">
        <v>0.65410000000000001</v>
      </c>
      <c r="I229" t="s">
        <v>269</v>
      </c>
      <c r="J229">
        <v>0.22109999999999999</v>
      </c>
      <c r="L229" s="428" t="s">
        <v>66</v>
      </c>
      <c r="M229" s="217">
        <v>0.62250000000000005</v>
      </c>
      <c r="P229" s="428" t="s">
        <v>272</v>
      </c>
      <c r="Q229" s="217">
        <v>0.6794</v>
      </c>
      <c r="S229" t="s">
        <v>269</v>
      </c>
      <c r="T229">
        <v>0.30409999999999998</v>
      </c>
    </row>
    <row r="230" spans="1:20" ht="15.75" thickBot="1" x14ac:dyDescent="0.3">
      <c r="A230" t="str">
        <f t="shared" si="3"/>
        <v/>
      </c>
      <c r="B230" t="s">
        <v>269</v>
      </c>
      <c r="D230" t="s">
        <v>269</v>
      </c>
      <c r="E230">
        <v>0.22109999999999999</v>
      </c>
      <c r="F230">
        <v>0.30409999999999998</v>
      </c>
      <c r="I230" t="s">
        <v>270</v>
      </c>
      <c r="J230">
        <v>0.1283</v>
      </c>
      <c r="L230" s="429"/>
      <c r="M230" s="218">
        <v>113</v>
      </c>
      <c r="P230" s="429"/>
      <c r="Q230" s="218">
        <v>113</v>
      </c>
      <c r="S230" t="s">
        <v>270</v>
      </c>
      <c r="T230">
        <v>0.1333</v>
      </c>
    </row>
    <row r="231" spans="1:20" x14ac:dyDescent="0.25">
      <c r="A231" t="str">
        <f t="shared" si="3"/>
        <v/>
      </c>
      <c r="B231" t="s">
        <v>270</v>
      </c>
      <c r="D231" t="s">
        <v>270</v>
      </c>
      <c r="E231">
        <v>0.1283</v>
      </c>
      <c r="F231">
        <v>0.1333</v>
      </c>
      <c r="I231" t="s">
        <v>271</v>
      </c>
      <c r="J231">
        <v>5.9799999999999999E-2</v>
      </c>
      <c r="L231" s="428" t="s">
        <v>312</v>
      </c>
      <c r="M231" s="217">
        <v>0.62129999999999996</v>
      </c>
      <c r="P231" s="428" t="s">
        <v>306</v>
      </c>
      <c r="Q231" s="217">
        <v>0.67849999999999999</v>
      </c>
      <c r="S231" t="s">
        <v>271</v>
      </c>
      <c r="T231">
        <v>9.1600000000000001E-2</v>
      </c>
    </row>
    <row r="232" spans="1:20" ht="15.75" thickBot="1" x14ac:dyDescent="0.3">
      <c r="A232" t="str">
        <f t="shared" si="3"/>
        <v/>
      </c>
      <c r="B232" t="s">
        <v>271</v>
      </c>
      <c r="D232" t="s">
        <v>271</v>
      </c>
      <c r="E232">
        <v>5.9799999999999999E-2</v>
      </c>
      <c r="F232">
        <v>9.1600000000000001E-2</v>
      </c>
      <c r="I232" t="s">
        <v>272</v>
      </c>
      <c r="J232">
        <v>0.71740000000000004</v>
      </c>
      <c r="L232" s="429"/>
      <c r="M232" s="218">
        <v>114</v>
      </c>
      <c r="P232" s="429"/>
      <c r="Q232" s="218">
        <v>114</v>
      </c>
      <c r="S232" t="s">
        <v>272</v>
      </c>
      <c r="T232">
        <v>0.6794</v>
      </c>
    </row>
    <row r="233" spans="1:20" x14ac:dyDescent="0.25">
      <c r="A233" t="str">
        <f t="shared" si="3"/>
        <v/>
      </c>
      <c r="B233" t="s">
        <v>272</v>
      </c>
      <c r="D233" t="s">
        <v>272</v>
      </c>
      <c r="E233">
        <v>0.71740000000000004</v>
      </c>
      <c r="F233">
        <v>0.6794</v>
      </c>
      <c r="I233" t="s">
        <v>273</v>
      </c>
      <c r="J233">
        <v>0.74180000000000001</v>
      </c>
      <c r="L233" s="428" t="s">
        <v>43</v>
      </c>
      <c r="M233" s="217">
        <v>0.61609999999999998</v>
      </c>
      <c r="P233" s="428" t="s">
        <v>97</v>
      </c>
      <c r="Q233" s="217">
        <v>0.67200000000000004</v>
      </c>
      <c r="S233" t="s">
        <v>273</v>
      </c>
      <c r="T233">
        <v>0.87849999999999995</v>
      </c>
    </row>
    <row r="234" spans="1:20" ht="15.75" thickBot="1" x14ac:dyDescent="0.3">
      <c r="A234" t="str">
        <f t="shared" si="3"/>
        <v/>
      </c>
      <c r="B234" t="s">
        <v>273</v>
      </c>
      <c r="D234" t="s">
        <v>273</v>
      </c>
      <c r="E234">
        <v>0.74180000000000001</v>
      </c>
      <c r="F234">
        <v>0.87849999999999995</v>
      </c>
      <c r="I234" t="s">
        <v>274</v>
      </c>
      <c r="J234">
        <v>0.67720000000000002</v>
      </c>
      <c r="L234" s="429"/>
      <c r="M234" s="218">
        <v>115</v>
      </c>
      <c r="P234" s="429"/>
      <c r="Q234" s="218">
        <v>115</v>
      </c>
      <c r="S234" t="s">
        <v>274</v>
      </c>
      <c r="T234">
        <v>0.73599999999999999</v>
      </c>
    </row>
    <row r="235" spans="1:20" x14ac:dyDescent="0.25">
      <c r="A235" t="str">
        <f t="shared" si="3"/>
        <v/>
      </c>
      <c r="B235" t="s">
        <v>274</v>
      </c>
      <c r="D235" t="s">
        <v>274</v>
      </c>
      <c r="E235">
        <v>0.67720000000000002</v>
      </c>
      <c r="F235">
        <v>0.73599999999999999</v>
      </c>
      <c r="I235" t="s">
        <v>275</v>
      </c>
      <c r="J235">
        <v>0.49530000000000002</v>
      </c>
      <c r="L235" s="428" t="s">
        <v>163</v>
      </c>
      <c r="M235" s="217">
        <v>0.61429999999999996</v>
      </c>
      <c r="P235" s="428" t="s">
        <v>298</v>
      </c>
      <c r="Q235" s="217">
        <v>0.67010000000000003</v>
      </c>
      <c r="S235" t="s">
        <v>275</v>
      </c>
      <c r="T235">
        <v>0.56730000000000003</v>
      </c>
    </row>
    <row r="236" spans="1:20" ht="15.75" thickBot="1" x14ac:dyDescent="0.3">
      <c r="A236" t="str">
        <f t="shared" si="3"/>
        <v/>
      </c>
      <c r="B236" t="s">
        <v>275</v>
      </c>
      <c r="D236" t="s">
        <v>275</v>
      </c>
      <c r="E236">
        <v>0.49530000000000002</v>
      </c>
      <c r="F236">
        <v>0.56730000000000003</v>
      </c>
      <c r="I236" t="s">
        <v>276</v>
      </c>
      <c r="J236">
        <v>0.32419999999999999</v>
      </c>
      <c r="L236" s="429"/>
      <c r="M236" s="218">
        <v>116</v>
      </c>
      <c r="P236" s="429"/>
      <c r="Q236" s="218">
        <v>116</v>
      </c>
      <c r="S236" t="s">
        <v>276</v>
      </c>
      <c r="T236">
        <v>0.38819999999999999</v>
      </c>
    </row>
    <row r="237" spans="1:20" x14ac:dyDescent="0.25">
      <c r="A237" t="str">
        <f t="shared" si="3"/>
        <v/>
      </c>
      <c r="B237" t="s">
        <v>276</v>
      </c>
      <c r="D237" t="s">
        <v>276</v>
      </c>
      <c r="E237">
        <v>0.32419999999999999</v>
      </c>
      <c r="F237">
        <v>0.38819999999999999</v>
      </c>
      <c r="I237" t="s">
        <v>277</v>
      </c>
      <c r="J237">
        <v>0.55479999999999996</v>
      </c>
      <c r="L237" s="428" t="s">
        <v>152</v>
      </c>
      <c r="M237" s="217">
        <v>0.6139</v>
      </c>
      <c r="P237" s="428" t="s">
        <v>132</v>
      </c>
      <c r="Q237" s="217">
        <v>0.66869999999999996</v>
      </c>
      <c r="S237" t="s">
        <v>277</v>
      </c>
      <c r="T237">
        <v>0.66349999999999998</v>
      </c>
    </row>
    <row r="238" spans="1:20" ht="15.75" thickBot="1" x14ac:dyDescent="0.3">
      <c r="A238" t="str">
        <f t="shared" si="3"/>
        <v/>
      </c>
      <c r="B238" t="s">
        <v>277</v>
      </c>
      <c r="D238" t="s">
        <v>277</v>
      </c>
      <c r="E238">
        <v>0.55479999999999996</v>
      </c>
      <c r="F238">
        <v>0.66349999999999998</v>
      </c>
      <c r="I238" t="s">
        <v>278</v>
      </c>
      <c r="J238">
        <v>0.2205</v>
      </c>
      <c r="L238" s="429"/>
      <c r="M238" s="218">
        <v>117</v>
      </c>
      <c r="P238" s="429"/>
      <c r="Q238" s="218">
        <v>117</v>
      </c>
      <c r="S238" t="s">
        <v>278</v>
      </c>
      <c r="T238">
        <v>0.25290000000000001</v>
      </c>
    </row>
    <row r="239" spans="1:20" x14ac:dyDescent="0.25">
      <c r="A239" t="str">
        <f t="shared" si="3"/>
        <v/>
      </c>
      <c r="B239" t="s">
        <v>278</v>
      </c>
      <c r="D239" t="s">
        <v>278</v>
      </c>
      <c r="E239">
        <v>0.2205</v>
      </c>
      <c r="F239">
        <v>0.25290000000000001</v>
      </c>
      <c r="I239" t="s">
        <v>279</v>
      </c>
      <c r="J239">
        <v>0.65580000000000005</v>
      </c>
      <c r="L239" s="428" t="s">
        <v>291</v>
      </c>
      <c r="M239" s="217">
        <v>0.61199999999999999</v>
      </c>
      <c r="P239" s="428" t="s">
        <v>277</v>
      </c>
      <c r="Q239" s="217">
        <v>0.66349999999999998</v>
      </c>
      <c r="S239" t="s">
        <v>279</v>
      </c>
      <c r="T239">
        <v>0.77139999999999997</v>
      </c>
    </row>
    <row r="240" spans="1:20" ht="15.75" thickBot="1" x14ac:dyDescent="0.3">
      <c r="A240" t="str">
        <f t="shared" si="3"/>
        <v/>
      </c>
      <c r="B240" t="s">
        <v>279</v>
      </c>
      <c r="D240" t="s">
        <v>279</v>
      </c>
      <c r="E240">
        <v>0.65580000000000005</v>
      </c>
      <c r="F240">
        <v>0.77139999999999997</v>
      </c>
      <c r="I240" t="s">
        <v>280</v>
      </c>
      <c r="J240">
        <v>0.39800000000000002</v>
      </c>
      <c r="L240" s="429"/>
      <c r="M240" s="218">
        <v>118</v>
      </c>
      <c r="P240" s="429"/>
      <c r="Q240" s="218">
        <v>118</v>
      </c>
      <c r="S240" t="s">
        <v>280</v>
      </c>
      <c r="T240">
        <v>0.30790000000000001</v>
      </c>
    </row>
    <row r="241" spans="1:20" x14ac:dyDescent="0.25">
      <c r="A241" t="str">
        <f t="shared" si="3"/>
        <v/>
      </c>
      <c r="B241" t="s">
        <v>280</v>
      </c>
      <c r="D241" t="s">
        <v>280</v>
      </c>
      <c r="E241">
        <v>0.39800000000000002</v>
      </c>
      <c r="F241">
        <v>0.30790000000000001</v>
      </c>
      <c r="I241" t="s">
        <v>281</v>
      </c>
      <c r="J241">
        <v>0.4612</v>
      </c>
      <c r="L241" s="13" t="s">
        <v>205</v>
      </c>
      <c r="M241" s="217">
        <v>0.61</v>
      </c>
      <c r="P241" s="428" t="s">
        <v>217</v>
      </c>
      <c r="Q241" s="217">
        <v>0.66320000000000001</v>
      </c>
      <c r="S241" t="s">
        <v>281</v>
      </c>
      <c r="T241">
        <v>0.39140000000000003</v>
      </c>
    </row>
    <row r="242" spans="1:20" ht="15.75" thickBot="1" x14ac:dyDescent="0.3">
      <c r="A242" t="str">
        <f t="shared" si="3"/>
        <v/>
      </c>
      <c r="B242" t="s">
        <v>281</v>
      </c>
      <c r="D242" t="s">
        <v>281</v>
      </c>
      <c r="E242">
        <v>0.4612</v>
      </c>
      <c r="F242">
        <v>0.39140000000000003</v>
      </c>
      <c r="I242" t="s">
        <v>282</v>
      </c>
      <c r="J242">
        <v>0.37809999999999999</v>
      </c>
      <c r="L242" s="14" t="s">
        <v>430</v>
      </c>
      <c r="M242" s="218">
        <v>119</v>
      </c>
      <c r="P242" s="429"/>
      <c r="Q242" s="218">
        <v>119</v>
      </c>
      <c r="S242" t="s">
        <v>282</v>
      </c>
      <c r="T242">
        <v>0.52249999999999996</v>
      </c>
    </row>
    <row r="243" spans="1:20" x14ac:dyDescent="0.25">
      <c r="A243" t="str">
        <f t="shared" si="3"/>
        <v/>
      </c>
      <c r="B243" t="s">
        <v>282</v>
      </c>
      <c r="D243" t="s">
        <v>282</v>
      </c>
      <c r="E243">
        <v>0.37809999999999999</v>
      </c>
      <c r="F243">
        <v>0.52249999999999996</v>
      </c>
      <c r="I243" t="s">
        <v>283</v>
      </c>
      <c r="J243">
        <v>0.2034</v>
      </c>
      <c r="L243" s="428" t="s">
        <v>135</v>
      </c>
      <c r="M243" s="217">
        <v>0.60799999999999998</v>
      </c>
      <c r="P243" s="428" t="s">
        <v>355</v>
      </c>
      <c r="Q243" s="217">
        <v>0.6603</v>
      </c>
      <c r="S243" t="s">
        <v>283</v>
      </c>
      <c r="T243">
        <v>0.50480000000000003</v>
      </c>
    </row>
    <row r="244" spans="1:20" ht="15.75" thickBot="1" x14ac:dyDescent="0.3">
      <c r="A244" t="str">
        <f t="shared" si="3"/>
        <v/>
      </c>
      <c r="B244" t="s">
        <v>283</v>
      </c>
      <c r="D244" t="s">
        <v>283</v>
      </c>
      <c r="E244">
        <v>0.2034</v>
      </c>
      <c r="F244">
        <v>0.50480000000000003</v>
      </c>
      <c r="I244" t="s">
        <v>284</v>
      </c>
      <c r="J244">
        <v>0.2203</v>
      </c>
      <c r="L244" s="429"/>
      <c r="M244" s="218">
        <v>120</v>
      </c>
      <c r="P244" s="429"/>
      <c r="Q244" s="218">
        <v>120</v>
      </c>
      <c r="S244" t="s">
        <v>284</v>
      </c>
      <c r="T244">
        <v>0.1123</v>
      </c>
    </row>
    <row r="245" spans="1:20" x14ac:dyDescent="0.25">
      <c r="A245" t="str">
        <f t="shared" si="3"/>
        <v/>
      </c>
      <c r="B245" t="s">
        <v>284</v>
      </c>
      <c r="D245" t="s">
        <v>284</v>
      </c>
      <c r="E245">
        <v>0.2203</v>
      </c>
      <c r="F245">
        <v>0.1123</v>
      </c>
      <c r="I245" t="s">
        <v>285</v>
      </c>
      <c r="J245">
        <v>0.83850000000000002</v>
      </c>
      <c r="L245" s="428" t="s">
        <v>138</v>
      </c>
      <c r="M245" s="217">
        <v>0.6079</v>
      </c>
      <c r="P245" s="428" t="s">
        <v>374</v>
      </c>
      <c r="Q245" s="217">
        <v>0.65759999999999996</v>
      </c>
      <c r="S245" t="s">
        <v>285</v>
      </c>
      <c r="T245">
        <v>0.84060000000000001</v>
      </c>
    </row>
    <row r="246" spans="1:20" ht="15.75" thickBot="1" x14ac:dyDescent="0.3">
      <c r="A246" t="str">
        <f t="shared" si="3"/>
        <v/>
      </c>
      <c r="B246" t="s">
        <v>285</v>
      </c>
      <c r="D246" t="s">
        <v>285</v>
      </c>
      <c r="E246">
        <v>0.83850000000000002</v>
      </c>
      <c r="F246">
        <v>0.84060000000000001</v>
      </c>
      <c r="I246" t="s">
        <v>286</v>
      </c>
      <c r="J246">
        <v>0.84870000000000001</v>
      </c>
      <c r="L246" s="429"/>
      <c r="M246" s="218">
        <v>121</v>
      </c>
      <c r="P246" s="429"/>
      <c r="Q246" s="218">
        <v>121</v>
      </c>
      <c r="S246" t="s">
        <v>286</v>
      </c>
      <c r="T246">
        <v>0.86939999999999995</v>
      </c>
    </row>
    <row r="247" spans="1:20" x14ac:dyDescent="0.25">
      <c r="A247" t="str">
        <f t="shared" si="3"/>
        <v/>
      </c>
      <c r="B247" t="s">
        <v>286</v>
      </c>
      <c r="D247" t="s">
        <v>286</v>
      </c>
      <c r="E247">
        <v>0.84870000000000001</v>
      </c>
      <c r="F247">
        <v>0.86939999999999995</v>
      </c>
      <c r="I247" t="s">
        <v>287</v>
      </c>
      <c r="J247">
        <v>0.70809999999999995</v>
      </c>
      <c r="L247" s="428" t="s">
        <v>367</v>
      </c>
      <c r="M247" s="217">
        <v>0.60329999999999995</v>
      </c>
      <c r="P247" s="428" t="s">
        <v>108</v>
      </c>
      <c r="Q247" s="217">
        <v>0.65610000000000002</v>
      </c>
      <c r="S247" t="s">
        <v>287</v>
      </c>
      <c r="T247">
        <v>0.85770000000000002</v>
      </c>
    </row>
    <row r="248" spans="1:20" ht="15.75" thickBot="1" x14ac:dyDescent="0.3">
      <c r="A248" t="str">
        <f t="shared" si="3"/>
        <v/>
      </c>
      <c r="B248" t="s">
        <v>287</v>
      </c>
      <c r="D248" t="s">
        <v>287</v>
      </c>
      <c r="E248">
        <v>0.70809999999999995</v>
      </c>
      <c r="F248">
        <v>0.85770000000000002</v>
      </c>
      <c r="I248" t="s">
        <v>288</v>
      </c>
      <c r="J248">
        <v>0.33500000000000002</v>
      </c>
      <c r="L248" s="429"/>
      <c r="M248" s="218">
        <v>122</v>
      </c>
      <c r="P248" s="429"/>
      <c r="Q248" s="218">
        <v>122</v>
      </c>
      <c r="S248" t="s">
        <v>288</v>
      </c>
      <c r="T248">
        <v>0.28539999999999999</v>
      </c>
    </row>
    <row r="249" spans="1:20" x14ac:dyDescent="0.25">
      <c r="A249" t="str">
        <f t="shared" si="3"/>
        <v/>
      </c>
      <c r="B249" t="s">
        <v>288</v>
      </c>
      <c r="D249" t="s">
        <v>288</v>
      </c>
      <c r="E249">
        <v>0.33500000000000002</v>
      </c>
      <c r="F249">
        <v>0.28539999999999999</v>
      </c>
      <c r="I249" t="s">
        <v>289</v>
      </c>
      <c r="J249">
        <v>0.3891</v>
      </c>
      <c r="L249" s="428" t="s">
        <v>132</v>
      </c>
      <c r="M249" s="217">
        <v>0.59940000000000004</v>
      </c>
      <c r="P249" s="428" t="s">
        <v>149</v>
      </c>
      <c r="Q249" s="217">
        <v>0.65429999999999999</v>
      </c>
      <c r="S249" t="s">
        <v>289</v>
      </c>
      <c r="T249">
        <v>0.51470000000000005</v>
      </c>
    </row>
    <row r="250" spans="1:20" ht="15.75" thickBot="1" x14ac:dyDescent="0.3">
      <c r="A250" t="str">
        <f t="shared" si="3"/>
        <v/>
      </c>
      <c r="B250" t="s">
        <v>289</v>
      </c>
      <c r="D250" t="s">
        <v>289</v>
      </c>
      <c r="E250">
        <v>0.3891</v>
      </c>
      <c r="F250">
        <v>0.51470000000000005</v>
      </c>
      <c r="I250" t="s">
        <v>290</v>
      </c>
      <c r="J250">
        <v>0.1067</v>
      </c>
      <c r="L250" s="429"/>
      <c r="M250" s="218">
        <v>123</v>
      </c>
      <c r="P250" s="429"/>
      <c r="Q250" s="218">
        <v>123</v>
      </c>
      <c r="S250" t="s">
        <v>290</v>
      </c>
      <c r="T250">
        <v>0.2056</v>
      </c>
    </row>
    <row r="251" spans="1:20" x14ac:dyDescent="0.25">
      <c r="A251" t="str">
        <f t="shared" si="3"/>
        <v/>
      </c>
      <c r="B251" t="s">
        <v>290</v>
      </c>
      <c r="D251" t="s">
        <v>290</v>
      </c>
      <c r="E251">
        <v>0.1067</v>
      </c>
      <c r="F251">
        <v>0.2056</v>
      </c>
      <c r="I251" t="s">
        <v>291</v>
      </c>
      <c r="J251">
        <v>0.61199999999999999</v>
      </c>
      <c r="L251" s="13" t="s">
        <v>211</v>
      </c>
      <c r="M251" s="217">
        <v>0.59009999999999996</v>
      </c>
      <c r="P251" s="428" t="s">
        <v>268</v>
      </c>
      <c r="Q251" s="217">
        <v>0.65410000000000001</v>
      </c>
      <c r="S251" t="s">
        <v>291</v>
      </c>
      <c r="T251">
        <v>0.58450000000000002</v>
      </c>
    </row>
    <row r="252" spans="1:20" ht="15.75" thickBot="1" x14ac:dyDescent="0.3">
      <c r="A252" t="str">
        <f t="shared" si="3"/>
        <v/>
      </c>
      <c r="B252" t="s">
        <v>291</v>
      </c>
      <c r="D252" t="s">
        <v>291</v>
      </c>
      <c r="E252">
        <v>0.61199999999999999</v>
      </c>
      <c r="F252">
        <v>0.58450000000000002</v>
      </c>
      <c r="I252" t="s">
        <v>292</v>
      </c>
      <c r="J252">
        <v>0.89419999999999999</v>
      </c>
      <c r="L252" s="14" t="s">
        <v>429</v>
      </c>
      <c r="M252" s="218">
        <v>124</v>
      </c>
      <c r="P252" s="429"/>
      <c r="Q252" s="218">
        <v>124</v>
      </c>
      <c r="S252" t="s">
        <v>292</v>
      </c>
      <c r="T252">
        <v>0.876</v>
      </c>
    </row>
    <row r="253" spans="1:20" x14ac:dyDescent="0.25">
      <c r="A253" t="str">
        <f t="shared" si="3"/>
        <v/>
      </c>
      <c r="B253" t="s">
        <v>292</v>
      </c>
      <c r="D253" t="s">
        <v>292</v>
      </c>
      <c r="E253">
        <v>0.89419999999999999</v>
      </c>
      <c r="F253">
        <v>0.876</v>
      </c>
      <c r="I253" t="s">
        <v>293</v>
      </c>
      <c r="J253">
        <v>0.65549999999999997</v>
      </c>
      <c r="L253" s="428" t="s">
        <v>295</v>
      </c>
      <c r="M253" s="217">
        <v>0.58979999999999999</v>
      </c>
      <c r="P253" s="13" t="s">
        <v>239</v>
      </c>
      <c r="Q253" s="217">
        <v>0.64470000000000005</v>
      </c>
      <c r="S253" t="s">
        <v>293</v>
      </c>
      <c r="T253">
        <v>0.71540000000000004</v>
      </c>
    </row>
    <row r="254" spans="1:20" ht="15.75" thickBot="1" x14ac:dyDescent="0.3">
      <c r="A254" t="str">
        <f t="shared" si="3"/>
        <v/>
      </c>
      <c r="B254" t="s">
        <v>293</v>
      </c>
      <c r="D254" t="s">
        <v>293</v>
      </c>
      <c r="E254">
        <v>0.65549999999999997</v>
      </c>
      <c r="F254">
        <v>0.71540000000000004</v>
      </c>
      <c r="I254" t="s">
        <v>294</v>
      </c>
      <c r="J254">
        <v>0.18870000000000001</v>
      </c>
      <c r="L254" s="429"/>
      <c r="M254" s="218">
        <v>125</v>
      </c>
      <c r="P254" s="14" t="s">
        <v>428</v>
      </c>
      <c r="Q254" s="218">
        <v>125</v>
      </c>
      <c r="S254" t="s">
        <v>294</v>
      </c>
      <c r="T254">
        <v>0.23860000000000001</v>
      </c>
    </row>
    <row r="255" spans="1:20" ht="15.75" thickBot="1" x14ac:dyDescent="0.3">
      <c r="A255" t="str">
        <f t="shared" si="3"/>
        <v/>
      </c>
      <c r="B255" t="s">
        <v>294</v>
      </c>
      <c r="D255" t="s">
        <v>294</v>
      </c>
      <c r="E255">
        <v>0.18870000000000001</v>
      </c>
      <c r="F255">
        <v>0.23860000000000001</v>
      </c>
      <c r="I255" t="s">
        <v>295</v>
      </c>
      <c r="J255">
        <v>0.58979999999999999</v>
      </c>
      <c r="L255" s="63" t="s">
        <v>23</v>
      </c>
      <c r="M255" s="64" t="s">
        <v>392</v>
      </c>
      <c r="P255" s="63" t="s">
        <v>23</v>
      </c>
      <c r="Q255" s="64" t="s">
        <v>392</v>
      </c>
      <c r="S255" t="s">
        <v>295</v>
      </c>
      <c r="T255">
        <v>0.3957</v>
      </c>
    </row>
    <row r="256" spans="1:20" x14ac:dyDescent="0.25">
      <c r="A256" t="str">
        <f t="shared" si="3"/>
        <v/>
      </c>
      <c r="B256" t="s">
        <v>295</v>
      </c>
      <c r="D256" t="s">
        <v>295</v>
      </c>
      <c r="E256">
        <v>0.58979999999999999</v>
      </c>
      <c r="F256">
        <v>0.3957</v>
      </c>
      <c r="I256" t="s">
        <v>296</v>
      </c>
      <c r="J256">
        <v>0.22739999999999999</v>
      </c>
      <c r="L256" s="13" t="s">
        <v>187</v>
      </c>
      <c r="M256" s="217">
        <v>0.58550000000000002</v>
      </c>
      <c r="P256" s="13" t="s">
        <v>49</v>
      </c>
      <c r="Q256" s="217">
        <v>0.64280000000000004</v>
      </c>
      <c r="S256" t="s">
        <v>296</v>
      </c>
      <c r="T256">
        <v>0.25269999999999998</v>
      </c>
    </row>
    <row r="257" spans="1:20" ht="15.75" thickBot="1" x14ac:dyDescent="0.3">
      <c r="A257" t="str">
        <f t="shared" si="3"/>
        <v/>
      </c>
      <c r="B257" t="s">
        <v>296</v>
      </c>
      <c r="D257" t="s">
        <v>296</v>
      </c>
      <c r="E257">
        <v>0.22739999999999999</v>
      </c>
      <c r="F257">
        <v>0.25269999999999998</v>
      </c>
      <c r="I257" t="s">
        <v>297</v>
      </c>
      <c r="J257">
        <v>0.41299999999999998</v>
      </c>
      <c r="L257" s="14" t="s">
        <v>428</v>
      </c>
      <c r="M257" s="218">
        <v>126</v>
      </c>
      <c r="P257" s="14" t="s">
        <v>429</v>
      </c>
      <c r="Q257" s="218">
        <v>126</v>
      </c>
      <c r="S257" t="s">
        <v>297</v>
      </c>
      <c r="T257">
        <v>0.24510000000000001</v>
      </c>
    </row>
    <row r="258" spans="1:20" x14ac:dyDescent="0.25">
      <c r="A258" t="str">
        <f t="shared" si="3"/>
        <v/>
      </c>
      <c r="B258" t="s">
        <v>297</v>
      </c>
      <c r="D258" t="s">
        <v>297</v>
      </c>
      <c r="E258">
        <v>0.41299999999999998</v>
      </c>
      <c r="F258">
        <v>0.24510000000000001</v>
      </c>
      <c r="I258" t="s">
        <v>298</v>
      </c>
      <c r="J258">
        <v>0.76029999999999998</v>
      </c>
      <c r="L258" s="428" t="s">
        <v>266</v>
      </c>
      <c r="M258" s="217">
        <v>0.58489999999999998</v>
      </c>
      <c r="P258" s="428" t="s">
        <v>224</v>
      </c>
      <c r="Q258" s="217">
        <v>0.63900000000000001</v>
      </c>
      <c r="S258" t="s">
        <v>298</v>
      </c>
      <c r="T258">
        <v>0.67010000000000003</v>
      </c>
    </row>
    <row r="259" spans="1:20" ht="15.75" thickBot="1" x14ac:dyDescent="0.3">
      <c r="A259" t="str">
        <f t="shared" ref="A259:A322" si="4">IF(B259=D259, "", "BAD")</f>
        <v/>
      </c>
      <c r="B259" t="s">
        <v>298</v>
      </c>
      <c r="D259" t="s">
        <v>298</v>
      </c>
      <c r="E259">
        <v>0.76029999999999998</v>
      </c>
      <c r="F259">
        <v>0.67010000000000003</v>
      </c>
      <c r="I259" t="s">
        <v>299</v>
      </c>
      <c r="J259">
        <v>0.38590000000000002</v>
      </c>
      <c r="L259" s="429"/>
      <c r="M259" s="218">
        <v>127</v>
      </c>
      <c r="P259" s="429"/>
      <c r="Q259" s="218">
        <v>127</v>
      </c>
      <c r="S259" t="s">
        <v>299</v>
      </c>
      <c r="T259">
        <v>0.56599999999999995</v>
      </c>
    </row>
    <row r="260" spans="1:20" x14ac:dyDescent="0.25">
      <c r="A260" t="str">
        <f t="shared" si="4"/>
        <v/>
      </c>
      <c r="B260" t="s">
        <v>299</v>
      </c>
      <c r="D260" t="s">
        <v>299</v>
      </c>
      <c r="E260">
        <v>0.38590000000000002</v>
      </c>
      <c r="F260">
        <v>0.56599999999999995</v>
      </c>
      <c r="I260" t="s">
        <v>300</v>
      </c>
      <c r="J260">
        <v>0.16639999999999999</v>
      </c>
      <c r="L260" s="428" t="s">
        <v>72</v>
      </c>
      <c r="M260" s="217">
        <v>0.58140000000000003</v>
      </c>
      <c r="P260" s="428" t="s">
        <v>337</v>
      </c>
      <c r="Q260" s="217">
        <v>0.63560000000000005</v>
      </c>
      <c r="S260" t="s">
        <v>300</v>
      </c>
      <c r="T260">
        <v>0.24490000000000001</v>
      </c>
    </row>
    <row r="261" spans="1:20" ht="15.75" thickBot="1" x14ac:dyDescent="0.3">
      <c r="A261" t="str">
        <f t="shared" si="4"/>
        <v/>
      </c>
      <c r="B261" t="s">
        <v>300</v>
      </c>
      <c r="D261" t="s">
        <v>300</v>
      </c>
      <c r="E261">
        <v>0.16639999999999999</v>
      </c>
      <c r="F261">
        <v>0.24490000000000001</v>
      </c>
      <c r="I261" t="s">
        <v>301</v>
      </c>
      <c r="J261">
        <v>0.77149999999999996</v>
      </c>
      <c r="L261" s="429"/>
      <c r="M261" s="218">
        <v>128</v>
      </c>
      <c r="P261" s="429"/>
      <c r="Q261" s="218">
        <v>128</v>
      </c>
      <c r="S261" t="s">
        <v>301</v>
      </c>
      <c r="T261">
        <v>0.94240000000000002</v>
      </c>
    </row>
    <row r="262" spans="1:20" x14ac:dyDescent="0.25">
      <c r="A262" t="str">
        <f t="shared" si="4"/>
        <v/>
      </c>
      <c r="B262" t="s">
        <v>301</v>
      </c>
      <c r="D262" t="s">
        <v>301</v>
      </c>
      <c r="E262">
        <v>0.77149999999999996</v>
      </c>
      <c r="F262">
        <v>0.94240000000000002</v>
      </c>
      <c r="I262" t="s">
        <v>302</v>
      </c>
      <c r="J262">
        <v>0.31530000000000002</v>
      </c>
      <c r="L262" s="428" t="s">
        <v>228</v>
      </c>
      <c r="M262" s="217">
        <v>0.57979999999999998</v>
      </c>
      <c r="P262" s="428" t="s">
        <v>67</v>
      </c>
      <c r="Q262" s="217">
        <v>0.63319999999999999</v>
      </c>
      <c r="S262" t="s">
        <v>302</v>
      </c>
      <c r="T262">
        <v>0.51139999999999997</v>
      </c>
    </row>
    <row r="263" spans="1:20" ht="15.75" thickBot="1" x14ac:dyDescent="0.3">
      <c r="A263" t="str">
        <f t="shared" si="4"/>
        <v/>
      </c>
      <c r="B263" t="s">
        <v>302</v>
      </c>
      <c r="D263" t="s">
        <v>302</v>
      </c>
      <c r="E263">
        <v>0.31530000000000002</v>
      </c>
      <c r="F263">
        <v>0.51139999999999997</v>
      </c>
      <c r="I263" t="s">
        <v>303</v>
      </c>
      <c r="J263">
        <v>0.56369999999999998</v>
      </c>
      <c r="L263" s="429"/>
      <c r="M263" s="218">
        <v>129</v>
      </c>
      <c r="P263" s="429"/>
      <c r="Q263" s="218">
        <v>129</v>
      </c>
      <c r="S263" t="s">
        <v>303</v>
      </c>
      <c r="T263">
        <v>0.70689999999999997</v>
      </c>
    </row>
    <row r="264" spans="1:20" x14ac:dyDescent="0.25">
      <c r="A264" t="str">
        <f t="shared" si="4"/>
        <v/>
      </c>
      <c r="B264" t="s">
        <v>303</v>
      </c>
      <c r="D264" t="s">
        <v>303</v>
      </c>
      <c r="E264">
        <v>0.56369999999999998</v>
      </c>
      <c r="F264">
        <v>0.70689999999999997</v>
      </c>
      <c r="I264" t="s">
        <v>304</v>
      </c>
      <c r="J264">
        <v>8.7800000000000003E-2</v>
      </c>
      <c r="L264" s="428" t="s">
        <v>365</v>
      </c>
      <c r="M264" s="217">
        <v>0.57950000000000002</v>
      </c>
      <c r="P264" s="428" t="s">
        <v>129</v>
      </c>
      <c r="Q264" s="217">
        <v>0.62660000000000005</v>
      </c>
      <c r="S264" t="s">
        <v>304</v>
      </c>
      <c r="T264">
        <v>0.11310000000000001</v>
      </c>
    </row>
    <row r="265" spans="1:20" ht="15.75" thickBot="1" x14ac:dyDescent="0.3">
      <c r="A265" t="str">
        <f t="shared" si="4"/>
        <v/>
      </c>
      <c r="B265" t="s">
        <v>304</v>
      </c>
      <c r="D265" t="s">
        <v>304</v>
      </c>
      <c r="E265">
        <v>8.7800000000000003E-2</v>
      </c>
      <c r="F265">
        <v>0.11310000000000001</v>
      </c>
      <c r="I265" t="s">
        <v>305</v>
      </c>
      <c r="J265">
        <v>0.16</v>
      </c>
      <c r="L265" s="429"/>
      <c r="M265" s="218">
        <v>130</v>
      </c>
      <c r="P265" s="429"/>
      <c r="Q265" s="218">
        <v>130</v>
      </c>
      <c r="S265" t="s">
        <v>305</v>
      </c>
      <c r="T265">
        <v>0.53100000000000003</v>
      </c>
    </row>
    <row r="266" spans="1:20" x14ac:dyDescent="0.25">
      <c r="A266" t="str">
        <f t="shared" si="4"/>
        <v/>
      </c>
      <c r="B266" t="s">
        <v>305</v>
      </c>
      <c r="D266" t="s">
        <v>305</v>
      </c>
      <c r="E266">
        <v>0.16</v>
      </c>
      <c r="F266">
        <v>0.53100000000000003</v>
      </c>
      <c r="I266" t="s">
        <v>306</v>
      </c>
      <c r="J266">
        <v>0.43790000000000001</v>
      </c>
      <c r="L266" s="428" t="s">
        <v>167</v>
      </c>
      <c r="M266" s="217">
        <v>0.57509999999999994</v>
      </c>
      <c r="P266" s="428" t="s">
        <v>141</v>
      </c>
      <c r="Q266" s="217">
        <v>0.62050000000000005</v>
      </c>
      <c r="S266" t="s">
        <v>306</v>
      </c>
      <c r="T266">
        <v>0.67849999999999999</v>
      </c>
    </row>
    <row r="267" spans="1:20" ht="15.75" thickBot="1" x14ac:dyDescent="0.3">
      <c r="A267" t="str">
        <f t="shared" si="4"/>
        <v/>
      </c>
      <c r="B267" t="s">
        <v>306</v>
      </c>
      <c r="D267" t="s">
        <v>306</v>
      </c>
      <c r="E267">
        <v>0.43790000000000001</v>
      </c>
      <c r="F267">
        <v>0.67849999999999999</v>
      </c>
      <c r="I267" t="s">
        <v>307</v>
      </c>
      <c r="J267">
        <v>0.44519999999999998</v>
      </c>
      <c r="L267" s="429"/>
      <c r="M267" s="218">
        <v>131</v>
      </c>
      <c r="P267" s="429"/>
      <c r="Q267" s="218">
        <v>131</v>
      </c>
      <c r="S267" t="s">
        <v>307</v>
      </c>
      <c r="T267">
        <v>0.38790000000000002</v>
      </c>
    </row>
    <row r="268" spans="1:20" x14ac:dyDescent="0.25">
      <c r="A268" t="str">
        <f t="shared" si="4"/>
        <v/>
      </c>
      <c r="B268" t="s">
        <v>307</v>
      </c>
      <c r="D268" t="s">
        <v>307</v>
      </c>
      <c r="E268">
        <v>0.44519999999999998</v>
      </c>
      <c r="F268">
        <v>0.38790000000000002</v>
      </c>
      <c r="I268" t="s">
        <v>308</v>
      </c>
      <c r="J268">
        <v>0.42220000000000002</v>
      </c>
      <c r="L268" s="428" t="s">
        <v>373</v>
      </c>
      <c r="M268" s="217">
        <v>0.57420000000000004</v>
      </c>
      <c r="P268" s="428" t="s">
        <v>92</v>
      </c>
      <c r="Q268" s="217">
        <v>0.61799999999999999</v>
      </c>
      <c r="S268" t="s">
        <v>308</v>
      </c>
      <c r="T268">
        <v>0.25840000000000002</v>
      </c>
    </row>
    <row r="269" spans="1:20" ht="15.75" thickBot="1" x14ac:dyDescent="0.3">
      <c r="A269" t="str">
        <f t="shared" si="4"/>
        <v/>
      </c>
      <c r="B269" t="s">
        <v>308</v>
      </c>
      <c r="D269" t="s">
        <v>308</v>
      </c>
      <c r="E269">
        <v>0.42220000000000002</v>
      </c>
      <c r="F269">
        <v>0.25840000000000002</v>
      </c>
      <c r="I269" t="s">
        <v>309</v>
      </c>
      <c r="J269">
        <v>0.12770000000000001</v>
      </c>
      <c r="L269" s="429"/>
      <c r="M269" s="218">
        <v>132</v>
      </c>
      <c r="P269" s="429"/>
      <c r="Q269" s="218">
        <v>132</v>
      </c>
      <c r="S269" t="s">
        <v>309</v>
      </c>
      <c r="T269">
        <v>0.25829999999999997</v>
      </c>
    </row>
    <row r="270" spans="1:20" x14ac:dyDescent="0.25">
      <c r="A270" t="str">
        <f t="shared" si="4"/>
        <v/>
      </c>
      <c r="B270" t="s">
        <v>309</v>
      </c>
      <c r="D270" t="s">
        <v>309</v>
      </c>
      <c r="E270">
        <v>0.12770000000000001</v>
      </c>
      <c r="F270">
        <v>0.25829999999999997</v>
      </c>
      <c r="I270" t="s">
        <v>310</v>
      </c>
      <c r="J270">
        <v>0.48120000000000002</v>
      </c>
      <c r="L270" s="428" t="s">
        <v>324</v>
      </c>
      <c r="M270" s="217">
        <v>0.57420000000000004</v>
      </c>
      <c r="P270" s="428" t="s">
        <v>338</v>
      </c>
      <c r="Q270" s="217">
        <v>0.61780000000000002</v>
      </c>
      <c r="S270" t="s">
        <v>310</v>
      </c>
      <c r="T270">
        <v>0.40189999999999998</v>
      </c>
    </row>
    <row r="271" spans="1:20" ht="15.75" thickBot="1" x14ac:dyDescent="0.3">
      <c r="A271" t="str">
        <f t="shared" si="4"/>
        <v/>
      </c>
      <c r="B271" t="s">
        <v>310</v>
      </c>
      <c r="D271" t="s">
        <v>310</v>
      </c>
      <c r="E271">
        <v>0.48120000000000002</v>
      </c>
      <c r="F271">
        <v>0.40189999999999998</v>
      </c>
      <c r="I271" t="s">
        <v>311</v>
      </c>
      <c r="J271">
        <v>0.48920000000000002</v>
      </c>
      <c r="L271" s="429"/>
      <c r="M271" s="218">
        <v>133</v>
      </c>
      <c r="P271" s="429"/>
      <c r="Q271" s="218">
        <v>133</v>
      </c>
      <c r="S271" t="s">
        <v>311</v>
      </c>
      <c r="T271">
        <v>0.54200000000000004</v>
      </c>
    </row>
    <row r="272" spans="1:20" x14ac:dyDescent="0.25">
      <c r="A272" t="str">
        <f t="shared" si="4"/>
        <v/>
      </c>
      <c r="B272" t="s">
        <v>311</v>
      </c>
      <c r="D272" t="s">
        <v>311</v>
      </c>
      <c r="E272">
        <v>0.48920000000000002</v>
      </c>
      <c r="F272">
        <v>0.54200000000000004</v>
      </c>
      <c r="I272" t="s">
        <v>312</v>
      </c>
      <c r="J272">
        <v>0.62129999999999996</v>
      </c>
      <c r="L272" s="13" t="s">
        <v>381</v>
      </c>
      <c r="M272" s="217">
        <v>0.57199999999999995</v>
      </c>
      <c r="P272" s="428" t="s">
        <v>370</v>
      </c>
      <c r="Q272" s="217">
        <v>0.61539999999999995</v>
      </c>
      <c r="S272" t="s">
        <v>312</v>
      </c>
      <c r="T272">
        <v>0.82520000000000004</v>
      </c>
    </row>
    <row r="273" spans="1:20" ht="15.75" thickBot="1" x14ac:dyDescent="0.3">
      <c r="A273" t="str">
        <f t="shared" si="4"/>
        <v/>
      </c>
      <c r="B273" t="s">
        <v>312</v>
      </c>
      <c r="D273" t="s">
        <v>312</v>
      </c>
      <c r="E273">
        <v>0.62129999999999996</v>
      </c>
      <c r="F273">
        <v>0.82520000000000004</v>
      </c>
      <c r="I273" t="s">
        <v>313</v>
      </c>
      <c r="J273">
        <v>6.2399999999999997E-2</v>
      </c>
      <c r="L273" s="14" t="s">
        <v>428</v>
      </c>
      <c r="M273" s="218">
        <v>134</v>
      </c>
      <c r="P273" s="429"/>
      <c r="Q273" s="218">
        <v>134</v>
      </c>
      <c r="S273" t="s">
        <v>313</v>
      </c>
      <c r="T273">
        <v>3.0599999999999999E-2</v>
      </c>
    </row>
    <row r="274" spans="1:20" x14ac:dyDescent="0.25">
      <c r="A274" t="str">
        <f t="shared" si="4"/>
        <v/>
      </c>
      <c r="B274" t="s">
        <v>313</v>
      </c>
      <c r="D274" t="s">
        <v>313</v>
      </c>
      <c r="E274">
        <v>6.2399999999999997E-2</v>
      </c>
      <c r="F274">
        <v>3.0599999999999999E-2</v>
      </c>
      <c r="I274" t="s">
        <v>314</v>
      </c>
      <c r="J274">
        <v>0.74939999999999996</v>
      </c>
      <c r="L274" s="428" t="s">
        <v>303</v>
      </c>
      <c r="M274" s="217">
        <v>0.56369999999999998</v>
      </c>
      <c r="P274" s="428" t="s">
        <v>342</v>
      </c>
      <c r="Q274" s="217">
        <v>0.61399999999999999</v>
      </c>
      <c r="S274" t="s">
        <v>314</v>
      </c>
      <c r="T274">
        <v>0.75939999999999996</v>
      </c>
    </row>
    <row r="275" spans="1:20" ht="15.75" thickBot="1" x14ac:dyDescent="0.3">
      <c r="A275" t="str">
        <f t="shared" si="4"/>
        <v/>
      </c>
      <c r="B275" t="s">
        <v>314</v>
      </c>
      <c r="D275" t="s">
        <v>314</v>
      </c>
      <c r="E275">
        <v>0.74939999999999996</v>
      </c>
      <c r="F275">
        <v>0.75939999999999996</v>
      </c>
      <c r="I275" t="s">
        <v>315</v>
      </c>
      <c r="J275">
        <v>0.4375</v>
      </c>
      <c r="L275" s="429"/>
      <c r="M275" s="218">
        <v>135</v>
      </c>
      <c r="P275" s="429"/>
      <c r="Q275" s="218">
        <v>135</v>
      </c>
      <c r="S275" t="s">
        <v>315</v>
      </c>
      <c r="T275">
        <v>0.34460000000000002</v>
      </c>
    </row>
    <row r="276" spans="1:20" x14ac:dyDescent="0.25">
      <c r="A276" t="str">
        <f t="shared" si="4"/>
        <v/>
      </c>
      <c r="B276" t="s">
        <v>315</v>
      </c>
      <c r="D276" t="s">
        <v>315</v>
      </c>
      <c r="E276">
        <v>0.4375</v>
      </c>
      <c r="F276">
        <v>0.34460000000000002</v>
      </c>
      <c r="I276" t="s">
        <v>316</v>
      </c>
      <c r="J276">
        <v>0.16650000000000001</v>
      </c>
      <c r="L276" s="428" t="s">
        <v>70</v>
      </c>
      <c r="M276" s="217">
        <v>0.5615</v>
      </c>
      <c r="P276" s="428" t="s">
        <v>387</v>
      </c>
      <c r="Q276" s="217">
        <v>0.61319999999999997</v>
      </c>
      <c r="S276" t="s">
        <v>316</v>
      </c>
      <c r="T276">
        <v>0.14879999999999999</v>
      </c>
    </row>
    <row r="277" spans="1:20" ht="15.75" thickBot="1" x14ac:dyDescent="0.3">
      <c r="A277" t="str">
        <f t="shared" si="4"/>
        <v/>
      </c>
      <c r="B277" t="s">
        <v>316</v>
      </c>
      <c r="D277" t="s">
        <v>316</v>
      </c>
      <c r="E277">
        <v>0.16650000000000001</v>
      </c>
      <c r="F277">
        <v>0.14879999999999999</v>
      </c>
      <c r="I277" t="s">
        <v>317</v>
      </c>
      <c r="J277">
        <v>0.77349999999999997</v>
      </c>
      <c r="L277" s="429"/>
      <c r="M277" s="218">
        <v>136</v>
      </c>
      <c r="P277" s="429"/>
      <c r="Q277" s="218">
        <v>136</v>
      </c>
      <c r="S277" t="s">
        <v>317</v>
      </c>
      <c r="T277">
        <v>0.85560000000000003</v>
      </c>
    </row>
    <row r="278" spans="1:20" x14ac:dyDescent="0.25">
      <c r="A278" t="str">
        <f t="shared" si="4"/>
        <v/>
      </c>
      <c r="B278" t="s">
        <v>317</v>
      </c>
      <c r="D278" t="s">
        <v>317</v>
      </c>
      <c r="E278">
        <v>0.77349999999999997</v>
      </c>
      <c r="F278">
        <v>0.85560000000000003</v>
      </c>
      <c r="I278" t="s">
        <v>318</v>
      </c>
      <c r="J278">
        <v>0.78110000000000002</v>
      </c>
      <c r="L278" s="428" t="s">
        <v>95</v>
      </c>
      <c r="M278" s="217">
        <v>0.55869999999999997</v>
      </c>
      <c r="P278" s="428" t="s">
        <v>364</v>
      </c>
      <c r="Q278" s="217">
        <v>0.61299999999999999</v>
      </c>
      <c r="S278" t="s">
        <v>318</v>
      </c>
      <c r="T278">
        <v>0.88080000000000003</v>
      </c>
    </row>
    <row r="279" spans="1:20" ht="15.75" thickBot="1" x14ac:dyDescent="0.3">
      <c r="A279" t="str">
        <f t="shared" si="4"/>
        <v/>
      </c>
      <c r="B279" t="s">
        <v>318</v>
      </c>
      <c r="D279" t="s">
        <v>318</v>
      </c>
      <c r="E279">
        <v>0.78110000000000002</v>
      </c>
      <c r="F279">
        <v>0.88080000000000003</v>
      </c>
      <c r="I279" t="s">
        <v>319</v>
      </c>
      <c r="J279">
        <v>0.78549999999999998</v>
      </c>
      <c r="L279" s="429"/>
      <c r="M279" s="218">
        <v>137</v>
      </c>
      <c r="P279" s="429"/>
      <c r="Q279" s="218">
        <v>137</v>
      </c>
      <c r="S279" t="s">
        <v>319</v>
      </c>
      <c r="T279">
        <v>0.68730000000000002</v>
      </c>
    </row>
    <row r="280" spans="1:20" x14ac:dyDescent="0.25">
      <c r="A280" t="str">
        <f t="shared" si="4"/>
        <v/>
      </c>
      <c r="B280" t="s">
        <v>319</v>
      </c>
      <c r="D280" t="s">
        <v>319</v>
      </c>
      <c r="E280">
        <v>0.78549999999999998</v>
      </c>
      <c r="F280">
        <v>0.68730000000000002</v>
      </c>
      <c r="I280" t="s">
        <v>320</v>
      </c>
      <c r="J280">
        <v>6.1899999999999997E-2</v>
      </c>
      <c r="L280" s="428" t="s">
        <v>388</v>
      </c>
      <c r="M280" s="217">
        <v>0.55710000000000004</v>
      </c>
      <c r="P280" s="428" t="s">
        <v>69</v>
      </c>
      <c r="Q280" s="217">
        <v>0.59299999999999997</v>
      </c>
      <c r="S280" t="s">
        <v>320</v>
      </c>
      <c r="T280">
        <v>0.23710000000000001</v>
      </c>
    </row>
    <row r="281" spans="1:20" ht="15.75" thickBot="1" x14ac:dyDescent="0.3">
      <c r="A281" t="str">
        <f t="shared" si="4"/>
        <v/>
      </c>
      <c r="B281" t="s">
        <v>320</v>
      </c>
      <c r="D281" t="s">
        <v>320</v>
      </c>
      <c r="E281">
        <v>6.1899999999999997E-2</v>
      </c>
      <c r="F281">
        <v>0.23710000000000001</v>
      </c>
      <c r="I281" t="s">
        <v>321</v>
      </c>
      <c r="J281">
        <v>0.53139999999999998</v>
      </c>
      <c r="L281" s="429"/>
      <c r="M281" s="218">
        <v>138</v>
      </c>
      <c r="P281" s="429"/>
      <c r="Q281" s="218">
        <v>138</v>
      </c>
      <c r="S281" t="s">
        <v>321</v>
      </c>
      <c r="T281">
        <v>0.5111</v>
      </c>
    </row>
    <row r="282" spans="1:20" x14ac:dyDescent="0.25">
      <c r="A282" t="str">
        <f t="shared" si="4"/>
        <v/>
      </c>
      <c r="B282" t="s">
        <v>321</v>
      </c>
      <c r="D282" t="s">
        <v>321</v>
      </c>
      <c r="E282">
        <v>0.53139999999999998</v>
      </c>
      <c r="F282">
        <v>0.5111</v>
      </c>
      <c r="I282" t="s">
        <v>322</v>
      </c>
      <c r="J282">
        <v>0.9365</v>
      </c>
      <c r="L282" s="428" t="s">
        <v>227</v>
      </c>
      <c r="M282" s="217">
        <v>0.55630000000000002</v>
      </c>
      <c r="P282" s="13" t="s">
        <v>381</v>
      </c>
      <c r="Q282" s="217">
        <v>0.59040000000000004</v>
      </c>
      <c r="S282" t="s">
        <v>322</v>
      </c>
      <c r="T282">
        <v>0.8972</v>
      </c>
    </row>
    <row r="283" spans="1:20" ht="15.75" thickBot="1" x14ac:dyDescent="0.3">
      <c r="A283" t="str">
        <f t="shared" si="4"/>
        <v/>
      </c>
      <c r="B283" t="s">
        <v>322</v>
      </c>
      <c r="D283" t="s">
        <v>322</v>
      </c>
      <c r="E283">
        <v>0.9365</v>
      </c>
      <c r="F283">
        <v>0.8972</v>
      </c>
      <c r="I283" t="s">
        <v>323</v>
      </c>
      <c r="J283">
        <v>0.54149999999999998</v>
      </c>
      <c r="L283" s="429"/>
      <c r="M283" s="218">
        <v>139</v>
      </c>
      <c r="P283" s="14" t="s">
        <v>428</v>
      </c>
      <c r="Q283" s="218">
        <v>139</v>
      </c>
      <c r="S283" t="s">
        <v>323</v>
      </c>
      <c r="T283">
        <v>0.30280000000000001</v>
      </c>
    </row>
    <row r="284" spans="1:20" x14ac:dyDescent="0.25">
      <c r="A284" t="str">
        <f t="shared" si="4"/>
        <v/>
      </c>
      <c r="B284" t="s">
        <v>323</v>
      </c>
      <c r="D284" t="s">
        <v>323</v>
      </c>
      <c r="E284">
        <v>0.54149999999999998</v>
      </c>
      <c r="F284">
        <v>0.30280000000000001</v>
      </c>
      <c r="I284" t="s">
        <v>23</v>
      </c>
      <c r="J284" t="s">
        <v>392</v>
      </c>
      <c r="L284" s="428" t="s">
        <v>277</v>
      </c>
      <c r="M284" s="217">
        <v>0.55479999999999996</v>
      </c>
      <c r="P284" s="428" t="s">
        <v>104</v>
      </c>
      <c r="Q284" s="217">
        <v>0.58960000000000001</v>
      </c>
      <c r="S284" t="s">
        <v>324</v>
      </c>
      <c r="T284">
        <v>0.49419999999999997</v>
      </c>
    </row>
    <row r="285" spans="1:20" ht="15.75" thickBot="1" x14ac:dyDescent="0.3">
      <c r="A285" t="str">
        <f t="shared" si="4"/>
        <v/>
      </c>
      <c r="B285" t="s">
        <v>324</v>
      </c>
      <c r="D285" t="s">
        <v>324</v>
      </c>
      <c r="E285">
        <v>0.57420000000000004</v>
      </c>
      <c r="F285">
        <v>0.49419999999999997</v>
      </c>
      <c r="I285" t="s">
        <v>23</v>
      </c>
      <c r="J285" t="s">
        <v>392</v>
      </c>
      <c r="L285" s="429"/>
      <c r="M285" s="218">
        <v>140</v>
      </c>
      <c r="P285" s="429"/>
      <c r="Q285" s="218">
        <v>140</v>
      </c>
      <c r="S285" t="s">
        <v>325</v>
      </c>
      <c r="T285">
        <v>0.94499999999999995</v>
      </c>
    </row>
    <row r="286" spans="1:20" x14ac:dyDescent="0.25">
      <c r="A286" t="str">
        <f t="shared" si="4"/>
        <v/>
      </c>
      <c r="B286" t="s">
        <v>325</v>
      </c>
      <c r="D286" t="s">
        <v>325</v>
      </c>
      <c r="E286">
        <v>0.8972</v>
      </c>
      <c r="F286">
        <v>0.94499999999999995</v>
      </c>
      <c r="I286" t="s">
        <v>23</v>
      </c>
      <c r="J286" t="s">
        <v>392</v>
      </c>
      <c r="L286" s="428" t="s">
        <v>73</v>
      </c>
      <c r="M286" s="217">
        <v>0.55369999999999997</v>
      </c>
      <c r="P286" s="428" t="s">
        <v>43</v>
      </c>
      <c r="Q286" s="217">
        <v>0.58699999999999997</v>
      </c>
      <c r="S286" t="s">
        <v>326</v>
      </c>
      <c r="T286">
        <v>0.154</v>
      </c>
    </row>
    <row r="287" spans="1:20" ht="15.75" thickBot="1" x14ac:dyDescent="0.3">
      <c r="A287" t="str">
        <f t="shared" si="4"/>
        <v/>
      </c>
      <c r="B287" t="s">
        <v>326</v>
      </c>
      <c r="D287" t="s">
        <v>326</v>
      </c>
      <c r="E287">
        <v>0.18290000000000001</v>
      </c>
      <c r="F287">
        <v>0.154</v>
      </c>
      <c r="I287" t="s">
        <v>23</v>
      </c>
      <c r="J287" t="s">
        <v>392</v>
      </c>
      <c r="L287" s="429"/>
      <c r="M287" s="218">
        <v>141</v>
      </c>
      <c r="P287" s="429"/>
      <c r="Q287" s="218">
        <v>141</v>
      </c>
      <c r="S287" t="s">
        <v>327</v>
      </c>
      <c r="T287">
        <v>0.1197</v>
      </c>
    </row>
    <row r="288" spans="1:20" x14ac:dyDescent="0.25">
      <c r="A288" t="str">
        <f t="shared" si="4"/>
        <v/>
      </c>
      <c r="B288" t="s">
        <v>327</v>
      </c>
      <c r="D288" t="s">
        <v>327</v>
      </c>
      <c r="E288">
        <v>0.23419999999999999</v>
      </c>
      <c r="F288">
        <v>0.1197</v>
      </c>
      <c r="I288" t="s">
        <v>23</v>
      </c>
      <c r="J288" t="s">
        <v>392</v>
      </c>
      <c r="L288" s="428" t="s">
        <v>58</v>
      </c>
      <c r="M288" s="217">
        <v>0.54669999999999996</v>
      </c>
      <c r="P288" s="428" t="s">
        <v>291</v>
      </c>
      <c r="Q288" s="217">
        <v>0.58450000000000002</v>
      </c>
      <c r="S288" t="s">
        <v>328</v>
      </c>
      <c r="T288">
        <v>0.35399999999999998</v>
      </c>
    </row>
    <row r="289" spans="1:20" ht="15.75" thickBot="1" x14ac:dyDescent="0.3">
      <c r="A289" t="str">
        <f t="shared" si="4"/>
        <v/>
      </c>
      <c r="B289" t="s">
        <v>328</v>
      </c>
      <c r="D289" t="s">
        <v>328</v>
      </c>
      <c r="E289">
        <v>0.26769999999999999</v>
      </c>
      <c r="F289">
        <v>0.35399999999999998</v>
      </c>
      <c r="I289" t="s">
        <v>23</v>
      </c>
      <c r="J289" t="s">
        <v>392</v>
      </c>
      <c r="L289" s="429"/>
      <c r="M289" s="218">
        <v>142</v>
      </c>
      <c r="P289" s="429"/>
      <c r="Q289" s="218">
        <v>142</v>
      </c>
      <c r="S289" t="s">
        <v>329</v>
      </c>
      <c r="T289">
        <v>0.88280000000000003</v>
      </c>
    </row>
    <row r="290" spans="1:20" x14ac:dyDescent="0.25">
      <c r="A290" t="str">
        <f t="shared" si="4"/>
        <v/>
      </c>
      <c r="B290" t="s">
        <v>329</v>
      </c>
      <c r="D290" t="s">
        <v>329</v>
      </c>
      <c r="E290">
        <v>0.81140000000000001</v>
      </c>
      <c r="F290">
        <v>0.88280000000000003</v>
      </c>
      <c r="I290" t="s">
        <v>23</v>
      </c>
      <c r="J290" t="s">
        <v>392</v>
      </c>
      <c r="L290" s="428" t="s">
        <v>380</v>
      </c>
      <c r="M290" s="217">
        <v>0.54369999999999996</v>
      </c>
      <c r="P290" s="13" t="s">
        <v>106</v>
      </c>
      <c r="Q290" s="217">
        <v>0.57879999999999998</v>
      </c>
      <c r="S290" t="s">
        <v>330</v>
      </c>
      <c r="T290">
        <v>0.73650000000000004</v>
      </c>
    </row>
    <row r="291" spans="1:20" ht="15.75" thickBot="1" x14ac:dyDescent="0.3">
      <c r="A291" t="str">
        <f t="shared" si="4"/>
        <v/>
      </c>
      <c r="B291" t="s">
        <v>330</v>
      </c>
      <c r="D291" t="s">
        <v>330</v>
      </c>
      <c r="E291">
        <v>0.49020000000000002</v>
      </c>
      <c r="F291">
        <v>0.73650000000000004</v>
      </c>
      <c r="I291" t="s">
        <v>23</v>
      </c>
      <c r="J291" t="s">
        <v>392</v>
      </c>
      <c r="L291" s="429"/>
      <c r="M291" s="218">
        <v>143</v>
      </c>
      <c r="P291" s="14" t="s">
        <v>425</v>
      </c>
      <c r="Q291" s="218">
        <v>143</v>
      </c>
      <c r="S291" t="s">
        <v>331</v>
      </c>
      <c r="T291">
        <v>0.33839999999999998</v>
      </c>
    </row>
    <row r="292" spans="1:20" x14ac:dyDescent="0.25">
      <c r="A292" t="str">
        <f t="shared" si="4"/>
        <v/>
      </c>
      <c r="B292" t="s">
        <v>331</v>
      </c>
      <c r="D292" t="s">
        <v>331</v>
      </c>
      <c r="E292">
        <v>0.33410000000000001</v>
      </c>
      <c r="F292">
        <v>0.33839999999999998</v>
      </c>
      <c r="I292" t="s">
        <v>23</v>
      </c>
      <c r="J292" t="s">
        <v>392</v>
      </c>
      <c r="L292" s="428" t="s">
        <v>323</v>
      </c>
      <c r="M292" s="217">
        <v>0.54149999999999998</v>
      </c>
      <c r="P292" s="428" t="s">
        <v>167</v>
      </c>
      <c r="Q292" s="217">
        <v>0.57799999999999996</v>
      </c>
      <c r="S292" t="s">
        <v>333</v>
      </c>
      <c r="T292">
        <v>0.39650000000000002</v>
      </c>
    </row>
    <row r="293" spans="1:20" ht="15.75" thickBot="1" x14ac:dyDescent="0.3">
      <c r="A293" t="str">
        <f t="shared" si="4"/>
        <v/>
      </c>
      <c r="B293" t="s">
        <v>332</v>
      </c>
      <c r="D293" t="s">
        <v>332</v>
      </c>
      <c r="E293">
        <v>0.26040000000000002</v>
      </c>
      <c r="F293">
        <v>0.12870000000000001</v>
      </c>
      <c r="I293" t="s">
        <v>23</v>
      </c>
      <c r="J293" t="s">
        <v>392</v>
      </c>
      <c r="L293" s="429"/>
      <c r="M293" s="218">
        <v>144</v>
      </c>
      <c r="P293" s="429"/>
      <c r="Q293" s="218">
        <v>144</v>
      </c>
      <c r="S293" t="s">
        <v>334</v>
      </c>
      <c r="T293">
        <v>0.31819999999999998</v>
      </c>
    </row>
    <row r="294" spans="1:20" x14ac:dyDescent="0.25">
      <c r="A294" t="str">
        <f t="shared" si="4"/>
        <v/>
      </c>
      <c r="B294" t="s">
        <v>333</v>
      </c>
      <c r="D294" t="s">
        <v>333</v>
      </c>
      <c r="E294">
        <v>0.31840000000000002</v>
      </c>
      <c r="F294">
        <v>0.39650000000000002</v>
      </c>
      <c r="I294" t="s">
        <v>23</v>
      </c>
      <c r="J294" t="s">
        <v>392</v>
      </c>
      <c r="L294" s="428" t="s">
        <v>44</v>
      </c>
      <c r="M294" s="217">
        <v>0.54010000000000002</v>
      </c>
      <c r="P294" s="428" t="s">
        <v>135</v>
      </c>
      <c r="Q294" s="217">
        <v>0.57599999999999996</v>
      </c>
      <c r="S294" t="s">
        <v>335</v>
      </c>
      <c r="T294">
        <v>0.77600000000000002</v>
      </c>
    </row>
    <row r="295" spans="1:20" ht="15.75" thickBot="1" x14ac:dyDescent="0.3">
      <c r="A295" t="str">
        <f t="shared" si="4"/>
        <v/>
      </c>
      <c r="B295" t="s">
        <v>334</v>
      </c>
      <c r="D295" t="s">
        <v>334</v>
      </c>
      <c r="E295">
        <v>0.27960000000000002</v>
      </c>
      <c r="F295">
        <v>0.31819999999999998</v>
      </c>
      <c r="I295" t="s">
        <v>23</v>
      </c>
      <c r="J295" t="s">
        <v>392</v>
      </c>
      <c r="L295" s="429"/>
      <c r="M295" s="218">
        <v>145</v>
      </c>
      <c r="P295" s="429"/>
      <c r="Q295" s="218">
        <v>145</v>
      </c>
      <c r="S295" t="s">
        <v>336</v>
      </c>
      <c r="T295">
        <v>7.3099999999999998E-2</v>
      </c>
    </row>
    <row r="296" spans="1:20" x14ac:dyDescent="0.25">
      <c r="A296" t="str">
        <f t="shared" si="4"/>
        <v/>
      </c>
      <c r="B296" t="s">
        <v>335</v>
      </c>
      <c r="D296" t="s">
        <v>335</v>
      </c>
      <c r="E296">
        <v>0.62429999999999997</v>
      </c>
      <c r="F296">
        <v>0.77600000000000002</v>
      </c>
      <c r="I296" t="s">
        <v>23</v>
      </c>
      <c r="J296" t="s">
        <v>392</v>
      </c>
      <c r="L296" s="13" t="s">
        <v>76</v>
      </c>
      <c r="M296" s="217">
        <v>0.53800000000000003</v>
      </c>
      <c r="P296" s="428" t="s">
        <v>352</v>
      </c>
      <c r="Q296" s="217">
        <v>0.57410000000000005</v>
      </c>
      <c r="S296" t="s">
        <v>337</v>
      </c>
      <c r="T296">
        <v>0.63560000000000005</v>
      </c>
    </row>
    <row r="297" spans="1:20" ht="15.75" thickBot="1" x14ac:dyDescent="0.3">
      <c r="A297" t="str">
        <f t="shared" si="4"/>
        <v/>
      </c>
      <c r="B297" t="s">
        <v>336</v>
      </c>
      <c r="D297" t="s">
        <v>336</v>
      </c>
      <c r="E297">
        <v>0.10150000000000001</v>
      </c>
      <c r="F297">
        <v>7.3099999999999998E-2</v>
      </c>
      <c r="I297" t="s">
        <v>23</v>
      </c>
      <c r="J297" t="s">
        <v>392</v>
      </c>
      <c r="L297" s="14" t="s">
        <v>431</v>
      </c>
      <c r="M297" s="218">
        <v>146</v>
      </c>
      <c r="P297" s="429"/>
      <c r="Q297" s="218">
        <v>146</v>
      </c>
      <c r="S297" t="s">
        <v>338</v>
      </c>
      <c r="T297">
        <v>0.61780000000000002</v>
      </c>
    </row>
    <row r="298" spans="1:20" x14ac:dyDescent="0.25">
      <c r="A298" t="str">
        <f t="shared" si="4"/>
        <v/>
      </c>
      <c r="B298" t="s">
        <v>337</v>
      </c>
      <c r="D298" t="s">
        <v>337</v>
      </c>
      <c r="E298">
        <v>0.626</v>
      </c>
      <c r="F298">
        <v>0.63560000000000005</v>
      </c>
      <c r="I298" t="s">
        <v>324</v>
      </c>
      <c r="J298">
        <v>0.57420000000000004</v>
      </c>
      <c r="L298" s="428" t="s">
        <v>263</v>
      </c>
      <c r="M298" s="217">
        <v>0.53369999999999995</v>
      </c>
      <c r="P298" s="428" t="s">
        <v>263</v>
      </c>
      <c r="Q298" s="217">
        <v>0.57120000000000004</v>
      </c>
      <c r="S298" t="s">
        <v>339</v>
      </c>
      <c r="T298">
        <v>0.3332</v>
      </c>
    </row>
    <row r="299" spans="1:20" ht="15.75" thickBot="1" x14ac:dyDescent="0.3">
      <c r="A299" t="str">
        <f t="shared" si="4"/>
        <v/>
      </c>
      <c r="B299" t="s">
        <v>338</v>
      </c>
      <c r="D299" t="s">
        <v>338</v>
      </c>
      <c r="E299">
        <v>0.46360000000000001</v>
      </c>
      <c r="F299">
        <v>0.61780000000000002</v>
      </c>
      <c r="I299" t="s">
        <v>325</v>
      </c>
      <c r="J299">
        <v>0.8972</v>
      </c>
      <c r="L299" s="429"/>
      <c r="M299" s="218">
        <v>147</v>
      </c>
      <c r="P299" s="429"/>
      <c r="Q299" s="218">
        <v>147</v>
      </c>
      <c r="S299" t="s">
        <v>340</v>
      </c>
      <c r="T299">
        <v>0.28820000000000001</v>
      </c>
    </row>
    <row r="300" spans="1:20" x14ac:dyDescent="0.25">
      <c r="A300" t="str">
        <f t="shared" si="4"/>
        <v/>
      </c>
      <c r="B300" t="s">
        <v>339</v>
      </c>
      <c r="D300" t="s">
        <v>339</v>
      </c>
      <c r="E300">
        <v>0.28210000000000002</v>
      </c>
      <c r="F300">
        <v>0.3332</v>
      </c>
      <c r="I300" t="s">
        <v>326</v>
      </c>
      <c r="J300">
        <v>0.18290000000000001</v>
      </c>
      <c r="L300" s="428" t="s">
        <v>321</v>
      </c>
      <c r="M300" s="217">
        <v>0.53139999999999998</v>
      </c>
      <c r="P300" s="428" t="s">
        <v>275</v>
      </c>
      <c r="Q300" s="217">
        <v>0.56730000000000003</v>
      </c>
      <c r="S300" t="s">
        <v>341</v>
      </c>
      <c r="T300">
        <v>0.74680000000000002</v>
      </c>
    </row>
    <row r="301" spans="1:20" ht="15.75" thickBot="1" x14ac:dyDescent="0.3">
      <c r="A301" t="str">
        <f t="shared" si="4"/>
        <v/>
      </c>
      <c r="B301" t="s">
        <v>340</v>
      </c>
      <c r="D301" t="s">
        <v>340</v>
      </c>
      <c r="E301">
        <v>0.1686</v>
      </c>
      <c r="F301">
        <v>0.28820000000000001</v>
      </c>
      <c r="I301" t="s">
        <v>327</v>
      </c>
      <c r="J301">
        <v>0.23419999999999999</v>
      </c>
      <c r="L301" s="429"/>
      <c r="M301" s="218">
        <v>148</v>
      </c>
      <c r="P301" s="429"/>
      <c r="Q301" s="218">
        <v>148</v>
      </c>
      <c r="S301" t="s">
        <v>342</v>
      </c>
      <c r="T301">
        <v>0.61399999999999999</v>
      </c>
    </row>
    <row r="302" spans="1:20" x14ac:dyDescent="0.25">
      <c r="A302" t="str">
        <f t="shared" si="4"/>
        <v/>
      </c>
      <c r="B302" t="s">
        <v>341</v>
      </c>
      <c r="D302" t="s">
        <v>341</v>
      </c>
      <c r="E302">
        <v>0.71909999999999996</v>
      </c>
      <c r="F302">
        <v>0.74680000000000002</v>
      </c>
      <c r="I302" t="s">
        <v>328</v>
      </c>
      <c r="J302">
        <v>0.26769999999999999</v>
      </c>
      <c r="L302" s="428" t="s">
        <v>176</v>
      </c>
      <c r="M302" s="217">
        <v>0.52390000000000003</v>
      </c>
      <c r="P302" s="428" t="s">
        <v>299</v>
      </c>
      <c r="Q302" s="217">
        <v>0.56599999999999995</v>
      </c>
      <c r="S302" t="s">
        <v>343</v>
      </c>
      <c r="T302">
        <v>0.24660000000000001</v>
      </c>
    </row>
    <row r="303" spans="1:20" ht="15.75" thickBot="1" x14ac:dyDescent="0.3">
      <c r="A303" t="str">
        <f t="shared" si="4"/>
        <v/>
      </c>
      <c r="B303" t="s">
        <v>342</v>
      </c>
      <c r="D303" t="s">
        <v>342</v>
      </c>
      <c r="E303">
        <v>0.47399999999999998</v>
      </c>
      <c r="F303">
        <v>0.61399999999999999</v>
      </c>
      <c r="I303" t="s">
        <v>329</v>
      </c>
      <c r="J303">
        <v>0.81140000000000001</v>
      </c>
      <c r="L303" s="429"/>
      <c r="M303" s="218">
        <v>149</v>
      </c>
      <c r="P303" s="429"/>
      <c r="Q303" s="218">
        <v>149</v>
      </c>
      <c r="S303" t="s">
        <v>344</v>
      </c>
      <c r="T303">
        <v>0.68640000000000001</v>
      </c>
    </row>
    <row r="304" spans="1:20" x14ac:dyDescent="0.25">
      <c r="A304" t="str">
        <f t="shared" si="4"/>
        <v/>
      </c>
      <c r="B304" t="s">
        <v>343</v>
      </c>
      <c r="D304" t="s">
        <v>343</v>
      </c>
      <c r="E304">
        <v>0.14299999999999999</v>
      </c>
      <c r="F304">
        <v>0.24660000000000001</v>
      </c>
      <c r="I304" t="s">
        <v>330</v>
      </c>
      <c r="J304">
        <v>0.49020000000000002</v>
      </c>
      <c r="L304" s="428" t="s">
        <v>119</v>
      </c>
      <c r="M304" s="217">
        <v>0.52349999999999997</v>
      </c>
      <c r="P304" s="428" t="s">
        <v>255</v>
      </c>
      <c r="Q304" s="217">
        <v>0.56479999999999997</v>
      </c>
      <c r="S304" t="s">
        <v>345</v>
      </c>
      <c r="T304">
        <v>0.2291</v>
      </c>
    </row>
    <row r="305" spans="1:20" ht="15.75" thickBot="1" x14ac:dyDescent="0.3">
      <c r="A305" t="str">
        <f t="shared" si="4"/>
        <v/>
      </c>
      <c r="B305" t="s">
        <v>344</v>
      </c>
      <c r="D305" t="s">
        <v>344</v>
      </c>
      <c r="E305">
        <v>0.67110000000000003</v>
      </c>
      <c r="F305">
        <v>0.68640000000000001</v>
      </c>
      <c r="I305" t="s">
        <v>331</v>
      </c>
      <c r="J305">
        <v>0.33410000000000001</v>
      </c>
      <c r="L305" s="429"/>
      <c r="M305" s="218">
        <v>150</v>
      </c>
      <c r="P305" s="429"/>
      <c r="Q305" s="218">
        <v>150</v>
      </c>
      <c r="S305" t="s">
        <v>346</v>
      </c>
      <c r="T305">
        <v>0.70089999999999997</v>
      </c>
    </row>
    <row r="306" spans="1:20" ht="15.75" thickBot="1" x14ac:dyDescent="0.3">
      <c r="A306" t="str">
        <f t="shared" si="4"/>
        <v/>
      </c>
      <c r="B306" t="s">
        <v>345</v>
      </c>
      <c r="D306" t="s">
        <v>345</v>
      </c>
      <c r="E306">
        <v>0.19320000000000001</v>
      </c>
      <c r="F306">
        <v>0.2291</v>
      </c>
      <c r="I306" t="s">
        <v>333</v>
      </c>
      <c r="J306">
        <v>0.31840000000000002</v>
      </c>
      <c r="L306" s="63" t="s">
        <v>23</v>
      </c>
      <c r="M306" s="64" t="s">
        <v>392</v>
      </c>
      <c r="P306" s="63" t="s">
        <v>23</v>
      </c>
      <c r="Q306" s="64" t="s">
        <v>392</v>
      </c>
      <c r="S306" t="s">
        <v>347</v>
      </c>
      <c r="T306">
        <v>0.55110000000000003</v>
      </c>
    </row>
    <row r="307" spans="1:20" x14ac:dyDescent="0.25">
      <c r="A307" t="str">
        <f t="shared" si="4"/>
        <v/>
      </c>
      <c r="B307" t="s">
        <v>346</v>
      </c>
      <c r="D307" t="s">
        <v>346</v>
      </c>
      <c r="E307">
        <v>0.67300000000000004</v>
      </c>
      <c r="F307">
        <v>0.70089999999999997</v>
      </c>
      <c r="I307" t="s">
        <v>334</v>
      </c>
      <c r="J307">
        <v>0.27960000000000002</v>
      </c>
      <c r="L307" s="428" t="s">
        <v>356</v>
      </c>
      <c r="M307" s="217">
        <v>0.51590000000000003</v>
      </c>
      <c r="P307" s="428" t="s">
        <v>66</v>
      </c>
      <c r="Q307" s="217">
        <v>0.55969999999999998</v>
      </c>
      <c r="S307" t="s">
        <v>348</v>
      </c>
      <c r="T307">
        <v>0.91249999999999998</v>
      </c>
    </row>
    <row r="308" spans="1:20" ht="15.75" thickBot="1" x14ac:dyDescent="0.3">
      <c r="A308" t="str">
        <f t="shared" si="4"/>
        <v/>
      </c>
      <c r="B308" t="s">
        <v>347</v>
      </c>
      <c r="D308" t="s">
        <v>347</v>
      </c>
      <c r="E308">
        <v>0.49540000000000001</v>
      </c>
      <c r="F308">
        <v>0.55110000000000003</v>
      </c>
      <c r="I308" t="s">
        <v>335</v>
      </c>
      <c r="J308">
        <v>0.62429999999999997</v>
      </c>
      <c r="L308" s="429"/>
      <c r="M308" s="218">
        <v>151</v>
      </c>
      <c r="P308" s="429"/>
      <c r="Q308" s="218">
        <v>151</v>
      </c>
      <c r="S308" t="s">
        <v>349</v>
      </c>
      <c r="T308">
        <v>0.1012</v>
      </c>
    </row>
    <row r="309" spans="1:20" x14ac:dyDescent="0.25">
      <c r="A309" t="str">
        <f t="shared" si="4"/>
        <v/>
      </c>
      <c r="B309" t="s">
        <v>348</v>
      </c>
      <c r="D309" t="s">
        <v>348</v>
      </c>
      <c r="E309">
        <v>0.90620000000000001</v>
      </c>
      <c r="F309">
        <v>0.91249999999999998</v>
      </c>
      <c r="I309" t="s">
        <v>336</v>
      </c>
      <c r="J309">
        <v>0.10150000000000001</v>
      </c>
      <c r="L309" s="428" t="s">
        <v>94</v>
      </c>
      <c r="M309" s="217">
        <v>0.50929999999999997</v>
      </c>
      <c r="P309" s="428" t="s">
        <v>82</v>
      </c>
      <c r="Q309" s="217">
        <v>0.55549999999999999</v>
      </c>
      <c r="S309" t="s">
        <v>350</v>
      </c>
      <c r="T309">
        <v>0.13450000000000001</v>
      </c>
    </row>
    <row r="310" spans="1:20" ht="15.75" thickBot="1" x14ac:dyDescent="0.3">
      <c r="A310" t="str">
        <f t="shared" si="4"/>
        <v/>
      </c>
      <c r="B310" t="s">
        <v>349</v>
      </c>
      <c r="D310" t="s">
        <v>349</v>
      </c>
      <c r="E310">
        <v>0.1103</v>
      </c>
      <c r="F310">
        <v>0.1012</v>
      </c>
      <c r="I310" t="s">
        <v>337</v>
      </c>
      <c r="J310">
        <v>0.626</v>
      </c>
      <c r="L310" s="429"/>
      <c r="M310" s="218">
        <v>152</v>
      </c>
      <c r="P310" s="429"/>
      <c r="Q310" s="218">
        <v>152</v>
      </c>
      <c r="S310" t="s">
        <v>351</v>
      </c>
      <c r="T310">
        <v>0.29770000000000002</v>
      </c>
    </row>
    <row r="311" spans="1:20" x14ac:dyDescent="0.25">
      <c r="A311" t="str">
        <f t="shared" si="4"/>
        <v/>
      </c>
      <c r="B311" t="s">
        <v>350</v>
      </c>
      <c r="D311" t="s">
        <v>350</v>
      </c>
      <c r="E311">
        <v>0.1022</v>
      </c>
      <c r="F311">
        <v>0.13450000000000001</v>
      </c>
      <c r="I311" t="s">
        <v>338</v>
      </c>
      <c r="J311">
        <v>0.46360000000000001</v>
      </c>
      <c r="L311" s="428" t="s">
        <v>159</v>
      </c>
      <c r="M311" s="217">
        <v>0.50780000000000003</v>
      </c>
      <c r="P311" s="428" t="s">
        <v>347</v>
      </c>
      <c r="Q311" s="217">
        <v>0.55110000000000003</v>
      </c>
      <c r="S311" t="s">
        <v>352</v>
      </c>
      <c r="T311">
        <v>0.57410000000000005</v>
      </c>
    </row>
    <row r="312" spans="1:20" ht="15.75" thickBot="1" x14ac:dyDescent="0.3">
      <c r="A312" t="str">
        <f t="shared" si="4"/>
        <v/>
      </c>
      <c r="B312" t="s">
        <v>351</v>
      </c>
      <c r="D312" t="s">
        <v>351</v>
      </c>
      <c r="E312">
        <v>0.21290000000000001</v>
      </c>
      <c r="F312">
        <v>0.29770000000000002</v>
      </c>
      <c r="I312" t="s">
        <v>339</v>
      </c>
      <c r="J312">
        <v>0.28210000000000002</v>
      </c>
      <c r="L312" s="429"/>
      <c r="M312" s="218">
        <v>153</v>
      </c>
      <c r="P312" s="429"/>
      <c r="Q312" s="218">
        <v>153</v>
      </c>
      <c r="S312" t="s">
        <v>353</v>
      </c>
      <c r="T312">
        <v>0.17119999999999999</v>
      </c>
    </row>
    <row r="313" spans="1:20" x14ac:dyDescent="0.25">
      <c r="A313" t="str">
        <f t="shared" si="4"/>
        <v/>
      </c>
      <c r="B313" t="s">
        <v>352</v>
      </c>
      <c r="D313" t="s">
        <v>352</v>
      </c>
      <c r="E313">
        <v>0.30259999999999998</v>
      </c>
      <c r="F313">
        <v>0.57410000000000005</v>
      </c>
      <c r="I313" t="s">
        <v>340</v>
      </c>
      <c r="J313">
        <v>0.1686</v>
      </c>
      <c r="L313" s="428" t="s">
        <v>360</v>
      </c>
      <c r="M313" s="217">
        <v>0.50600000000000001</v>
      </c>
      <c r="P313" s="428" t="s">
        <v>356</v>
      </c>
      <c r="Q313" s="217">
        <v>0.55100000000000005</v>
      </c>
      <c r="S313" t="s">
        <v>354</v>
      </c>
      <c r="T313">
        <v>0.36399999999999999</v>
      </c>
    </row>
    <row r="314" spans="1:20" ht="15.75" thickBot="1" x14ac:dyDescent="0.3">
      <c r="A314" t="str">
        <f t="shared" si="4"/>
        <v/>
      </c>
      <c r="B314" t="s">
        <v>353</v>
      </c>
      <c r="D314" t="s">
        <v>353</v>
      </c>
      <c r="E314">
        <v>0.15079999999999999</v>
      </c>
      <c r="F314">
        <v>0.17119999999999999</v>
      </c>
      <c r="I314" t="s">
        <v>341</v>
      </c>
      <c r="J314">
        <v>0.71909999999999996</v>
      </c>
      <c r="L314" s="429"/>
      <c r="M314" s="218">
        <v>154</v>
      </c>
      <c r="P314" s="429"/>
      <c r="Q314" s="218">
        <v>154</v>
      </c>
      <c r="S314" t="s">
        <v>355</v>
      </c>
      <c r="T314">
        <v>0.6603</v>
      </c>
    </row>
    <row r="315" spans="1:20" x14ac:dyDescent="0.25">
      <c r="A315" t="str">
        <f t="shared" si="4"/>
        <v/>
      </c>
      <c r="B315" t="s">
        <v>354</v>
      </c>
      <c r="D315" t="s">
        <v>354</v>
      </c>
      <c r="E315">
        <v>0.2235</v>
      </c>
      <c r="F315">
        <v>0.36399999999999999</v>
      </c>
      <c r="I315" t="s">
        <v>342</v>
      </c>
      <c r="J315">
        <v>0.47399999999999998</v>
      </c>
      <c r="L315" s="428" t="s">
        <v>185</v>
      </c>
      <c r="M315" s="217">
        <v>0.50390000000000001</v>
      </c>
      <c r="P315" s="428" t="s">
        <v>185</v>
      </c>
      <c r="Q315" s="217">
        <v>0.55069999999999997</v>
      </c>
      <c r="S315" t="s">
        <v>356</v>
      </c>
      <c r="T315">
        <v>0.55100000000000005</v>
      </c>
    </row>
    <row r="316" spans="1:20" ht="15.75" thickBot="1" x14ac:dyDescent="0.3">
      <c r="A316" t="str">
        <f t="shared" si="4"/>
        <v/>
      </c>
      <c r="B316" t="s">
        <v>355</v>
      </c>
      <c r="D316" t="s">
        <v>355</v>
      </c>
      <c r="E316">
        <v>0.82809999999999995</v>
      </c>
      <c r="F316">
        <v>0.6603</v>
      </c>
      <c r="I316" t="s">
        <v>343</v>
      </c>
      <c r="J316">
        <v>0.14299999999999999</v>
      </c>
      <c r="L316" s="429"/>
      <c r="M316" s="218">
        <v>155</v>
      </c>
      <c r="P316" s="429"/>
      <c r="Q316" s="218">
        <v>155</v>
      </c>
      <c r="S316" t="s">
        <v>357</v>
      </c>
      <c r="T316">
        <v>0.49099999999999999</v>
      </c>
    </row>
    <row r="317" spans="1:20" x14ac:dyDescent="0.25">
      <c r="A317" t="str">
        <f t="shared" si="4"/>
        <v/>
      </c>
      <c r="B317" t="s">
        <v>356</v>
      </c>
      <c r="D317" t="s">
        <v>356</v>
      </c>
      <c r="E317">
        <v>0.51590000000000003</v>
      </c>
      <c r="F317">
        <v>0.55100000000000005</v>
      </c>
      <c r="I317" t="s">
        <v>344</v>
      </c>
      <c r="J317">
        <v>0.67110000000000003</v>
      </c>
      <c r="L317" s="428" t="s">
        <v>221</v>
      </c>
      <c r="M317" s="217">
        <v>0.50280000000000002</v>
      </c>
      <c r="P317" s="428" t="s">
        <v>383</v>
      </c>
      <c r="Q317" s="217">
        <v>0.55010000000000003</v>
      </c>
      <c r="S317" t="s">
        <v>358</v>
      </c>
      <c r="T317">
        <v>0.2868</v>
      </c>
    </row>
    <row r="318" spans="1:20" ht="15.75" thickBot="1" x14ac:dyDescent="0.3">
      <c r="A318" t="str">
        <f t="shared" si="4"/>
        <v/>
      </c>
      <c r="B318" t="s">
        <v>357</v>
      </c>
      <c r="D318" t="s">
        <v>357</v>
      </c>
      <c r="E318">
        <v>0.47620000000000001</v>
      </c>
      <c r="F318">
        <v>0.49099999999999999</v>
      </c>
      <c r="I318" t="s">
        <v>345</v>
      </c>
      <c r="J318">
        <v>0.19320000000000001</v>
      </c>
      <c r="L318" s="429"/>
      <c r="M318" s="218">
        <v>156</v>
      </c>
      <c r="P318" s="429"/>
      <c r="Q318" s="218">
        <v>156</v>
      </c>
      <c r="S318" t="s">
        <v>434</v>
      </c>
      <c r="T318">
        <v>0.12870000000000001</v>
      </c>
    </row>
    <row r="319" spans="1:20" x14ac:dyDescent="0.25">
      <c r="A319" t="str">
        <f t="shared" si="4"/>
        <v/>
      </c>
      <c r="B319" t="s">
        <v>358</v>
      </c>
      <c r="D319" t="s">
        <v>358</v>
      </c>
      <c r="E319">
        <v>0.44119999999999998</v>
      </c>
      <c r="F319">
        <v>0.2868</v>
      </c>
      <c r="I319" t="s">
        <v>346</v>
      </c>
      <c r="J319">
        <v>0.67300000000000004</v>
      </c>
      <c r="L319" s="428" t="s">
        <v>109</v>
      </c>
      <c r="M319" s="217">
        <v>0.50160000000000005</v>
      </c>
      <c r="P319" s="428" t="s">
        <v>311</v>
      </c>
      <c r="Q319" s="217">
        <v>0.54200000000000004</v>
      </c>
      <c r="S319" t="s">
        <v>359</v>
      </c>
      <c r="T319">
        <v>0.88170000000000004</v>
      </c>
    </row>
    <row r="320" spans="1:20" ht="15.75" thickBot="1" x14ac:dyDescent="0.3">
      <c r="A320" t="str">
        <f t="shared" si="4"/>
        <v/>
      </c>
      <c r="B320" t="s">
        <v>359</v>
      </c>
      <c r="D320" t="s">
        <v>359</v>
      </c>
      <c r="E320">
        <v>0.72529999999999994</v>
      </c>
      <c r="F320">
        <v>0.88170000000000004</v>
      </c>
      <c r="I320" t="s">
        <v>347</v>
      </c>
      <c r="J320">
        <v>0.49540000000000001</v>
      </c>
      <c r="L320" s="429"/>
      <c r="M320" s="218">
        <v>157</v>
      </c>
      <c r="P320" s="429"/>
      <c r="Q320" s="218">
        <v>157</v>
      </c>
      <c r="S320" t="s">
        <v>360</v>
      </c>
      <c r="T320">
        <v>0.7208</v>
      </c>
    </row>
    <row r="321" spans="1:20" x14ac:dyDescent="0.25">
      <c r="A321" t="str">
        <f t="shared" si="4"/>
        <v/>
      </c>
      <c r="B321" t="s">
        <v>360</v>
      </c>
      <c r="D321" t="s">
        <v>360</v>
      </c>
      <c r="E321">
        <v>0.50600000000000001</v>
      </c>
      <c r="F321">
        <v>0.7208</v>
      </c>
      <c r="I321" t="s">
        <v>348</v>
      </c>
      <c r="J321">
        <v>0.90620000000000001</v>
      </c>
      <c r="L321" s="428" t="s">
        <v>383</v>
      </c>
      <c r="M321" s="217">
        <v>0.49569999999999997</v>
      </c>
      <c r="P321" s="428" t="s">
        <v>131</v>
      </c>
      <c r="Q321" s="217">
        <v>0.5333</v>
      </c>
      <c r="S321" t="s">
        <v>361</v>
      </c>
      <c r="T321">
        <v>0.43580000000000002</v>
      </c>
    </row>
    <row r="322" spans="1:20" ht="15.75" thickBot="1" x14ac:dyDescent="0.3">
      <c r="A322" t="str">
        <f t="shared" si="4"/>
        <v/>
      </c>
      <c r="B322" t="s">
        <v>361</v>
      </c>
      <c r="D322" t="s">
        <v>361</v>
      </c>
      <c r="E322">
        <v>0.33079999999999998</v>
      </c>
      <c r="F322">
        <v>0.43580000000000002</v>
      </c>
      <c r="I322" t="s">
        <v>349</v>
      </c>
      <c r="J322">
        <v>0.1103</v>
      </c>
      <c r="L322" s="429"/>
      <c r="M322" s="218">
        <v>158</v>
      </c>
      <c r="P322" s="429"/>
      <c r="Q322" s="218">
        <v>158</v>
      </c>
      <c r="S322" t="s">
        <v>362</v>
      </c>
      <c r="T322">
        <v>0.52690000000000003</v>
      </c>
    </row>
    <row r="323" spans="1:20" x14ac:dyDescent="0.25">
      <c r="A323" t="str">
        <f t="shared" ref="A323:A352" si="5">IF(B323=D323, "", "BAD")</f>
        <v/>
      </c>
      <c r="B323" t="s">
        <v>362</v>
      </c>
      <c r="D323" t="s">
        <v>362</v>
      </c>
      <c r="E323">
        <v>0.81569999999999998</v>
      </c>
      <c r="F323">
        <v>0.52690000000000003</v>
      </c>
      <c r="I323" t="s">
        <v>350</v>
      </c>
      <c r="J323">
        <v>0.1022</v>
      </c>
      <c r="L323" s="428" t="s">
        <v>347</v>
      </c>
      <c r="M323" s="217">
        <v>0.49540000000000001</v>
      </c>
      <c r="P323" s="428" t="s">
        <v>87</v>
      </c>
      <c r="Q323" s="217">
        <v>0.53110000000000002</v>
      </c>
      <c r="S323" t="s">
        <v>363</v>
      </c>
      <c r="T323">
        <v>0.2094</v>
      </c>
    </row>
    <row r="324" spans="1:20" ht="15.75" thickBot="1" x14ac:dyDescent="0.3">
      <c r="A324" t="str">
        <f t="shared" si="5"/>
        <v/>
      </c>
      <c r="B324" t="s">
        <v>363</v>
      </c>
      <c r="D324" t="s">
        <v>363</v>
      </c>
      <c r="E324">
        <v>0.1714</v>
      </c>
      <c r="F324">
        <v>0.2094</v>
      </c>
      <c r="I324" t="s">
        <v>351</v>
      </c>
      <c r="J324">
        <v>0.21290000000000001</v>
      </c>
      <c r="L324" s="429"/>
      <c r="M324" s="218">
        <v>159</v>
      </c>
      <c r="P324" s="429"/>
      <c r="Q324" s="218">
        <v>159</v>
      </c>
      <c r="S324" t="s">
        <v>364</v>
      </c>
      <c r="T324">
        <v>0.61299999999999999</v>
      </c>
    </row>
    <row r="325" spans="1:20" x14ac:dyDescent="0.25">
      <c r="A325" t="str">
        <f t="shared" si="5"/>
        <v/>
      </c>
      <c r="B325" t="s">
        <v>364</v>
      </c>
      <c r="D325" t="s">
        <v>364</v>
      </c>
      <c r="E325">
        <v>0.35899999999999999</v>
      </c>
      <c r="F325">
        <v>0.61299999999999999</v>
      </c>
      <c r="I325" t="s">
        <v>352</v>
      </c>
      <c r="J325">
        <v>0.30259999999999998</v>
      </c>
      <c r="L325" s="428" t="s">
        <v>275</v>
      </c>
      <c r="M325" s="217">
        <v>0.49530000000000002</v>
      </c>
      <c r="P325" s="428" t="s">
        <v>305</v>
      </c>
      <c r="Q325" s="217">
        <v>0.53100000000000003</v>
      </c>
      <c r="S325" t="s">
        <v>365</v>
      </c>
      <c r="T325">
        <v>0.73960000000000004</v>
      </c>
    </row>
    <row r="326" spans="1:20" ht="15.75" thickBot="1" x14ac:dyDescent="0.3">
      <c r="A326" t="str">
        <f t="shared" si="5"/>
        <v/>
      </c>
      <c r="B326" t="s">
        <v>365</v>
      </c>
      <c r="D326" t="s">
        <v>365</v>
      </c>
      <c r="E326">
        <v>0.57950000000000002</v>
      </c>
      <c r="F326">
        <v>0.73960000000000004</v>
      </c>
      <c r="I326" t="s">
        <v>353</v>
      </c>
      <c r="J326">
        <v>0.15079999999999999</v>
      </c>
      <c r="L326" s="429"/>
      <c r="M326" s="218">
        <v>160</v>
      </c>
      <c r="P326" s="429"/>
      <c r="Q326" s="218">
        <v>160</v>
      </c>
      <c r="S326" t="s">
        <v>366</v>
      </c>
      <c r="T326">
        <v>0.91420000000000001</v>
      </c>
    </row>
    <row r="327" spans="1:20" x14ac:dyDescent="0.25">
      <c r="A327" t="str">
        <f t="shared" si="5"/>
        <v/>
      </c>
      <c r="B327" t="s">
        <v>366</v>
      </c>
      <c r="D327" t="s">
        <v>366</v>
      </c>
      <c r="E327">
        <v>0.87019999999999997</v>
      </c>
      <c r="F327">
        <v>0.91420000000000001</v>
      </c>
      <c r="I327" t="s">
        <v>354</v>
      </c>
      <c r="J327">
        <v>0.2235</v>
      </c>
      <c r="L327" s="428" t="s">
        <v>391</v>
      </c>
      <c r="M327" s="217">
        <v>0.49330000000000002</v>
      </c>
      <c r="P327" s="428" t="s">
        <v>259</v>
      </c>
      <c r="Q327" s="217">
        <v>0.53059999999999996</v>
      </c>
      <c r="S327" t="s">
        <v>367</v>
      </c>
      <c r="T327">
        <v>0.79339999999999999</v>
      </c>
    </row>
    <row r="328" spans="1:20" ht="15.75" thickBot="1" x14ac:dyDescent="0.3">
      <c r="A328" t="str">
        <f t="shared" si="5"/>
        <v/>
      </c>
      <c r="B328" t="s">
        <v>367</v>
      </c>
      <c r="D328" t="s">
        <v>367</v>
      </c>
      <c r="E328">
        <v>0.60329999999999995</v>
      </c>
      <c r="F328">
        <v>0.79339999999999999</v>
      </c>
      <c r="I328" t="s">
        <v>355</v>
      </c>
      <c r="J328">
        <v>0.82809999999999995</v>
      </c>
      <c r="L328" s="429"/>
      <c r="M328" s="218">
        <v>161</v>
      </c>
      <c r="P328" s="429"/>
      <c r="Q328" s="218">
        <v>161</v>
      </c>
      <c r="S328" t="s">
        <v>368</v>
      </c>
      <c r="T328">
        <v>0.94220000000000004</v>
      </c>
    </row>
    <row r="329" spans="1:20" x14ac:dyDescent="0.25">
      <c r="A329" t="str">
        <f t="shared" si="5"/>
        <v/>
      </c>
      <c r="B329" t="s">
        <v>368</v>
      </c>
      <c r="D329" t="s">
        <v>368</v>
      </c>
      <c r="E329">
        <v>0.91549999999999998</v>
      </c>
      <c r="F329">
        <v>0.94220000000000004</v>
      </c>
      <c r="I329" t="s">
        <v>356</v>
      </c>
      <c r="J329">
        <v>0.51590000000000003</v>
      </c>
      <c r="L329" s="428" t="s">
        <v>330</v>
      </c>
      <c r="M329" s="217">
        <v>0.49020000000000002</v>
      </c>
      <c r="P329" s="428" t="s">
        <v>362</v>
      </c>
      <c r="Q329" s="217">
        <v>0.52690000000000003</v>
      </c>
      <c r="S329" t="s">
        <v>369</v>
      </c>
      <c r="T329">
        <v>0.96050000000000002</v>
      </c>
    </row>
    <row r="330" spans="1:20" ht="15.75" thickBot="1" x14ac:dyDescent="0.3">
      <c r="A330" t="str">
        <f t="shared" si="5"/>
        <v/>
      </c>
      <c r="B330" t="s">
        <v>369</v>
      </c>
      <c r="D330" t="s">
        <v>369</v>
      </c>
      <c r="E330">
        <v>0.92859999999999998</v>
      </c>
      <c r="F330">
        <v>0.96050000000000002</v>
      </c>
      <c r="I330" t="s">
        <v>357</v>
      </c>
      <c r="J330">
        <v>0.47620000000000001</v>
      </c>
      <c r="L330" s="429"/>
      <c r="M330" s="218">
        <v>162</v>
      </c>
      <c r="P330" s="429"/>
      <c r="Q330" s="218">
        <v>162</v>
      </c>
      <c r="S330" t="s">
        <v>370</v>
      </c>
      <c r="T330">
        <v>0.61539999999999995</v>
      </c>
    </row>
    <row r="331" spans="1:20" x14ac:dyDescent="0.25">
      <c r="A331" t="str">
        <f t="shared" si="5"/>
        <v/>
      </c>
      <c r="B331" t="s">
        <v>370</v>
      </c>
      <c r="D331" t="s">
        <v>370</v>
      </c>
      <c r="E331">
        <v>0.39950000000000002</v>
      </c>
      <c r="F331">
        <v>0.61539999999999995</v>
      </c>
      <c r="I331" t="s">
        <v>358</v>
      </c>
      <c r="J331">
        <v>0.44119999999999998</v>
      </c>
      <c r="L331" s="428" t="s">
        <v>311</v>
      </c>
      <c r="M331" s="217">
        <v>0.48920000000000002</v>
      </c>
      <c r="P331" s="428" t="s">
        <v>375</v>
      </c>
      <c r="Q331" s="217">
        <v>0.52510000000000001</v>
      </c>
      <c r="S331" t="s">
        <v>371</v>
      </c>
      <c r="T331">
        <v>0.45169999999999999</v>
      </c>
    </row>
    <row r="332" spans="1:20" ht="15.75" thickBot="1" x14ac:dyDescent="0.3">
      <c r="A332" t="str">
        <f t="shared" si="5"/>
        <v/>
      </c>
      <c r="B332" t="s">
        <v>371</v>
      </c>
      <c r="D332" t="s">
        <v>371</v>
      </c>
      <c r="E332">
        <v>0.32069999999999999</v>
      </c>
      <c r="F332">
        <v>0.45169999999999999</v>
      </c>
      <c r="I332" t="s">
        <v>434</v>
      </c>
      <c r="J332">
        <v>0.26040000000000002</v>
      </c>
      <c r="L332" s="429"/>
      <c r="M332" s="218">
        <v>163</v>
      </c>
      <c r="P332" s="429"/>
      <c r="Q332" s="218">
        <v>163</v>
      </c>
      <c r="S332" t="s">
        <v>372</v>
      </c>
      <c r="T332">
        <v>0.49830000000000002</v>
      </c>
    </row>
    <row r="333" spans="1:20" x14ac:dyDescent="0.25">
      <c r="A333" t="str">
        <f t="shared" si="5"/>
        <v/>
      </c>
      <c r="B333" t="s">
        <v>372</v>
      </c>
      <c r="D333" t="s">
        <v>372</v>
      </c>
      <c r="E333">
        <v>0.3226</v>
      </c>
      <c r="F333">
        <v>0.49830000000000002</v>
      </c>
      <c r="I333" t="s">
        <v>359</v>
      </c>
      <c r="J333">
        <v>0.72529999999999994</v>
      </c>
      <c r="L333" s="428" t="s">
        <v>87</v>
      </c>
      <c r="M333" s="217">
        <v>0.48680000000000001</v>
      </c>
      <c r="P333" s="428" t="s">
        <v>282</v>
      </c>
      <c r="Q333" s="217">
        <v>0.52249999999999996</v>
      </c>
      <c r="S333" t="s">
        <v>373</v>
      </c>
      <c r="T333">
        <v>0.71919999999999995</v>
      </c>
    </row>
    <row r="334" spans="1:20" ht="15.75" thickBot="1" x14ac:dyDescent="0.3">
      <c r="A334" t="str">
        <f t="shared" si="5"/>
        <v/>
      </c>
      <c r="B334" t="s">
        <v>373</v>
      </c>
      <c r="D334" t="s">
        <v>373</v>
      </c>
      <c r="E334">
        <v>0.57420000000000004</v>
      </c>
      <c r="F334">
        <v>0.71919999999999995</v>
      </c>
      <c r="I334" t="s">
        <v>360</v>
      </c>
      <c r="J334">
        <v>0.50600000000000001</v>
      </c>
      <c r="L334" s="429"/>
      <c r="M334" s="218">
        <v>164</v>
      </c>
      <c r="P334" s="429"/>
      <c r="Q334" s="218">
        <v>164</v>
      </c>
      <c r="S334" t="s">
        <v>374</v>
      </c>
      <c r="T334">
        <v>0.65759999999999996</v>
      </c>
    </row>
    <row r="335" spans="1:20" x14ac:dyDescent="0.25">
      <c r="A335" t="str">
        <f t="shared" si="5"/>
        <v/>
      </c>
      <c r="B335" t="s">
        <v>374</v>
      </c>
      <c r="D335" t="s">
        <v>374</v>
      </c>
      <c r="E335">
        <v>0.6613</v>
      </c>
      <c r="F335">
        <v>0.65759999999999996</v>
      </c>
      <c r="I335" t="s">
        <v>361</v>
      </c>
      <c r="J335">
        <v>0.33079999999999998</v>
      </c>
      <c r="L335" s="428" t="s">
        <v>260</v>
      </c>
      <c r="M335" s="217">
        <v>0.48670000000000002</v>
      </c>
      <c r="P335" s="428" t="s">
        <v>289</v>
      </c>
      <c r="Q335" s="217">
        <v>0.51470000000000005</v>
      </c>
      <c r="S335" t="s">
        <v>375</v>
      </c>
      <c r="T335">
        <v>0.52510000000000001</v>
      </c>
    </row>
    <row r="336" spans="1:20" ht="15.75" thickBot="1" x14ac:dyDescent="0.3">
      <c r="A336" t="str">
        <f t="shared" si="5"/>
        <v/>
      </c>
      <c r="B336" t="s">
        <v>375</v>
      </c>
      <c r="D336" t="s">
        <v>375</v>
      </c>
      <c r="E336">
        <v>0.3821</v>
      </c>
      <c r="F336">
        <v>0.52510000000000001</v>
      </c>
      <c r="I336" t="s">
        <v>362</v>
      </c>
      <c r="J336">
        <v>0.81569999999999998</v>
      </c>
      <c r="L336" s="429"/>
      <c r="M336" s="218">
        <v>165</v>
      </c>
      <c r="P336" s="429"/>
      <c r="Q336" s="218">
        <v>165</v>
      </c>
      <c r="S336" t="s">
        <v>376</v>
      </c>
      <c r="T336">
        <v>0.50729999999999997</v>
      </c>
    </row>
    <row r="337" spans="1:20" x14ac:dyDescent="0.25">
      <c r="A337" t="str">
        <f t="shared" si="5"/>
        <v/>
      </c>
      <c r="B337" t="s">
        <v>376</v>
      </c>
      <c r="D337" t="s">
        <v>376</v>
      </c>
      <c r="E337">
        <v>0.42749999999999999</v>
      </c>
      <c r="F337">
        <v>0.50729999999999997</v>
      </c>
      <c r="I337" t="s">
        <v>363</v>
      </c>
      <c r="J337">
        <v>0.1714</v>
      </c>
      <c r="L337" s="428" t="s">
        <v>390</v>
      </c>
      <c r="M337" s="217">
        <v>0.48420000000000002</v>
      </c>
      <c r="P337" s="428" t="s">
        <v>302</v>
      </c>
      <c r="Q337" s="217">
        <v>0.51139999999999997</v>
      </c>
      <c r="S337" t="s">
        <v>377</v>
      </c>
      <c r="T337">
        <v>0.88449999999999995</v>
      </c>
    </row>
    <row r="338" spans="1:20" ht="15.75" thickBot="1" x14ac:dyDescent="0.3">
      <c r="A338" t="str">
        <f t="shared" si="5"/>
        <v/>
      </c>
      <c r="B338" t="s">
        <v>377</v>
      </c>
      <c r="D338" t="s">
        <v>377</v>
      </c>
      <c r="E338">
        <v>0.70609999999999995</v>
      </c>
      <c r="F338">
        <v>0.88449999999999995</v>
      </c>
      <c r="I338" t="s">
        <v>364</v>
      </c>
      <c r="J338">
        <v>0.35899999999999999</v>
      </c>
      <c r="L338" s="429"/>
      <c r="M338" s="218">
        <v>166</v>
      </c>
      <c r="P338" s="429"/>
      <c r="Q338" s="218">
        <v>166</v>
      </c>
      <c r="S338" t="s">
        <v>378</v>
      </c>
      <c r="T338">
        <v>0.39939999999999998</v>
      </c>
    </row>
    <row r="339" spans="1:20" x14ac:dyDescent="0.25">
      <c r="A339" t="str">
        <f t="shared" si="5"/>
        <v/>
      </c>
      <c r="B339" t="s">
        <v>378</v>
      </c>
      <c r="D339" t="s">
        <v>378</v>
      </c>
      <c r="E339">
        <v>0.29099999999999998</v>
      </c>
      <c r="F339">
        <v>0.39939999999999998</v>
      </c>
      <c r="I339" t="s">
        <v>365</v>
      </c>
      <c r="J339">
        <v>0.57950000000000002</v>
      </c>
      <c r="L339" s="428" t="s">
        <v>310</v>
      </c>
      <c r="M339" s="217">
        <v>0.48120000000000002</v>
      </c>
      <c r="P339" s="428" t="s">
        <v>321</v>
      </c>
      <c r="Q339" s="217">
        <v>0.5111</v>
      </c>
      <c r="S339" t="s">
        <v>379</v>
      </c>
      <c r="T339">
        <v>0.4093</v>
      </c>
    </row>
    <row r="340" spans="1:20" ht="15.75" thickBot="1" x14ac:dyDescent="0.3">
      <c r="A340" t="str">
        <f t="shared" si="5"/>
        <v/>
      </c>
      <c r="B340" t="s">
        <v>379</v>
      </c>
      <c r="D340" t="s">
        <v>379</v>
      </c>
      <c r="E340">
        <v>0.2</v>
      </c>
      <c r="F340">
        <v>0.4093</v>
      </c>
      <c r="I340" t="s">
        <v>366</v>
      </c>
      <c r="J340">
        <v>0.87019999999999997</v>
      </c>
      <c r="L340" s="429"/>
      <c r="M340" s="218">
        <v>167</v>
      </c>
      <c r="P340" s="429"/>
      <c r="Q340" s="218">
        <v>167</v>
      </c>
      <c r="S340" t="s">
        <v>380</v>
      </c>
      <c r="T340">
        <v>0.45279999999999998</v>
      </c>
    </row>
    <row r="341" spans="1:20" x14ac:dyDescent="0.25">
      <c r="A341" t="str">
        <f t="shared" si="5"/>
        <v/>
      </c>
      <c r="B341" t="s">
        <v>380</v>
      </c>
      <c r="D341" t="s">
        <v>380</v>
      </c>
      <c r="E341">
        <v>0.54369999999999996</v>
      </c>
      <c r="F341">
        <v>0.45279999999999998</v>
      </c>
      <c r="I341" t="s">
        <v>367</v>
      </c>
      <c r="J341">
        <v>0.60329999999999995</v>
      </c>
      <c r="L341" s="428" t="s">
        <v>111</v>
      </c>
      <c r="M341" s="217">
        <v>0.47720000000000001</v>
      </c>
      <c r="P341" s="428" t="s">
        <v>94</v>
      </c>
      <c r="Q341" s="217">
        <v>0.50839999999999996</v>
      </c>
      <c r="S341" t="s">
        <v>381</v>
      </c>
      <c r="T341">
        <v>0.59040000000000004</v>
      </c>
    </row>
    <row r="342" spans="1:20" ht="15.75" thickBot="1" x14ac:dyDescent="0.3">
      <c r="A342" t="str">
        <f t="shared" si="5"/>
        <v/>
      </c>
      <c r="B342" t="s">
        <v>381</v>
      </c>
      <c r="D342" t="s">
        <v>381</v>
      </c>
      <c r="E342">
        <v>0.57199999999999995</v>
      </c>
      <c r="F342">
        <v>0.59040000000000004</v>
      </c>
      <c r="I342" t="s">
        <v>368</v>
      </c>
      <c r="J342">
        <v>0.91549999999999998</v>
      </c>
      <c r="L342" s="429"/>
      <c r="M342" s="218">
        <v>168</v>
      </c>
      <c r="P342" s="429"/>
      <c r="Q342" s="218">
        <v>168</v>
      </c>
      <c r="S342" t="s">
        <v>382</v>
      </c>
      <c r="T342">
        <v>0.90410000000000001</v>
      </c>
    </row>
    <row r="343" spans="1:20" x14ac:dyDescent="0.25">
      <c r="A343" t="str">
        <f t="shared" si="5"/>
        <v/>
      </c>
      <c r="B343" t="s">
        <v>382</v>
      </c>
      <c r="D343" t="s">
        <v>382</v>
      </c>
      <c r="E343">
        <v>0.92949999999999999</v>
      </c>
      <c r="F343">
        <v>0.90410000000000001</v>
      </c>
      <c r="I343" t="s">
        <v>369</v>
      </c>
      <c r="J343">
        <v>0.92859999999999998</v>
      </c>
      <c r="L343" s="428" t="s">
        <v>357</v>
      </c>
      <c r="M343" s="217">
        <v>0.47620000000000001</v>
      </c>
      <c r="P343" s="13" t="s">
        <v>376</v>
      </c>
      <c r="Q343" s="217">
        <v>0.50729999999999997</v>
      </c>
      <c r="S343" t="s">
        <v>383</v>
      </c>
      <c r="T343">
        <v>0.55010000000000003</v>
      </c>
    </row>
    <row r="344" spans="1:20" ht="15.75" thickBot="1" x14ac:dyDescent="0.3">
      <c r="A344" t="str">
        <f t="shared" si="5"/>
        <v/>
      </c>
      <c r="B344" t="s">
        <v>383</v>
      </c>
      <c r="D344" t="s">
        <v>383</v>
      </c>
      <c r="E344">
        <v>0.49569999999999997</v>
      </c>
      <c r="F344">
        <v>0.55010000000000003</v>
      </c>
      <c r="I344" t="s">
        <v>370</v>
      </c>
      <c r="J344">
        <v>0.39950000000000002</v>
      </c>
      <c r="L344" s="429"/>
      <c r="M344" s="218">
        <v>169</v>
      </c>
      <c r="P344" s="14" t="s">
        <v>431</v>
      </c>
      <c r="Q344" s="218">
        <v>169</v>
      </c>
      <c r="S344" t="s">
        <v>384</v>
      </c>
      <c r="T344">
        <v>0.37959999999999999</v>
      </c>
    </row>
    <row r="345" spans="1:20" x14ac:dyDescent="0.25">
      <c r="A345" t="str">
        <f t="shared" si="5"/>
        <v/>
      </c>
      <c r="B345" t="s">
        <v>384</v>
      </c>
      <c r="D345" t="s">
        <v>384</v>
      </c>
      <c r="E345">
        <v>0.33090000000000003</v>
      </c>
      <c r="F345">
        <v>0.37959999999999999</v>
      </c>
      <c r="I345" t="s">
        <v>371</v>
      </c>
      <c r="J345">
        <v>0.32069999999999999</v>
      </c>
      <c r="L345" s="13" t="s">
        <v>47</v>
      </c>
      <c r="M345" s="217">
        <v>0.47499999999999998</v>
      </c>
      <c r="P345" s="428" t="s">
        <v>191</v>
      </c>
      <c r="Q345" s="217">
        <v>0.50600000000000001</v>
      </c>
      <c r="S345" t="s">
        <v>385</v>
      </c>
      <c r="T345">
        <v>0.91710000000000003</v>
      </c>
    </row>
    <row r="346" spans="1:20" ht="15.75" thickBot="1" x14ac:dyDescent="0.3">
      <c r="A346" t="str">
        <f t="shared" si="5"/>
        <v/>
      </c>
      <c r="B346" t="s">
        <v>385</v>
      </c>
      <c r="D346" t="s">
        <v>385</v>
      </c>
      <c r="E346">
        <v>0.94920000000000004</v>
      </c>
      <c r="F346">
        <v>0.91710000000000003</v>
      </c>
      <c r="I346" t="s">
        <v>372</v>
      </c>
      <c r="J346">
        <v>0.3226</v>
      </c>
      <c r="L346" s="14" t="s">
        <v>431</v>
      </c>
      <c r="M346" s="218">
        <v>170</v>
      </c>
      <c r="P346" s="429"/>
      <c r="Q346" s="218">
        <v>170</v>
      </c>
      <c r="S346" t="s">
        <v>386</v>
      </c>
      <c r="T346">
        <v>0.36969999999999997</v>
      </c>
    </row>
    <row r="347" spans="1:20" x14ac:dyDescent="0.25">
      <c r="A347" t="str">
        <f t="shared" si="5"/>
        <v/>
      </c>
      <c r="B347" t="s">
        <v>386</v>
      </c>
      <c r="D347" t="s">
        <v>386</v>
      </c>
      <c r="E347">
        <v>0.43759999999999999</v>
      </c>
      <c r="F347">
        <v>0.36969999999999997</v>
      </c>
      <c r="I347" t="s">
        <v>373</v>
      </c>
      <c r="J347">
        <v>0.57420000000000004</v>
      </c>
      <c r="L347" s="428" t="s">
        <v>342</v>
      </c>
      <c r="M347" s="217">
        <v>0.47399999999999998</v>
      </c>
      <c r="P347" s="428" t="s">
        <v>283</v>
      </c>
      <c r="Q347" s="217">
        <v>0.50480000000000003</v>
      </c>
      <c r="S347" t="s">
        <v>387</v>
      </c>
      <c r="T347">
        <v>0.61319999999999997</v>
      </c>
    </row>
    <row r="348" spans="1:20" ht="15.75" thickBot="1" x14ac:dyDescent="0.3">
      <c r="A348" t="str">
        <f t="shared" si="5"/>
        <v/>
      </c>
      <c r="B348" t="s">
        <v>387</v>
      </c>
      <c r="D348" t="s">
        <v>387</v>
      </c>
      <c r="E348">
        <v>0.46439999999999998</v>
      </c>
      <c r="F348">
        <v>0.61319999999999997</v>
      </c>
      <c r="I348" t="s">
        <v>374</v>
      </c>
      <c r="J348">
        <v>0.6613</v>
      </c>
      <c r="L348" s="429"/>
      <c r="M348" s="218">
        <v>171</v>
      </c>
      <c r="P348" s="429"/>
      <c r="Q348" s="218">
        <v>171</v>
      </c>
      <c r="S348" t="s">
        <v>388</v>
      </c>
      <c r="T348">
        <v>0.75839999999999996</v>
      </c>
    </row>
    <row r="349" spans="1:20" x14ac:dyDescent="0.25">
      <c r="A349" t="str">
        <f t="shared" si="5"/>
        <v/>
      </c>
      <c r="B349" t="s">
        <v>388</v>
      </c>
      <c r="D349" t="s">
        <v>388</v>
      </c>
      <c r="E349">
        <v>0.55710000000000004</v>
      </c>
      <c r="F349">
        <v>0.75839999999999996</v>
      </c>
      <c r="I349" t="s">
        <v>375</v>
      </c>
      <c r="J349">
        <v>0.3821</v>
      </c>
      <c r="L349" s="428" t="s">
        <v>42</v>
      </c>
      <c r="M349" s="217">
        <v>0.4718</v>
      </c>
      <c r="P349" s="428" t="s">
        <v>214</v>
      </c>
      <c r="Q349" s="217">
        <v>0.50329999999999997</v>
      </c>
      <c r="S349" t="s">
        <v>389</v>
      </c>
      <c r="T349">
        <v>0.86070000000000002</v>
      </c>
    </row>
    <row r="350" spans="1:20" ht="15.75" thickBot="1" x14ac:dyDescent="0.3">
      <c r="A350" t="str">
        <f t="shared" si="5"/>
        <v/>
      </c>
      <c r="B350" t="s">
        <v>389</v>
      </c>
      <c r="D350" t="s">
        <v>389</v>
      </c>
      <c r="E350">
        <v>0.75539999999999996</v>
      </c>
      <c r="F350">
        <v>0.86070000000000002</v>
      </c>
      <c r="I350" t="s">
        <v>376</v>
      </c>
      <c r="J350">
        <v>0.42749999999999999</v>
      </c>
      <c r="L350" s="429"/>
      <c r="M350" s="218">
        <v>172</v>
      </c>
      <c r="P350" s="429"/>
      <c r="Q350" s="218">
        <v>172</v>
      </c>
      <c r="S350" t="s">
        <v>390</v>
      </c>
      <c r="T350">
        <v>0.41660000000000003</v>
      </c>
    </row>
    <row r="351" spans="1:20" x14ac:dyDescent="0.25">
      <c r="A351" t="str">
        <f t="shared" si="5"/>
        <v/>
      </c>
      <c r="B351" t="s">
        <v>390</v>
      </c>
      <c r="D351" t="s">
        <v>390</v>
      </c>
      <c r="E351">
        <v>0.48420000000000002</v>
      </c>
      <c r="F351">
        <v>0.41660000000000003</v>
      </c>
      <c r="I351" t="s">
        <v>377</v>
      </c>
      <c r="J351">
        <v>0.70609999999999995</v>
      </c>
      <c r="L351" s="428" t="s">
        <v>192</v>
      </c>
      <c r="M351" s="217">
        <v>0.46660000000000001</v>
      </c>
      <c r="P351" s="428" t="s">
        <v>228</v>
      </c>
      <c r="Q351" s="217">
        <v>0.50209999999999999</v>
      </c>
      <c r="S351" t="s">
        <v>391</v>
      </c>
      <c r="T351">
        <v>0.46489999999999998</v>
      </c>
    </row>
    <row r="352" spans="1:20" ht="15.75" thickBot="1" x14ac:dyDescent="0.3">
      <c r="A352" t="str">
        <f t="shared" si="5"/>
        <v/>
      </c>
      <c r="B352" t="s">
        <v>391</v>
      </c>
      <c r="D352" t="s">
        <v>391</v>
      </c>
      <c r="E352">
        <v>0.49330000000000002</v>
      </c>
      <c r="F352">
        <v>0.46489999999999998</v>
      </c>
      <c r="I352" t="s">
        <v>378</v>
      </c>
      <c r="J352">
        <v>0.29099999999999998</v>
      </c>
      <c r="L352" s="429"/>
      <c r="M352" s="218">
        <v>173</v>
      </c>
      <c r="P352" s="429"/>
      <c r="Q352" s="218">
        <v>173</v>
      </c>
      <c r="T352">
        <v>12</v>
      </c>
    </row>
    <row r="353" spans="9:20" x14ac:dyDescent="0.25">
      <c r="I353" t="s">
        <v>379</v>
      </c>
      <c r="J353">
        <v>0.2</v>
      </c>
      <c r="L353" s="428" t="s">
        <v>108</v>
      </c>
      <c r="M353" s="217">
        <v>0.46650000000000003</v>
      </c>
      <c r="P353" s="428" t="s">
        <v>372</v>
      </c>
      <c r="Q353" s="217">
        <v>0.49830000000000002</v>
      </c>
      <c r="T353">
        <v>16</v>
      </c>
    </row>
    <row r="354" spans="9:20" ht="15.75" thickBot="1" x14ac:dyDescent="0.3">
      <c r="I354" t="s">
        <v>380</v>
      </c>
      <c r="J354">
        <v>0.54369999999999996</v>
      </c>
      <c r="L354" s="429"/>
      <c r="M354" s="218">
        <v>174</v>
      </c>
      <c r="P354" s="429"/>
      <c r="Q354" s="218">
        <v>174</v>
      </c>
      <c r="T354">
        <v>18</v>
      </c>
    </row>
    <row r="355" spans="9:20" x14ac:dyDescent="0.25">
      <c r="I355" t="s">
        <v>381</v>
      </c>
      <c r="J355">
        <v>0.57199999999999995</v>
      </c>
      <c r="L355" s="428" t="s">
        <v>149</v>
      </c>
      <c r="M355" s="217">
        <v>0.46560000000000001</v>
      </c>
      <c r="P355" s="428" t="s">
        <v>111</v>
      </c>
      <c r="Q355" s="217">
        <v>0.49730000000000002</v>
      </c>
      <c r="T355">
        <v>31</v>
      </c>
    </row>
    <row r="356" spans="9:20" ht="15.75" thickBot="1" x14ac:dyDescent="0.3">
      <c r="I356" t="s">
        <v>382</v>
      </c>
      <c r="J356">
        <v>0.92949999999999999</v>
      </c>
      <c r="L356" s="429"/>
      <c r="M356" s="218">
        <v>175</v>
      </c>
      <c r="P356" s="429"/>
      <c r="Q356" s="218">
        <v>175</v>
      </c>
      <c r="T356">
        <v>35</v>
      </c>
    </row>
    <row r="357" spans="9:20" ht="15.75" thickBot="1" x14ac:dyDescent="0.3">
      <c r="I357" t="s">
        <v>383</v>
      </c>
      <c r="J357">
        <v>0.49569999999999997</v>
      </c>
      <c r="L357" s="63" t="s">
        <v>23</v>
      </c>
      <c r="M357" s="64" t="s">
        <v>392</v>
      </c>
      <c r="P357" s="63" t="s">
        <v>23</v>
      </c>
      <c r="Q357" s="64" t="s">
        <v>392</v>
      </c>
      <c r="T357">
        <v>37</v>
      </c>
    </row>
    <row r="358" spans="9:20" x14ac:dyDescent="0.25">
      <c r="I358" t="s">
        <v>384</v>
      </c>
      <c r="J358">
        <v>0.33090000000000003</v>
      </c>
      <c r="L358" s="428" t="s">
        <v>387</v>
      </c>
      <c r="M358" s="217">
        <v>0.46439999999999998</v>
      </c>
      <c r="P358" s="428" t="s">
        <v>254</v>
      </c>
      <c r="Q358" s="217">
        <v>0.49640000000000001</v>
      </c>
      <c r="T358">
        <v>38</v>
      </c>
    </row>
    <row r="359" spans="9:20" ht="15.75" thickBot="1" x14ac:dyDescent="0.3">
      <c r="I359" t="s">
        <v>385</v>
      </c>
      <c r="J359">
        <v>0.94920000000000004</v>
      </c>
      <c r="L359" s="429"/>
      <c r="M359" s="218">
        <v>176</v>
      </c>
      <c r="P359" s="429"/>
      <c r="Q359" s="218">
        <v>176</v>
      </c>
      <c r="T359">
        <v>46</v>
      </c>
    </row>
    <row r="360" spans="9:20" x14ac:dyDescent="0.25">
      <c r="I360" t="s">
        <v>386</v>
      </c>
      <c r="J360">
        <v>0.43759999999999999</v>
      </c>
      <c r="L360" s="428" t="s">
        <v>338</v>
      </c>
      <c r="M360" s="217">
        <v>0.46360000000000001</v>
      </c>
      <c r="P360" s="428" t="s">
        <v>112</v>
      </c>
      <c r="Q360" s="217">
        <v>0.49480000000000002</v>
      </c>
      <c r="T360">
        <v>50</v>
      </c>
    </row>
    <row r="361" spans="9:20" ht="15.75" thickBot="1" x14ac:dyDescent="0.3">
      <c r="I361" t="s">
        <v>387</v>
      </c>
      <c r="J361">
        <v>0.46439999999999998</v>
      </c>
      <c r="L361" s="429"/>
      <c r="M361" s="218">
        <v>177</v>
      </c>
      <c r="P361" s="429"/>
      <c r="Q361" s="218">
        <v>177</v>
      </c>
      <c r="T361">
        <v>51</v>
      </c>
    </row>
    <row r="362" spans="9:20" x14ac:dyDescent="0.25">
      <c r="I362" t="s">
        <v>388</v>
      </c>
      <c r="J362">
        <v>0.55710000000000004</v>
      </c>
      <c r="L362" s="428" t="s">
        <v>244</v>
      </c>
      <c r="M362" s="217">
        <v>0.46150000000000002</v>
      </c>
      <c r="P362" s="428" t="s">
        <v>192</v>
      </c>
      <c r="Q362" s="217">
        <v>0.4945</v>
      </c>
      <c r="T362">
        <v>53</v>
      </c>
    </row>
    <row r="363" spans="9:20" ht="15.75" thickBot="1" x14ac:dyDescent="0.3">
      <c r="I363" t="s">
        <v>389</v>
      </c>
      <c r="J363">
        <v>0.75539999999999996</v>
      </c>
      <c r="L363" s="429"/>
      <c r="M363" s="218">
        <v>178</v>
      </c>
      <c r="P363" s="429"/>
      <c r="Q363" s="218">
        <v>178</v>
      </c>
      <c r="T363">
        <v>55</v>
      </c>
    </row>
    <row r="364" spans="9:20" x14ac:dyDescent="0.25">
      <c r="I364" t="s">
        <v>390</v>
      </c>
      <c r="J364">
        <v>0.48420000000000002</v>
      </c>
      <c r="L364" s="428" t="s">
        <v>281</v>
      </c>
      <c r="M364" s="217">
        <v>0.4612</v>
      </c>
      <c r="P364" s="428" t="s">
        <v>324</v>
      </c>
      <c r="Q364" s="217">
        <v>0.49419999999999997</v>
      </c>
      <c r="T364">
        <v>56</v>
      </c>
    </row>
    <row r="365" spans="9:20" ht="15.75" thickBot="1" x14ac:dyDescent="0.3">
      <c r="I365" t="s">
        <v>391</v>
      </c>
      <c r="J365">
        <v>0.49330000000000002</v>
      </c>
      <c r="L365" s="429"/>
      <c r="M365" s="218">
        <v>179</v>
      </c>
      <c r="P365" s="429"/>
      <c r="Q365" s="218">
        <v>179</v>
      </c>
      <c r="T365">
        <v>58</v>
      </c>
    </row>
    <row r="366" spans="9:20" x14ac:dyDescent="0.25">
      <c r="J366">
        <v>31</v>
      </c>
      <c r="L366" s="428" t="s">
        <v>245</v>
      </c>
      <c r="M366" s="217">
        <v>0.4521</v>
      </c>
      <c r="P366" s="428" t="s">
        <v>357</v>
      </c>
      <c r="Q366" s="217">
        <v>0.49099999999999999</v>
      </c>
      <c r="T366">
        <v>59</v>
      </c>
    </row>
    <row r="367" spans="9:20" ht="15.75" thickBot="1" x14ac:dyDescent="0.3">
      <c r="J367">
        <v>34</v>
      </c>
      <c r="L367" s="429"/>
      <c r="M367" s="218">
        <v>180</v>
      </c>
      <c r="P367" s="429"/>
      <c r="Q367" s="218">
        <v>180</v>
      </c>
      <c r="T367">
        <v>60</v>
      </c>
    </row>
    <row r="368" spans="9:20" x14ac:dyDescent="0.25">
      <c r="J368">
        <v>39</v>
      </c>
      <c r="L368" s="428" t="s">
        <v>121</v>
      </c>
      <c r="M368" s="217">
        <v>0.45019999999999999</v>
      </c>
      <c r="P368" s="428" t="s">
        <v>110</v>
      </c>
      <c r="Q368" s="217">
        <v>0.49070000000000003</v>
      </c>
      <c r="T368">
        <v>62</v>
      </c>
    </row>
    <row r="369" spans="10:20" ht="15.75" thickBot="1" x14ac:dyDescent="0.3">
      <c r="J369">
        <v>40</v>
      </c>
      <c r="L369" s="429"/>
      <c r="M369" s="218">
        <v>181</v>
      </c>
      <c r="P369" s="429"/>
      <c r="Q369" s="218">
        <v>181</v>
      </c>
      <c r="T369">
        <v>63</v>
      </c>
    </row>
    <row r="370" spans="10:20" x14ac:dyDescent="0.25">
      <c r="J370">
        <v>42</v>
      </c>
      <c r="L370" s="428" t="s">
        <v>252</v>
      </c>
      <c r="M370" s="217">
        <v>0.44700000000000001</v>
      </c>
      <c r="P370" s="428" t="s">
        <v>197</v>
      </c>
      <c r="Q370" s="217">
        <v>0.4869</v>
      </c>
      <c r="T370">
        <v>65</v>
      </c>
    </row>
    <row r="371" spans="10:20" ht="15.75" thickBot="1" x14ac:dyDescent="0.3">
      <c r="J371">
        <v>43</v>
      </c>
      <c r="L371" s="429"/>
      <c r="M371" s="218">
        <v>182</v>
      </c>
      <c r="P371" s="429"/>
      <c r="Q371" s="218">
        <v>182</v>
      </c>
      <c r="T371">
        <v>67</v>
      </c>
    </row>
    <row r="372" spans="10:20" x14ac:dyDescent="0.25">
      <c r="J372">
        <v>45</v>
      </c>
      <c r="L372" s="428" t="s">
        <v>307</v>
      </c>
      <c r="M372" s="217">
        <v>0.44519999999999998</v>
      </c>
      <c r="P372" s="428" t="s">
        <v>109</v>
      </c>
      <c r="Q372" s="217">
        <v>0.47910000000000003</v>
      </c>
      <c r="T372">
        <v>69</v>
      </c>
    </row>
    <row r="373" spans="10:20" ht="15.75" thickBot="1" x14ac:dyDescent="0.3">
      <c r="J373">
        <v>46</v>
      </c>
      <c r="L373" s="429"/>
      <c r="M373" s="218">
        <v>183</v>
      </c>
      <c r="P373" s="429"/>
      <c r="Q373" s="218">
        <v>183</v>
      </c>
      <c r="T373">
        <v>71</v>
      </c>
    </row>
    <row r="374" spans="10:20" x14ac:dyDescent="0.25">
      <c r="J374">
        <v>47</v>
      </c>
      <c r="L374" s="428" t="s">
        <v>224</v>
      </c>
      <c r="M374" s="217">
        <v>0.44309999999999999</v>
      </c>
      <c r="P374" s="428" t="s">
        <v>152</v>
      </c>
      <c r="Q374" s="217">
        <v>0.4743</v>
      </c>
      <c r="T374">
        <v>73</v>
      </c>
    </row>
    <row r="375" spans="10:20" ht="15.75" thickBot="1" x14ac:dyDescent="0.3">
      <c r="J375">
        <v>50</v>
      </c>
      <c r="L375" s="429"/>
      <c r="M375" s="218">
        <v>184</v>
      </c>
      <c r="P375" s="429"/>
      <c r="Q375" s="218">
        <v>184</v>
      </c>
      <c r="T375">
        <v>74</v>
      </c>
    </row>
    <row r="376" spans="10:20" x14ac:dyDescent="0.25">
      <c r="J376">
        <v>52</v>
      </c>
      <c r="L376" s="428" t="s">
        <v>358</v>
      </c>
      <c r="M376" s="217">
        <v>0.44119999999999998</v>
      </c>
      <c r="P376" s="428" t="s">
        <v>260</v>
      </c>
      <c r="Q376" s="217">
        <v>0.47089999999999999</v>
      </c>
      <c r="T376">
        <v>75</v>
      </c>
    </row>
    <row r="377" spans="10:20" ht="15.75" thickBot="1" x14ac:dyDescent="0.3">
      <c r="J377">
        <v>53</v>
      </c>
      <c r="L377" s="429"/>
      <c r="M377" s="218">
        <v>185</v>
      </c>
      <c r="P377" s="429"/>
      <c r="Q377" s="218">
        <v>185</v>
      </c>
      <c r="T377">
        <v>76</v>
      </c>
    </row>
    <row r="378" spans="10:20" x14ac:dyDescent="0.25">
      <c r="J378">
        <v>54</v>
      </c>
      <c r="L378" s="428" t="s">
        <v>306</v>
      </c>
      <c r="M378" s="217">
        <v>0.43790000000000001</v>
      </c>
      <c r="P378" s="428" t="s">
        <v>122</v>
      </c>
      <c r="Q378" s="217">
        <v>0.46660000000000001</v>
      </c>
      <c r="T378">
        <v>77</v>
      </c>
    </row>
    <row r="379" spans="10:20" ht="15.75" thickBot="1" x14ac:dyDescent="0.3">
      <c r="J379">
        <v>55</v>
      </c>
      <c r="L379" s="429"/>
      <c r="M379" s="218">
        <v>186</v>
      </c>
      <c r="P379" s="429"/>
      <c r="Q379" s="218">
        <v>186</v>
      </c>
      <c r="T379">
        <v>78</v>
      </c>
    </row>
    <row r="380" spans="10:20" x14ac:dyDescent="0.25">
      <c r="J380">
        <v>56</v>
      </c>
      <c r="L380" s="13" t="s">
        <v>386</v>
      </c>
      <c r="M380" s="217">
        <v>0.43759999999999999</v>
      </c>
      <c r="P380" s="428" t="s">
        <v>115</v>
      </c>
      <c r="Q380" s="217">
        <v>0.46529999999999999</v>
      </c>
      <c r="T380">
        <v>79</v>
      </c>
    </row>
    <row r="381" spans="10:20" ht="15.75" thickBot="1" x14ac:dyDescent="0.3">
      <c r="J381">
        <v>57</v>
      </c>
      <c r="L381" s="14" t="s">
        <v>429</v>
      </c>
      <c r="M381" s="218">
        <v>187</v>
      </c>
      <c r="P381" s="429"/>
      <c r="Q381" s="218">
        <v>187</v>
      </c>
      <c r="T381">
        <v>80</v>
      </c>
    </row>
    <row r="382" spans="10:20" x14ac:dyDescent="0.25">
      <c r="J382">
        <v>58</v>
      </c>
      <c r="L382" s="428" t="s">
        <v>315</v>
      </c>
      <c r="M382" s="217">
        <v>0.4375</v>
      </c>
      <c r="P382" s="428" t="s">
        <v>391</v>
      </c>
      <c r="Q382" s="217">
        <v>0.46489999999999998</v>
      </c>
      <c r="T382">
        <v>82</v>
      </c>
    </row>
    <row r="383" spans="10:20" ht="15.75" thickBot="1" x14ac:dyDescent="0.3">
      <c r="J383">
        <v>61</v>
      </c>
      <c r="L383" s="429"/>
      <c r="M383" s="218">
        <v>188</v>
      </c>
      <c r="P383" s="429"/>
      <c r="Q383" s="218">
        <v>188</v>
      </c>
      <c r="T383">
        <v>83</v>
      </c>
    </row>
    <row r="384" spans="10:20" x14ac:dyDescent="0.25">
      <c r="J384">
        <v>65</v>
      </c>
      <c r="L384" s="428" t="s">
        <v>71</v>
      </c>
      <c r="M384" s="217">
        <v>0.43209999999999998</v>
      </c>
      <c r="P384" s="428" t="s">
        <v>128</v>
      </c>
      <c r="Q384" s="217">
        <v>0.45950000000000002</v>
      </c>
      <c r="T384">
        <v>84</v>
      </c>
    </row>
    <row r="385" spans="10:20" ht="15.75" thickBot="1" x14ac:dyDescent="0.3">
      <c r="J385">
        <v>66</v>
      </c>
      <c r="L385" s="429"/>
      <c r="M385" s="218">
        <v>189</v>
      </c>
      <c r="P385" s="429"/>
      <c r="Q385" s="218">
        <v>189</v>
      </c>
      <c r="T385">
        <v>85</v>
      </c>
    </row>
    <row r="386" spans="10:20" x14ac:dyDescent="0.25">
      <c r="J386">
        <v>67</v>
      </c>
      <c r="L386" s="13" t="s">
        <v>376</v>
      </c>
      <c r="M386" s="217">
        <v>0.42749999999999999</v>
      </c>
      <c r="P386" s="428" t="s">
        <v>86</v>
      </c>
      <c r="Q386" s="217">
        <v>0.45800000000000002</v>
      </c>
      <c r="T386">
        <v>87</v>
      </c>
    </row>
    <row r="387" spans="10:20" ht="15.75" thickBot="1" x14ac:dyDescent="0.3">
      <c r="J387">
        <v>70</v>
      </c>
      <c r="L387" s="14" t="s">
        <v>431</v>
      </c>
      <c r="M387" s="218">
        <v>190</v>
      </c>
      <c r="P387" s="429"/>
      <c r="Q387" s="218">
        <v>190</v>
      </c>
      <c r="T387">
        <v>88</v>
      </c>
    </row>
    <row r="388" spans="10:20" x14ac:dyDescent="0.25">
      <c r="J388">
        <v>72</v>
      </c>
      <c r="L388" s="428" t="s">
        <v>98</v>
      </c>
      <c r="M388" s="217">
        <v>0.42480000000000001</v>
      </c>
      <c r="P388" s="428" t="s">
        <v>227</v>
      </c>
      <c r="Q388" s="217">
        <v>0.45650000000000002</v>
      </c>
      <c r="T388">
        <v>89</v>
      </c>
    </row>
    <row r="389" spans="10:20" ht="15.75" thickBot="1" x14ac:dyDescent="0.3">
      <c r="J389">
        <v>73</v>
      </c>
      <c r="L389" s="429"/>
      <c r="M389" s="218">
        <v>191</v>
      </c>
      <c r="P389" s="429"/>
      <c r="Q389" s="218">
        <v>191</v>
      </c>
      <c r="T389">
        <v>90</v>
      </c>
    </row>
    <row r="390" spans="10:20" x14ac:dyDescent="0.25">
      <c r="J390">
        <v>74</v>
      </c>
      <c r="L390" s="428" t="s">
        <v>308</v>
      </c>
      <c r="M390" s="217">
        <v>0.42220000000000002</v>
      </c>
      <c r="P390" s="428" t="s">
        <v>380</v>
      </c>
      <c r="Q390" s="217">
        <v>0.45279999999999998</v>
      </c>
      <c r="T390">
        <v>91</v>
      </c>
    </row>
    <row r="391" spans="10:20" ht="15.75" thickBot="1" x14ac:dyDescent="0.3">
      <c r="J391">
        <v>75</v>
      </c>
      <c r="L391" s="429"/>
      <c r="M391" s="218">
        <v>192</v>
      </c>
      <c r="P391" s="429"/>
      <c r="Q391" s="218">
        <v>192</v>
      </c>
      <c r="T391">
        <v>92</v>
      </c>
    </row>
    <row r="392" spans="10:20" x14ac:dyDescent="0.25">
      <c r="J392">
        <v>77</v>
      </c>
      <c r="L392" s="428" t="s">
        <v>153</v>
      </c>
      <c r="M392" s="217">
        <v>0.4219</v>
      </c>
      <c r="P392" s="428" t="s">
        <v>371</v>
      </c>
      <c r="Q392" s="217">
        <v>0.45169999999999999</v>
      </c>
      <c r="T392">
        <v>93</v>
      </c>
    </row>
    <row r="393" spans="10:20" ht="15.75" thickBot="1" x14ac:dyDescent="0.3">
      <c r="J393">
        <v>79</v>
      </c>
      <c r="L393" s="429"/>
      <c r="M393" s="218">
        <v>193</v>
      </c>
      <c r="P393" s="429"/>
      <c r="Q393" s="218">
        <v>193</v>
      </c>
      <c r="T393">
        <v>94</v>
      </c>
    </row>
    <row r="394" spans="10:20" x14ac:dyDescent="0.25">
      <c r="J394">
        <v>80</v>
      </c>
      <c r="L394" s="428" t="s">
        <v>56</v>
      </c>
      <c r="M394" s="217">
        <v>0.41599999999999998</v>
      </c>
      <c r="P394" s="428" t="s">
        <v>121</v>
      </c>
      <c r="Q394" s="217">
        <v>0.45069999999999999</v>
      </c>
      <c r="T394">
        <v>95</v>
      </c>
    </row>
    <row r="395" spans="10:20" ht="15.75" thickBot="1" x14ac:dyDescent="0.3">
      <c r="J395">
        <v>81</v>
      </c>
      <c r="L395" s="429"/>
      <c r="M395" s="218">
        <v>194</v>
      </c>
      <c r="P395" s="429"/>
      <c r="Q395" s="218">
        <v>194</v>
      </c>
      <c r="T395">
        <v>96</v>
      </c>
    </row>
    <row r="396" spans="10:20" x14ac:dyDescent="0.25">
      <c r="J396">
        <v>83</v>
      </c>
      <c r="L396" s="428" t="s">
        <v>297</v>
      </c>
      <c r="M396" s="217">
        <v>0.41299999999999998</v>
      </c>
      <c r="P396" s="428" t="s">
        <v>251</v>
      </c>
      <c r="Q396" s="217">
        <v>0.44890000000000002</v>
      </c>
      <c r="T396">
        <v>98</v>
      </c>
    </row>
    <row r="397" spans="10:20" ht="15.75" thickBot="1" x14ac:dyDescent="0.3">
      <c r="J397">
        <v>84</v>
      </c>
      <c r="L397" s="429"/>
      <c r="M397" s="218">
        <v>195</v>
      </c>
      <c r="P397" s="429"/>
      <c r="Q397" s="218">
        <v>195</v>
      </c>
      <c r="T397">
        <v>99</v>
      </c>
    </row>
    <row r="398" spans="10:20" x14ac:dyDescent="0.25">
      <c r="J398">
        <v>85</v>
      </c>
      <c r="L398" s="428" t="s">
        <v>259</v>
      </c>
      <c r="M398" s="217">
        <v>0.4128</v>
      </c>
      <c r="P398" s="428" t="s">
        <v>219</v>
      </c>
      <c r="Q398" s="217">
        <v>0.4486</v>
      </c>
      <c r="T398">
        <v>100</v>
      </c>
    </row>
    <row r="399" spans="10:20" ht="15.75" thickBot="1" x14ac:dyDescent="0.3">
      <c r="J399">
        <v>87</v>
      </c>
      <c r="L399" s="429"/>
      <c r="M399" s="218">
        <v>196</v>
      </c>
      <c r="P399" s="429"/>
      <c r="Q399" s="218">
        <v>196</v>
      </c>
      <c r="T399">
        <v>101</v>
      </c>
    </row>
    <row r="400" spans="10:20" x14ac:dyDescent="0.25">
      <c r="J400">
        <v>88</v>
      </c>
      <c r="L400" s="428" t="s">
        <v>134</v>
      </c>
      <c r="M400" s="217">
        <v>0.41249999999999998</v>
      </c>
      <c r="P400" s="13" t="s">
        <v>223</v>
      </c>
      <c r="Q400" s="217">
        <v>0.44340000000000002</v>
      </c>
      <c r="T400">
        <v>102</v>
      </c>
    </row>
    <row r="401" spans="10:20" ht="15.75" thickBot="1" x14ac:dyDescent="0.3">
      <c r="J401">
        <v>89</v>
      </c>
      <c r="L401" s="429"/>
      <c r="M401" s="218">
        <v>197</v>
      </c>
      <c r="P401" s="14" t="s">
        <v>433</v>
      </c>
      <c r="Q401" s="218">
        <v>197</v>
      </c>
      <c r="T401">
        <v>104</v>
      </c>
    </row>
    <row r="402" spans="10:20" x14ac:dyDescent="0.25">
      <c r="J402">
        <v>90</v>
      </c>
      <c r="L402" s="428" t="s">
        <v>254</v>
      </c>
      <c r="M402" s="217">
        <v>0.41220000000000001</v>
      </c>
      <c r="P402" s="428" t="s">
        <v>72</v>
      </c>
      <c r="Q402" s="217">
        <v>0.44330000000000003</v>
      </c>
      <c r="T402">
        <v>105</v>
      </c>
    </row>
    <row r="403" spans="10:20" ht="15.75" thickBot="1" x14ac:dyDescent="0.3">
      <c r="J403">
        <v>91</v>
      </c>
      <c r="L403" s="429"/>
      <c r="M403" s="218">
        <v>198</v>
      </c>
      <c r="P403" s="429"/>
      <c r="Q403" s="218">
        <v>198</v>
      </c>
      <c r="T403">
        <v>106</v>
      </c>
    </row>
    <row r="404" spans="10:20" x14ac:dyDescent="0.25">
      <c r="J404">
        <v>93</v>
      </c>
      <c r="L404" s="428" t="s">
        <v>97</v>
      </c>
      <c r="M404" s="217">
        <v>0.41220000000000001</v>
      </c>
      <c r="P404" s="428" t="s">
        <v>361</v>
      </c>
      <c r="Q404" s="217">
        <v>0.43580000000000002</v>
      </c>
      <c r="T404">
        <v>107</v>
      </c>
    </row>
    <row r="405" spans="10:20" ht="15.75" thickBot="1" x14ac:dyDescent="0.3">
      <c r="J405">
        <v>94</v>
      </c>
      <c r="L405" s="429"/>
      <c r="M405" s="218">
        <v>199</v>
      </c>
      <c r="P405" s="429"/>
      <c r="Q405" s="218">
        <v>199</v>
      </c>
      <c r="T405">
        <v>108</v>
      </c>
    </row>
    <row r="406" spans="10:20" x14ac:dyDescent="0.25">
      <c r="J406">
        <v>95</v>
      </c>
      <c r="L406" s="428" t="s">
        <v>122</v>
      </c>
      <c r="M406" s="217">
        <v>0.40839999999999999</v>
      </c>
      <c r="P406" s="428" t="s">
        <v>266</v>
      </c>
      <c r="Q406" s="217">
        <v>0.43259999999999998</v>
      </c>
      <c r="T406">
        <v>110</v>
      </c>
    </row>
    <row r="407" spans="10:20" ht="15.75" thickBot="1" x14ac:dyDescent="0.3">
      <c r="J407">
        <v>96</v>
      </c>
      <c r="L407" s="429"/>
      <c r="M407" s="218">
        <v>200</v>
      </c>
      <c r="P407" s="429"/>
      <c r="Q407" s="218">
        <v>200</v>
      </c>
      <c r="T407">
        <v>111</v>
      </c>
    </row>
    <row r="408" spans="10:20" ht="15.75" thickBot="1" x14ac:dyDescent="0.3">
      <c r="J408">
        <v>97</v>
      </c>
      <c r="L408" s="63" t="s">
        <v>23</v>
      </c>
      <c r="M408" s="64" t="s">
        <v>392</v>
      </c>
      <c r="P408" s="63" t="s">
        <v>23</v>
      </c>
      <c r="Q408" s="64" t="s">
        <v>392</v>
      </c>
      <c r="T408">
        <v>112</v>
      </c>
    </row>
    <row r="409" spans="10:20" x14ac:dyDescent="0.25">
      <c r="J409">
        <v>98</v>
      </c>
      <c r="L409" s="428" t="s">
        <v>68</v>
      </c>
      <c r="M409" s="217">
        <v>0.40739999999999998</v>
      </c>
      <c r="P409" s="13" t="s">
        <v>118</v>
      </c>
      <c r="Q409" s="217">
        <v>0.4194</v>
      </c>
      <c r="T409">
        <v>113</v>
      </c>
    </row>
    <row r="410" spans="10:20" ht="15.75" thickBot="1" x14ac:dyDescent="0.3">
      <c r="J410">
        <v>100</v>
      </c>
      <c r="L410" s="429"/>
      <c r="M410" s="218">
        <v>201</v>
      </c>
      <c r="P410" s="14" t="s">
        <v>429</v>
      </c>
      <c r="Q410" s="218">
        <v>201</v>
      </c>
      <c r="T410">
        <v>114</v>
      </c>
    </row>
    <row r="411" spans="10:20" x14ac:dyDescent="0.25">
      <c r="J411">
        <v>101</v>
      </c>
      <c r="L411" s="428" t="s">
        <v>207</v>
      </c>
      <c r="M411" s="217">
        <v>0.4012</v>
      </c>
      <c r="P411" s="428" t="s">
        <v>70</v>
      </c>
      <c r="Q411" s="217">
        <v>0.41789999999999999</v>
      </c>
      <c r="T411">
        <v>115</v>
      </c>
    </row>
    <row r="412" spans="10:20" ht="15.75" thickBot="1" x14ac:dyDescent="0.3">
      <c r="J412">
        <v>102</v>
      </c>
      <c r="L412" s="429"/>
      <c r="M412" s="218">
        <v>202</v>
      </c>
      <c r="P412" s="429"/>
      <c r="Q412" s="218">
        <v>202</v>
      </c>
      <c r="T412">
        <v>116</v>
      </c>
    </row>
    <row r="413" spans="10:20" x14ac:dyDescent="0.25">
      <c r="J413">
        <v>104</v>
      </c>
      <c r="L413" s="428" t="s">
        <v>120</v>
      </c>
      <c r="M413" s="217">
        <v>0.4012</v>
      </c>
      <c r="P413" s="428" t="s">
        <v>125</v>
      </c>
      <c r="Q413" s="217">
        <v>0.41770000000000002</v>
      </c>
      <c r="T413">
        <v>117</v>
      </c>
    </row>
    <row r="414" spans="10:20" ht="15.75" thickBot="1" x14ac:dyDescent="0.3">
      <c r="J414">
        <v>105</v>
      </c>
      <c r="L414" s="429"/>
      <c r="M414" s="218">
        <v>203</v>
      </c>
      <c r="P414" s="429"/>
      <c r="Q414" s="218">
        <v>203</v>
      </c>
      <c r="T414">
        <v>118</v>
      </c>
    </row>
    <row r="415" spans="10:20" x14ac:dyDescent="0.25">
      <c r="J415">
        <v>107</v>
      </c>
      <c r="L415" s="428" t="s">
        <v>370</v>
      </c>
      <c r="M415" s="217">
        <v>0.39950000000000002</v>
      </c>
      <c r="P415" s="428" t="s">
        <v>390</v>
      </c>
      <c r="Q415" s="217">
        <v>0.41660000000000003</v>
      </c>
      <c r="T415">
        <v>119</v>
      </c>
    </row>
    <row r="416" spans="10:20" ht="15.75" thickBot="1" x14ac:dyDescent="0.3">
      <c r="J416">
        <v>108</v>
      </c>
      <c r="L416" s="429"/>
      <c r="M416" s="218">
        <v>204</v>
      </c>
      <c r="P416" s="429"/>
      <c r="Q416" s="218">
        <v>204</v>
      </c>
      <c r="T416">
        <v>120</v>
      </c>
    </row>
    <row r="417" spans="10:20" x14ac:dyDescent="0.25">
      <c r="J417">
        <v>109</v>
      </c>
      <c r="L417" s="428" t="s">
        <v>280</v>
      </c>
      <c r="M417" s="217">
        <v>0.39800000000000002</v>
      </c>
      <c r="P417" s="428" t="s">
        <v>71</v>
      </c>
      <c r="Q417" s="217">
        <v>0.4123</v>
      </c>
      <c r="T417">
        <v>121</v>
      </c>
    </row>
    <row r="418" spans="10:20" ht="15.75" thickBot="1" x14ac:dyDescent="0.3">
      <c r="J418">
        <v>110</v>
      </c>
      <c r="L418" s="429"/>
      <c r="M418" s="218">
        <v>205</v>
      </c>
      <c r="P418" s="429"/>
      <c r="Q418" s="218">
        <v>205</v>
      </c>
      <c r="T418">
        <v>122</v>
      </c>
    </row>
    <row r="419" spans="10:20" x14ac:dyDescent="0.25">
      <c r="J419">
        <v>111</v>
      </c>
      <c r="L419" s="428" t="s">
        <v>77</v>
      </c>
      <c r="M419" s="217">
        <v>0.39739999999999998</v>
      </c>
      <c r="P419" s="428" t="s">
        <v>379</v>
      </c>
      <c r="Q419" s="217">
        <v>0.4093</v>
      </c>
      <c r="T419">
        <v>123</v>
      </c>
    </row>
    <row r="420" spans="10:20" ht="15.75" thickBot="1" x14ac:dyDescent="0.3">
      <c r="J420">
        <v>112</v>
      </c>
      <c r="L420" s="429"/>
      <c r="M420" s="218">
        <v>206</v>
      </c>
      <c r="P420" s="429"/>
      <c r="Q420" s="218">
        <v>206</v>
      </c>
      <c r="T420">
        <v>124</v>
      </c>
    </row>
    <row r="421" spans="10:20" x14ac:dyDescent="0.25">
      <c r="J421">
        <v>113</v>
      </c>
      <c r="L421" s="428" t="s">
        <v>115</v>
      </c>
      <c r="M421" s="217">
        <v>0.39729999999999999</v>
      </c>
      <c r="P421" s="13" t="s">
        <v>47</v>
      </c>
      <c r="Q421" s="217">
        <v>0.40739999999999998</v>
      </c>
      <c r="T421">
        <v>127</v>
      </c>
    </row>
    <row r="422" spans="10:20" ht="15.75" thickBot="1" x14ac:dyDescent="0.3">
      <c r="J422">
        <v>114</v>
      </c>
      <c r="L422" s="429"/>
      <c r="M422" s="218">
        <v>207</v>
      </c>
      <c r="P422" s="14" t="s">
        <v>431</v>
      </c>
      <c r="Q422" s="218">
        <v>207</v>
      </c>
      <c r="T422">
        <v>128</v>
      </c>
    </row>
    <row r="423" spans="10:20" x14ac:dyDescent="0.25">
      <c r="J423">
        <v>115</v>
      </c>
      <c r="L423" s="428" t="s">
        <v>217</v>
      </c>
      <c r="M423" s="217">
        <v>0.39539999999999997</v>
      </c>
      <c r="P423" s="428" t="s">
        <v>114</v>
      </c>
      <c r="Q423" s="217">
        <v>0.40679999999999999</v>
      </c>
      <c r="T423">
        <v>129</v>
      </c>
    </row>
    <row r="424" spans="10:20" ht="15.75" thickBot="1" x14ac:dyDescent="0.3">
      <c r="J424">
        <v>116</v>
      </c>
      <c r="L424" s="429"/>
      <c r="M424" s="218">
        <v>208</v>
      </c>
      <c r="P424" s="429"/>
      <c r="Q424" s="218">
        <v>208</v>
      </c>
      <c r="T424">
        <v>130</v>
      </c>
    </row>
    <row r="425" spans="10:20" x14ac:dyDescent="0.25">
      <c r="J425">
        <v>117</v>
      </c>
      <c r="L425" s="428" t="s">
        <v>432</v>
      </c>
      <c r="M425" s="217">
        <v>0.39319999999999999</v>
      </c>
      <c r="P425" s="428" t="s">
        <v>146</v>
      </c>
      <c r="Q425" s="217">
        <v>0.40570000000000001</v>
      </c>
      <c r="T425">
        <v>131</v>
      </c>
    </row>
    <row r="426" spans="10:20" ht="15.75" thickBot="1" x14ac:dyDescent="0.3">
      <c r="J426">
        <v>118</v>
      </c>
      <c r="L426" s="429"/>
      <c r="M426" s="218">
        <v>209</v>
      </c>
      <c r="P426" s="429"/>
      <c r="Q426" s="218">
        <v>209</v>
      </c>
      <c r="T426">
        <v>132</v>
      </c>
    </row>
    <row r="427" spans="10:20" x14ac:dyDescent="0.25">
      <c r="J427">
        <v>120</v>
      </c>
      <c r="L427" s="428" t="s">
        <v>289</v>
      </c>
      <c r="M427" s="217">
        <v>0.3891</v>
      </c>
      <c r="P427" s="428" t="s">
        <v>147</v>
      </c>
      <c r="Q427" s="217">
        <v>0.40570000000000001</v>
      </c>
      <c r="T427">
        <v>133</v>
      </c>
    </row>
    <row r="428" spans="10:20" ht="15.75" thickBot="1" x14ac:dyDescent="0.3">
      <c r="J428">
        <v>121</v>
      </c>
      <c r="L428" s="429"/>
      <c r="M428" s="218">
        <v>210</v>
      </c>
      <c r="P428" s="429"/>
      <c r="Q428" s="218">
        <v>210</v>
      </c>
      <c r="T428">
        <v>134</v>
      </c>
    </row>
    <row r="429" spans="10:20" x14ac:dyDescent="0.25">
      <c r="J429">
        <v>122</v>
      </c>
      <c r="L429" s="428" t="s">
        <v>160</v>
      </c>
      <c r="M429" s="217">
        <v>0.38779999999999998</v>
      </c>
      <c r="P429" s="428" t="s">
        <v>79</v>
      </c>
      <c r="Q429" s="217">
        <v>0.4037</v>
      </c>
      <c r="T429">
        <v>135</v>
      </c>
    </row>
    <row r="430" spans="10:20" ht="15.75" thickBot="1" x14ac:dyDescent="0.3">
      <c r="J430">
        <v>123</v>
      </c>
      <c r="L430" s="429"/>
      <c r="M430" s="218">
        <v>211</v>
      </c>
      <c r="P430" s="429"/>
      <c r="Q430" s="218">
        <v>211</v>
      </c>
      <c r="T430">
        <v>136</v>
      </c>
    </row>
    <row r="431" spans="10:20" x14ac:dyDescent="0.25">
      <c r="J431">
        <v>125</v>
      </c>
      <c r="L431" s="428" t="s">
        <v>299</v>
      </c>
      <c r="M431" s="217">
        <v>0.38590000000000002</v>
      </c>
      <c r="P431" s="428" t="s">
        <v>310</v>
      </c>
      <c r="Q431" s="217">
        <v>0.40189999999999998</v>
      </c>
      <c r="T431">
        <v>137</v>
      </c>
    </row>
    <row r="432" spans="10:20" ht="15.75" thickBot="1" x14ac:dyDescent="0.3">
      <c r="J432">
        <v>127</v>
      </c>
      <c r="L432" s="429"/>
      <c r="M432" s="218">
        <v>212</v>
      </c>
      <c r="P432" s="429"/>
      <c r="Q432" s="218">
        <v>212</v>
      </c>
      <c r="T432">
        <v>138</v>
      </c>
    </row>
    <row r="433" spans="10:20" x14ac:dyDescent="0.25">
      <c r="J433">
        <v>128</v>
      </c>
      <c r="L433" s="428" t="s">
        <v>57</v>
      </c>
      <c r="M433" s="217">
        <v>0.38300000000000001</v>
      </c>
      <c r="P433" s="428" t="s">
        <v>247</v>
      </c>
      <c r="Q433" s="217">
        <v>0.3997</v>
      </c>
      <c r="T433">
        <v>140</v>
      </c>
    </row>
    <row r="434" spans="10:20" ht="15.75" thickBot="1" x14ac:dyDescent="0.3">
      <c r="J434">
        <v>129</v>
      </c>
      <c r="L434" s="429"/>
      <c r="M434" s="218">
        <v>213</v>
      </c>
      <c r="P434" s="429"/>
      <c r="Q434" s="218">
        <v>213</v>
      </c>
      <c r="T434">
        <v>141</v>
      </c>
    </row>
    <row r="435" spans="10:20" x14ac:dyDescent="0.25">
      <c r="J435">
        <v>130</v>
      </c>
      <c r="L435" s="428" t="s">
        <v>375</v>
      </c>
      <c r="M435" s="217">
        <v>0.3821</v>
      </c>
      <c r="P435" s="428" t="s">
        <v>378</v>
      </c>
      <c r="Q435" s="217">
        <v>0.39939999999999998</v>
      </c>
      <c r="T435">
        <v>142</v>
      </c>
    </row>
    <row r="436" spans="10:20" ht="15.75" thickBot="1" x14ac:dyDescent="0.3">
      <c r="J436">
        <v>131</v>
      </c>
      <c r="L436" s="429"/>
      <c r="M436" s="218">
        <v>214</v>
      </c>
      <c r="P436" s="429"/>
      <c r="Q436" s="218">
        <v>214</v>
      </c>
      <c r="T436">
        <v>144</v>
      </c>
    </row>
    <row r="437" spans="10:20" x14ac:dyDescent="0.25">
      <c r="J437">
        <v>132</v>
      </c>
      <c r="L437" s="428" t="s">
        <v>282</v>
      </c>
      <c r="M437" s="217">
        <v>0.37809999999999999</v>
      </c>
      <c r="P437" s="428" t="s">
        <v>95</v>
      </c>
      <c r="Q437" s="217">
        <v>0.3992</v>
      </c>
      <c r="T437">
        <v>145</v>
      </c>
    </row>
    <row r="438" spans="10:20" ht="15.75" thickBot="1" x14ac:dyDescent="0.3">
      <c r="J438">
        <v>133</v>
      </c>
      <c r="L438" s="429"/>
      <c r="M438" s="218">
        <v>215</v>
      </c>
      <c r="P438" s="429"/>
      <c r="Q438" s="218">
        <v>215</v>
      </c>
      <c r="T438">
        <v>146</v>
      </c>
    </row>
    <row r="439" spans="10:20" x14ac:dyDescent="0.25">
      <c r="J439">
        <v>135</v>
      </c>
      <c r="L439" s="428" t="s">
        <v>86</v>
      </c>
      <c r="M439" s="217">
        <v>0.37559999999999999</v>
      </c>
      <c r="P439" s="13" t="s">
        <v>333</v>
      </c>
      <c r="Q439" s="217">
        <v>0.39650000000000002</v>
      </c>
      <c r="T439">
        <v>147</v>
      </c>
    </row>
    <row r="440" spans="10:20" ht="15.75" thickBot="1" x14ac:dyDescent="0.3">
      <c r="J440">
        <v>136</v>
      </c>
      <c r="L440" s="429"/>
      <c r="M440" s="218">
        <v>216</v>
      </c>
      <c r="P440" s="14" t="s">
        <v>433</v>
      </c>
      <c r="Q440" s="218">
        <v>216</v>
      </c>
      <c r="T440">
        <v>148</v>
      </c>
    </row>
    <row r="441" spans="10:20" x14ac:dyDescent="0.25">
      <c r="J441">
        <v>137</v>
      </c>
      <c r="L441" s="428" t="s">
        <v>199</v>
      </c>
      <c r="M441" s="217">
        <v>0.37540000000000001</v>
      </c>
      <c r="P441" s="428" t="s">
        <v>248</v>
      </c>
      <c r="Q441" s="217">
        <v>0.39639999999999997</v>
      </c>
      <c r="T441">
        <v>149</v>
      </c>
    </row>
    <row r="442" spans="10:20" ht="15.75" thickBot="1" x14ac:dyDescent="0.3">
      <c r="J442">
        <v>138</v>
      </c>
      <c r="L442" s="429"/>
      <c r="M442" s="218">
        <v>217</v>
      </c>
      <c r="P442" s="429"/>
      <c r="Q442" s="218">
        <v>217</v>
      </c>
      <c r="T442">
        <v>150</v>
      </c>
    </row>
    <row r="443" spans="10:20" x14ac:dyDescent="0.25">
      <c r="J443">
        <v>139</v>
      </c>
      <c r="L443" s="428" t="s">
        <v>222</v>
      </c>
      <c r="M443" s="217">
        <v>0.37459999999999999</v>
      </c>
      <c r="P443" s="428" t="s">
        <v>295</v>
      </c>
      <c r="Q443" s="217">
        <v>0.3957</v>
      </c>
      <c r="T443">
        <v>151</v>
      </c>
    </row>
    <row r="444" spans="10:20" ht="15.75" thickBot="1" x14ac:dyDescent="0.3">
      <c r="J444">
        <v>140</v>
      </c>
      <c r="L444" s="429"/>
      <c r="M444" s="218">
        <v>218</v>
      </c>
      <c r="P444" s="429"/>
      <c r="Q444" s="218">
        <v>218</v>
      </c>
      <c r="T444">
        <v>152</v>
      </c>
    </row>
    <row r="445" spans="10:20" x14ac:dyDescent="0.25">
      <c r="J445">
        <v>141</v>
      </c>
      <c r="L445" s="428" t="s">
        <v>110</v>
      </c>
      <c r="M445" s="217">
        <v>0.37430000000000002</v>
      </c>
      <c r="P445" s="428" t="s">
        <v>281</v>
      </c>
      <c r="Q445" s="217">
        <v>0.39140000000000003</v>
      </c>
      <c r="T445">
        <v>153</v>
      </c>
    </row>
    <row r="446" spans="10:20" ht="15.75" thickBot="1" x14ac:dyDescent="0.3">
      <c r="J446">
        <v>142</v>
      </c>
      <c r="L446" s="429"/>
      <c r="M446" s="218">
        <v>219</v>
      </c>
      <c r="P446" s="429"/>
      <c r="Q446" s="218">
        <v>219</v>
      </c>
      <c r="T446">
        <v>154</v>
      </c>
    </row>
    <row r="447" spans="10:20" x14ac:dyDescent="0.25">
      <c r="J447">
        <v>143</v>
      </c>
      <c r="L447" s="428" t="s">
        <v>214</v>
      </c>
      <c r="M447" s="217">
        <v>0.37280000000000002</v>
      </c>
      <c r="P447" s="428" t="s">
        <v>181</v>
      </c>
      <c r="Q447" s="217">
        <v>0.39019999999999999</v>
      </c>
      <c r="T447">
        <v>155</v>
      </c>
    </row>
    <row r="448" spans="10:20" ht="15.75" thickBot="1" x14ac:dyDescent="0.3">
      <c r="J448">
        <v>144</v>
      </c>
      <c r="L448" s="429"/>
      <c r="M448" s="218">
        <v>220</v>
      </c>
      <c r="P448" s="429"/>
      <c r="Q448" s="218">
        <v>220</v>
      </c>
      <c r="T448">
        <v>156</v>
      </c>
    </row>
    <row r="449" spans="10:20" x14ac:dyDescent="0.25">
      <c r="J449">
        <v>145</v>
      </c>
      <c r="L449" s="428" t="s">
        <v>103</v>
      </c>
      <c r="M449" s="217">
        <v>0.37130000000000002</v>
      </c>
      <c r="P449" s="428" t="s">
        <v>276</v>
      </c>
      <c r="Q449" s="217">
        <v>0.38819999999999999</v>
      </c>
      <c r="T449">
        <v>157</v>
      </c>
    </row>
    <row r="450" spans="10:20" ht="15.75" thickBot="1" x14ac:dyDescent="0.3">
      <c r="J450">
        <v>147</v>
      </c>
      <c r="L450" s="429"/>
      <c r="M450" s="218">
        <v>221</v>
      </c>
      <c r="P450" s="429"/>
      <c r="Q450" s="218">
        <v>221</v>
      </c>
      <c r="T450">
        <v>158</v>
      </c>
    </row>
    <row r="451" spans="10:20" x14ac:dyDescent="0.25">
      <c r="J451">
        <v>148</v>
      </c>
      <c r="L451" s="428" t="s">
        <v>248</v>
      </c>
      <c r="M451" s="217">
        <v>0.36199999999999999</v>
      </c>
      <c r="P451" s="428" t="s">
        <v>307</v>
      </c>
      <c r="Q451" s="217">
        <v>0.38790000000000002</v>
      </c>
      <c r="T451">
        <v>159</v>
      </c>
    </row>
    <row r="452" spans="10:20" ht="15.75" thickBot="1" x14ac:dyDescent="0.3">
      <c r="J452">
        <v>149</v>
      </c>
      <c r="L452" s="429"/>
      <c r="M452" s="218">
        <v>222</v>
      </c>
      <c r="P452" s="429"/>
      <c r="Q452" s="218">
        <v>222</v>
      </c>
      <c r="T452">
        <v>160</v>
      </c>
    </row>
    <row r="453" spans="10:20" x14ac:dyDescent="0.25">
      <c r="J453">
        <v>150</v>
      </c>
      <c r="L453" s="428" t="s">
        <v>247</v>
      </c>
      <c r="M453" s="217">
        <v>0.36</v>
      </c>
      <c r="P453" s="13" t="s">
        <v>93</v>
      </c>
      <c r="Q453" s="217">
        <v>0.38440000000000002</v>
      </c>
      <c r="T453">
        <v>161</v>
      </c>
    </row>
    <row r="454" spans="10:20" ht="15.75" thickBot="1" x14ac:dyDescent="0.3">
      <c r="J454">
        <v>151</v>
      </c>
      <c r="L454" s="429"/>
      <c r="M454" s="218">
        <v>223</v>
      </c>
      <c r="P454" s="14" t="s">
        <v>431</v>
      </c>
      <c r="Q454" s="218">
        <v>223</v>
      </c>
      <c r="T454">
        <v>162</v>
      </c>
    </row>
    <row r="455" spans="10:20" x14ac:dyDescent="0.25">
      <c r="J455">
        <v>152</v>
      </c>
      <c r="L455" s="428" t="s">
        <v>364</v>
      </c>
      <c r="M455" s="217">
        <v>0.35899999999999999</v>
      </c>
      <c r="P455" s="428" t="s">
        <v>88</v>
      </c>
      <c r="Q455" s="217">
        <v>0.3831</v>
      </c>
      <c r="T455">
        <v>163</v>
      </c>
    </row>
    <row r="456" spans="10:20" ht="15.75" thickBot="1" x14ac:dyDescent="0.3">
      <c r="J456">
        <v>153</v>
      </c>
      <c r="L456" s="429"/>
      <c r="M456" s="218">
        <v>224</v>
      </c>
      <c r="P456" s="429"/>
      <c r="Q456" s="218">
        <v>224</v>
      </c>
      <c r="T456">
        <v>164</v>
      </c>
    </row>
    <row r="457" spans="10:20" x14ac:dyDescent="0.25">
      <c r="J457">
        <v>154</v>
      </c>
      <c r="L457" s="13" t="s">
        <v>223</v>
      </c>
      <c r="M457" s="217">
        <v>0.35510000000000003</v>
      </c>
      <c r="P457" s="428" t="s">
        <v>207</v>
      </c>
      <c r="Q457" s="217">
        <v>0.37959999999999999</v>
      </c>
      <c r="T457">
        <v>165</v>
      </c>
    </row>
    <row r="458" spans="10:20" ht="15.75" thickBot="1" x14ac:dyDescent="0.3">
      <c r="J458">
        <v>155</v>
      </c>
      <c r="L458" s="14" t="s">
        <v>433</v>
      </c>
      <c r="M458" s="218">
        <v>225</v>
      </c>
      <c r="P458" s="429"/>
      <c r="Q458" s="218">
        <v>225</v>
      </c>
      <c r="T458">
        <v>166</v>
      </c>
    </row>
    <row r="459" spans="10:20" ht="15.75" thickBot="1" x14ac:dyDescent="0.3">
      <c r="J459">
        <v>156</v>
      </c>
      <c r="L459" s="63" t="s">
        <v>23</v>
      </c>
      <c r="M459" s="64" t="s">
        <v>392</v>
      </c>
      <c r="P459" s="63" t="s">
        <v>23</v>
      </c>
      <c r="Q459" s="64" t="s">
        <v>392</v>
      </c>
      <c r="T459">
        <v>167</v>
      </c>
    </row>
    <row r="460" spans="10:20" x14ac:dyDescent="0.25">
      <c r="J460">
        <v>157</v>
      </c>
      <c r="L460" s="428" t="s">
        <v>236</v>
      </c>
      <c r="M460" s="217">
        <v>0.3508</v>
      </c>
      <c r="P460" s="428" t="s">
        <v>384</v>
      </c>
      <c r="Q460" s="217">
        <v>0.37959999999999999</v>
      </c>
      <c r="T460">
        <v>168</v>
      </c>
    </row>
    <row r="461" spans="10:20" ht="15.75" thickBot="1" x14ac:dyDescent="0.3">
      <c r="J461">
        <v>158</v>
      </c>
      <c r="L461" s="429"/>
      <c r="M461" s="218">
        <v>226</v>
      </c>
      <c r="P461" s="429"/>
      <c r="Q461" s="218">
        <v>226</v>
      </c>
      <c r="T461">
        <v>170</v>
      </c>
    </row>
    <row r="462" spans="10:20" x14ac:dyDescent="0.25">
      <c r="J462">
        <v>159</v>
      </c>
      <c r="L462" s="428" t="s">
        <v>288</v>
      </c>
      <c r="M462" s="217">
        <v>0.33500000000000002</v>
      </c>
      <c r="P462" s="428" t="s">
        <v>221</v>
      </c>
      <c r="Q462" s="217">
        <v>0.37659999999999999</v>
      </c>
      <c r="T462">
        <v>171</v>
      </c>
    </row>
    <row r="463" spans="10:20" ht="15.75" thickBot="1" x14ac:dyDescent="0.3">
      <c r="J463">
        <v>160</v>
      </c>
      <c r="L463" s="429"/>
      <c r="M463" s="218">
        <v>227</v>
      </c>
      <c r="P463" s="429"/>
      <c r="Q463" s="218">
        <v>227</v>
      </c>
      <c r="T463">
        <v>172</v>
      </c>
    </row>
    <row r="464" spans="10:20" x14ac:dyDescent="0.25">
      <c r="J464">
        <v>161</v>
      </c>
      <c r="L464" s="428" t="s">
        <v>219</v>
      </c>
      <c r="M464" s="217">
        <v>0.33489999999999998</v>
      </c>
      <c r="P464" s="428" t="s">
        <v>252</v>
      </c>
      <c r="Q464" s="217">
        <v>0.3705</v>
      </c>
      <c r="T464">
        <v>173</v>
      </c>
    </row>
    <row r="465" spans="10:20" ht="15.75" thickBot="1" x14ac:dyDescent="0.3">
      <c r="J465">
        <v>162</v>
      </c>
      <c r="L465" s="429"/>
      <c r="M465" s="218">
        <v>228</v>
      </c>
      <c r="P465" s="429"/>
      <c r="Q465" s="218">
        <v>228</v>
      </c>
      <c r="T465">
        <v>174</v>
      </c>
    </row>
    <row r="466" spans="10:20" x14ac:dyDescent="0.25">
      <c r="J466">
        <v>163</v>
      </c>
      <c r="L466" s="428" t="s">
        <v>331</v>
      </c>
      <c r="M466" s="217">
        <v>0.33410000000000001</v>
      </c>
      <c r="P466" s="13" t="s">
        <v>386</v>
      </c>
      <c r="Q466" s="217">
        <v>0.36969999999999997</v>
      </c>
      <c r="T466">
        <v>175</v>
      </c>
    </row>
    <row r="467" spans="10:20" ht="15.75" thickBot="1" x14ac:dyDescent="0.3">
      <c r="J467">
        <v>164</v>
      </c>
      <c r="L467" s="429"/>
      <c r="M467" s="218">
        <v>229</v>
      </c>
      <c r="P467" s="14" t="s">
        <v>429</v>
      </c>
      <c r="Q467" s="218">
        <v>229</v>
      </c>
      <c r="T467">
        <v>176</v>
      </c>
    </row>
    <row r="468" spans="10:20" x14ac:dyDescent="0.25">
      <c r="J468">
        <v>165</v>
      </c>
      <c r="L468" s="428" t="s">
        <v>384</v>
      </c>
      <c r="M468" s="217">
        <v>0.33090000000000003</v>
      </c>
      <c r="P468" s="428" t="s">
        <v>354</v>
      </c>
      <c r="Q468" s="217">
        <v>0.36399999999999999</v>
      </c>
      <c r="T468">
        <v>177</v>
      </c>
    </row>
    <row r="469" spans="10:20" ht="15.75" thickBot="1" x14ac:dyDescent="0.3">
      <c r="J469">
        <v>166</v>
      </c>
      <c r="L469" s="429"/>
      <c r="M469" s="218">
        <v>230</v>
      </c>
      <c r="P469" s="429"/>
      <c r="Q469" s="218">
        <v>230</v>
      </c>
      <c r="T469">
        <v>178</v>
      </c>
    </row>
    <row r="470" spans="10:20" x14ac:dyDescent="0.25">
      <c r="J470">
        <v>167</v>
      </c>
      <c r="L470" s="428" t="s">
        <v>361</v>
      </c>
      <c r="M470" s="217">
        <v>0.33079999999999998</v>
      </c>
      <c r="P470" s="428" t="s">
        <v>241</v>
      </c>
      <c r="Q470" s="217">
        <v>0.36259999999999998</v>
      </c>
      <c r="T470">
        <v>179</v>
      </c>
    </row>
    <row r="471" spans="10:20" ht="15.75" thickBot="1" x14ac:dyDescent="0.3">
      <c r="J471">
        <v>168</v>
      </c>
      <c r="L471" s="429"/>
      <c r="M471" s="218">
        <v>231</v>
      </c>
      <c r="P471" s="429"/>
      <c r="Q471" s="218">
        <v>231</v>
      </c>
      <c r="T471">
        <v>180</v>
      </c>
    </row>
    <row r="472" spans="10:20" x14ac:dyDescent="0.25">
      <c r="J472">
        <v>169</v>
      </c>
      <c r="L472" s="428" t="s">
        <v>182</v>
      </c>
      <c r="M472" s="217">
        <v>0.33050000000000002</v>
      </c>
      <c r="P472" s="428" t="s">
        <v>151</v>
      </c>
      <c r="Q472" s="217">
        <v>0.3594</v>
      </c>
      <c r="T472">
        <v>181</v>
      </c>
    </row>
    <row r="473" spans="10:20" ht="15.75" thickBot="1" x14ac:dyDescent="0.3">
      <c r="J473">
        <v>171</v>
      </c>
      <c r="L473" s="429"/>
      <c r="M473" s="218">
        <v>232</v>
      </c>
      <c r="P473" s="429"/>
      <c r="Q473" s="218">
        <v>232</v>
      </c>
      <c r="T473">
        <v>182</v>
      </c>
    </row>
    <row r="474" spans="10:20" x14ac:dyDescent="0.25">
      <c r="J474">
        <v>172</v>
      </c>
      <c r="L474" s="13" t="s">
        <v>93</v>
      </c>
      <c r="M474" s="217">
        <v>0.33050000000000002</v>
      </c>
      <c r="P474" s="428" t="s">
        <v>233</v>
      </c>
      <c r="Q474" s="217">
        <v>0.35899999999999999</v>
      </c>
      <c r="T474">
        <v>183</v>
      </c>
    </row>
    <row r="475" spans="10:20" ht="15.75" thickBot="1" x14ac:dyDescent="0.3">
      <c r="J475">
        <v>173</v>
      </c>
      <c r="L475" s="14" t="s">
        <v>431</v>
      </c>
      <c r="M475" s="218">
        <v>233</v>
      </c>
      <c r="P475" s="429"/>
      <c r="Q475" s="218">
        <v>233</v>
      </c>
      <c r="T475">
        <v>184</v>
      </c>
    </row>
    <row r="476" spans="10:20" x14ac:dyDescent="0.25">
      <c r="J476">
        <v>174</v>
      </c>
      <c r="L476" s="428" t="s">
        <v>179</v>
      </c>
      <c r="M476" s="217">
        <v>0.32540000000000002</v>
      </c>
      <c r="P476" s="428" t="s">
        <v>199</v>
      </c>
      <c r="Q476" s="217">
        <v>0.35809999999999997</v>
      </c>
      <c r="T476">
        <v>185</v>
      </c>
    </row>
    <row r="477" spans="10:20" ht="15.75" thickBot="1" x14ac:dyDescent="0.3">
      <c r="J477">
        <v>175</v>
      </c>
      <c r="L477" s="429"/>
      <c r="M477" s="218">
        <v>234</v>
      </c>
      <c r="P477" s="429"/>
      <c r="Q477" s="218">
        <v>234</v>
      </c>
      <c r="T477">
        <v>186</v>
      </c>
    </row>
    <row r="478" spans="10:20" x14ac:dyDescent="0.25">
      <c r="J478">
        <v>176</v>
      </c>
      <c r="L478" s="428" t="s">
        <v>276</v>
      </c>
      <c r="M478" s="217">
        <v>0.32419999999999999</v>
      </c>
      <c r="P478" s="428" t="s">
        <v>172</v>
      </c>
      <c r="Q478" s="217">
        <v>0.35610000000000003</v>
      </c>
      <c r="T478">
        <v>187</v>
      </c>
    </row>
    <row r="479" spans="10:20" ht="15.75" thickBot="1" x14ac:dyDescent="0.3">
      <c r="J479">
        <v>177</v>
      </c>
      <c r="L479" s="429"/>
      <c r="M479" s="218">
        <v>235</v>
      </c>
      <c r="P479" s="429"/>
      <c r="Q479" s="218">
        <v>235</v>
      </c>
      <c r="T479">
        <v>188</v>
      </c>
    </row>
    <row r="480" spans="10:20" x14ac:dyDescent="0.25">
      <c r="J480">
        <v>178</v>
      </c>
      <c r="L480" s="428" t="s">
        <v>131</v>
      </c>
      <c r="M480" s="217">
        <v>0.32319999999999999</v>
      </c>
      <c r="P480" s="428" t="s">
        <v>328</v>
      </c>
      <c r="Q480" s="217">
        <v>0.35399999999999998</v>
      </c>
      <c r="T480">
        <v>189</v>
      </c>
    </row>
    <row r="481" spans="10:20" ht="15.75" thickBot="1" x14ac:dyDescent="0.3">
      <c r="J481">
        <v>179</v>
      </c>
      <c r="L481" s="429"/>
      <c r="M481" s="218">
        <v>236</v>
      </c>
      <c r="P481" s="429"/>
      <c r="Q481" s="218">
        <v>236</v>
      </c>
      <c r="T481">
        <v>190</v>
      </c>
    </row>
    <row r="482" spans="10:20" x14ac:dyDescent="0.25">
      <c r="J482">
        <v>180</v>
      </c>
      <c r="L482" s="428" t="s">
        <v>372</v>
      </c>
      <c r="M482" s="217">
        <v>0.3226</v>
      </c>
      <c r="P482" s="13" t="s">
        <v>211</v>
      </c>
      <c r="Q482" s="217">
        <v>0.35289999999999999</v>
      </c>
      <c r="T482">
        <v>191</v>
      </c>
    </row>
    <row r="483" spans="10:20" ht="15.75" thickBot="1" x14ac:dyDescent="0.3">
      <c r="J483">
        <v>181</v>
      </c>
      <c r="L483" s="429"/>
      <c r="M483" s="218">
        <v>237</v>
      </c>
      <c r="P483" s="14" t="s">
        <v>429</v>
      </c>
      <c r="Q483" s="218">
        <v>237</v>
      </c>
      <c r="T483">
        <v>192</v>
      </c>
    </row>
    <row r="484" spans="10:20" x14ac:dyDescent="0.25">
      <c r="J484">
        <v>182</v>
      </c>
      <c r="L484" s="428" t="s">
        <v>371</v>
      </c>
      <c r="M484" s="217">
        <v>0.32069999999999999</v>
      </c>
      <c r="P484" s="428" t="s">
        <v>176</v>
      </c>
      <c r="Q484" s="217">
        <v>0.35270000000000001</v>
      </c>
      <c r="T484">
        <v>193</v>
      </c>
    </row>
    <row r="485" spans="10:20" ht="15.75" thickBot="1" x14ac:dyDescent="0.3">
      <c r="J485">
        <v>183</v>
      </c>
      <c r="L485" s="429"/>
      <c r="M485" s="218">
        <v>238</v>
      </c>
      <c r="P485" s="429"/>
      <c r="Q485" s="218">
        <v>238</v>
      </c>
      <c r="T485">
        <v>194</v>
      </c>
    </row>
    <row r="486" spans="10:20" x14ac:dyDescent="0.25">
      <c r="J486">
        <v>184</v>
      </c>
      <c r="L486" s="428" t="s">
        <v>188</v>
      </c>
      <c r="M486" s="217">
        <v>0.31909999999999999</v>
      </c>
      <c r="P486" s="428" t="s">
        <v>57</v>
      </c>
      <c r="Q486" s="217">
        <v>0.34789999999999999</v>
      </c>
      <c r="T486">
        <v>195</v>
      </c>
    </row>
    <row r="487" spans="10:20" ht="15.75" thickBot="1" x14ac:dyDescent="0.3">
      <c r="J487">
        <v>185</v>
      </c>
      <c r="L487" s="429"/>
      <c r="M487" s="218">
        <v>239</v>
      </c>
      <c r="P487" s="429"/>
      <c r="Q487" s="218">
        <v>239</v>
      </c>
      <c r="T487">
        <v>196</v>
      </c>
    </row>
    <row r="488" spans="10:20" x14ac:dyDescent="0.25">
      <c r="J488">
        <v>186</v>
      </c>
      <c r="L488" s="428" t="s">
        <v>144</v>
      </c>
      <c r="M488" s="217">
        <v>0.31879999999999997</v>
      </c>
      <c r="P488" s="428" t="s">
        <v>120</v>
      </c>
      <c r="Q488" s="217">
        <v>0.34699999999999998</v>
      </c>
      <c r="T488">
        <v>198</v>
      </c>
    </row>
    <row r="489" spans="10:20" ht="15.75" thickBot="1" x14ac:dyDescent="0.3">
      <c r="J489">
        <v>188</v>
      </c>
      <c r="L489" s="429"/>
      <c r="M489" s="218">
        <v>240</v>
      </c>
      <c r="P489" s="429"/>
      <c r="Q489" s="218">
        <v>240</v>
      </c>
      <c r="T489">
        <v>199</v>
      </c>
    </row>
    <row r="490" spans="10:20" x14ac:dyDescent="0.25">
      <c r="J490">
        <v>189</v>
      </c>
      <c r="L490" s="13" t="s">
        <v>333</v>
      </c>
      <c r="M490" s="217">
        <v>0.31840000000000002</v>
      </c>
      <c r="P490" s="428" t="s">
        <v>315</v>
      </c>
      <c r="Q490" s="217">
        <v>0.34460000000000002</v>
      </c>
      <c r="T490">
        <v>200</v>
      </c>
    </row>
    <row r="491" spans="10:20" ht="15.75" thickBot="1" x14ac:dyDescent="0.3">
      <c r="J491">
        <v>191</v>
      </c>
      <c r="L491" s="14" t="s">
        <v>433</v>
      </c>
      <c r="M491" s="218">
        <v>241</v>
      </c>
      <c r="P491" s="429"/>
      <c r="Q491" s="218">
        <v>241</v>
      </c>
      <c r="T491">
        <v>202</v>
      </c>
    </row>
    <row r="492" spans="10:20" x14ac:dyDescent="0.25">
      <c r="J492">
        <v>192</v>
      </c>
      <c r="L492" s="428" t="s">
        <v>302</v>
      </c>
      <c r="M492" s="217">
        <v>0.31530000000000002</v>
      </c>
      <c r="P492" s="428" t="s">
        <v>116</v>
      </c>
      <c r="Q492" s="217">
        <v>0.3422</v>
      </c>
      <c r="T492">
        <v>203</v>
      </c>
    </row>
    <row r="493" spans="10:20" ht="15.75" thickBot="1" x14ac:dyDescent="0.3">
      <c r="J493">
        <v>193</v>
      </c>
      <c r="L493" s="429"/>
      <c r="M493" s="218">
        <v>242</v>
      </c>
      <c r="P493" s="429"/>
      <c r="Q493" s="218">
        <v>242</v>
      </c>
      <c r="T493">
        <v>204</v>
      </c>
    </row>
    <row r="494" spans="10:20" x14ac:dyDescent="0.25">
      <c r="J494">
        <v>194</v>
      </c>
      <c r="L494" s="428" t="s">
        <v>123</v>
      </c>
      <c r="M494" s="217">
        <v>0.31030000000000002</v>
      </c>
      <c r="P494" s="428" t="s">
        <v>331</v>
      </c>
      <c r="Q494" s="217">
        <v>0.33839999999999998</v>
      </c>
      <c r="T494">
        <v>205</v>
      </c>
    </row>
    <row r="495" spans="10:20" ht="15.75" thickBot="1" x14ac:dyDescent="0.3">
      <c r="J495">
        <v>195</v>
      </c>
      <c r="L495" s="429"/>
      <c r="M495" s="218">
        <v>243</v>
      </c>
      <c r="P495" s="429"/>
      <c r="Q495" s="218">
        <v>243</v>
      </c>
      <c r="T495">
        <v>206</v>
      </c>
    </row>
    <row r="496" spans="10:20" x14ac:dyDescent="0.25">
      <c r="J496">
        <v>196</v>
      </c>
      <c r="L496" s="428" t="s">
        <v>146</v>
      </c>
      <c r="M496" s="217">
        <v>0.30649999999999999</v>
      </c>
      <c r="P496" s="428" t="s">
        <v>78</v>
      </c>
      <c r="Q496" s="217">
        <v>0.3372</v>
      </c>
      <c r="T496">
        <v>208</v>
      </c>
    </row>
    <row r="497" spans="10:20" ht="15.75" thickBot="1" x14ac:dyDescent="0.3">
      <c r="J497">
        <v>197</v>
      </c>
      <c r="L497" s="429"/>
      <c r="M497" s="218">
        <v>244</v>
      </c>
      <c r="P497" s="429"/>
      <c r="Q497" s="218">
        <v>244</v>
      </c>
      <c r="T497">
        <v>209</v>
      </c>
    </row>
    <row r="498" spans="10:20" x14ac:dyDescent="0.25">
      <c r="J498">
        <v>198</v>
      </c>
      <c r="L498" s="428" t="s">
        <v>156</v>
      </c>
      <c r="M498" s="217">
        <v>0.30599999999999999</v>
      </c>
      <c r="P498" s="13" t="s">
        <v>76</v>
      </c>
      <c r="Q498" s="217">
        <v>0.33429999999999999</v>
      </c>
      <c r="T498">
        <v>210</v>
      </c>
    </row>
    <row r="499" spans="10:20" ht="15.75" thickBot="1" x14ac:dyDescent="0.3">
      <c r="J499">
        <v>199</v>
      </c>
      <c r="L499" s="429"/>
      <c r="M499" s="218">
        <v>245</v>
      </c>
      <c r="P499" s="14" t="s">
        <v>431</v>
      </c>
      <c r="Q499" s="218">
        <v>245</v>
      </c>
      <c r="T499">
        <v>211</v>
      </c>
    </row>
    <row r="500" spans="10:20" x14ac:dyDescent="0.25">
      <c r="J500">
        <v>200</v>
      </c>
      <c r="L500" s="428" t="s">
        <v>352</v>
      </c>
      <c r="M500" s="217">
        <v>0.30259999999999998</v>
      </c>
      <c r="P500" s="428" t="s">
        <v>150</v>
      </c>
      <c r="Q500" s="217">
        <v>0.33329999999999999</v>
      </c>
      <c r="T500">
        <v>212</v>
      </c>
    </row>
    <row r="501" spans="10:20" ht="15.75" thickBot="1" x14ac:dyDescent="0.3">
      <c r="J501">
        <v>201</v>
      </c>
      <c r="L501" s="429"/>
      <c r="M501" s="218">
        <v>246</v>
      </c>
      <c r="P501" s="429"/>
      <c r="Q501" s="218">
        <v>246</v>
      </c>
      <c r="T501">
        <v>213</v>
      </c>
    </row>
    <row r="502" spans="10:20" x14ac:dyDescent="0.25">
      <c r="J502">
        <v>202</v>
      </c>
      <c r="L502" s="428" t="s">
        <v>218</v>
      </c>
      <c r="M502" s="217">
        <v>0.30230000000000001</v>
      </c>
      <c r="P502" s="428" t="s">
        <v>339</v>
      </c>
      <c r="Q502" s="217">
        <v>0.3332</v>
      </c>
      <c r="T502">
        <v>214</v>
      </c>
    </row>
    <row r="503" spans="10:20" ht="15.75" thickBot="1" x14ac:dyDescent="0.3">
      <c r="J503">
        <v>203</v>
      </c>
      <c r="L503" s="429"/>
      <c r="M503" s="218">
        <v>247</v>
      </c>
      <c r="P503" s="429"/>
      <c r="Q503" s="218">
        <v>247</v>
      </c>
      <c r="T503">
        <v>215</v>
      </c>
    </row>
    <row r="504" spans="10:20" x14ac:dyDescent="0.25">
      <c r="J504">
        <v>204</v>
      </c>
      <c r="L504" s="428" t="s">
        <v>150</v>
      </c>
      <c r="M504" s="217">
        <v>0.29959999999999998</v>
      </c>
      <c r="P504" s="428" t="s">
        <v>179</v>
      </c>
      <c r="Q504" s="217">
        <v>0.32869999999999999</v>
      </c>
      <c r="T504">
        <v>217</v>
      </c>
    </row>
    <row r="505" spans="10:20" ht="15.75" thickBot="1" x14ac:dyDescent="0.3">
      <c r="J505">
        <v>205</v>
      </c>
      <c r="L505" s="429"/>
      <c r="M505" s="218">
        <v>248</v>
      </c>
      <c r="P505" s="429"/>
      <c r="Q505" s="218">
        <v>248</v>
      </c>
      <c r="T505">
        <v>218</v>
      </c>
    </row>
    <row r="506" spans="10:20" x14ac:dyDescent="0.25">
      <c r="J506">
        <v>206</v>
      </c>
      <c r="L506" s="428" t="s">
        <v>378</v>
      </c>
      <c r="M506" s="217">
        <v>0.29099999999999998</v>
      </c>
      <c r="P506" s="428" t="s">
        <v>264</v>
      </c>
      <c r="Q506" s="217">
        <v>0.32790000000000002</v>
      </c>
      <c r="T506">
        <v>219</v>
      </c>
    </row>
    <row r="507" spans="10:20" ht="15.75" thickBot="1" x14ac:dyDescent="0.3">
      <c r="J507">
        <v>207</v>
      </c>
      <c r="L507" s="429"/>
      <c r="M507" s="218">
        <v>249</v>
      </c>
      <c r="P507" s="429"/>
      <c r="Q507" s="218">
        <v>249</v>
      </c>
      <c r="T507">
        <v>220</v>
      </c>
    </row>
    <row r="508" spans="10:20" x14ac:dyDescent="0.25">
      <c r="J508">
        <v>208</v>
      </c>
      <c r="L508" s="428" t="s">
        <v>151</v>
      </c>
      <c r="M508" s="217">
        <v>0.29060000000000002</v>
      </c>
      <c r="P508" s="428" t="s">
        <v>157</v>
      </c>
      <c r="Q508" s="217">
        <v>0.32569999999999999</v>
      </c>
      <c r="T508">
        <v>221</v>
      </c>
    </row>
    <row r="509" spans="10:20" ht="15.75" thickBot="1" x14ac:dyDescent="0.3">
      <c r="J509">
        <v>209</v>
      </c>
      <c r="L509" s="429"/>
      <c r="M509" s="218">
        <v>250</v>
      </c>
      <c r="P509" s="429"/>
      <c r="Q509" s="218">
        <v>250</v>
      </c>
      <c r="T509">
        <v>222</v>
      </c>
    </row>
    <row r="510" spans="10:20" ht="15.75" thickBot="1" x14ac:dyDescent="0.3">
      <c r="J510">
        <v>210</v>
      </c>
      <c r="L510" s="63" t="s">
        <v>23</v>
      </c>
      <c r="M510" s="64" t="s">
        <v>392</v>
      </c>
      <c r="P510" s="63" t="s">
        <v>23</v>
      </c>
      <c r="Q510" s="64" t="s">
        <v>392</v>
      </c>
      <c r="T510">
        <v>224</v>
      </c>
    </row>
    <row r="511" spans="10:20" x14ac:dyDescent="0.25">
      <c r="J511">
        <v>211</v>
      </c>
      <c r="L511" s="428" t="s">
        <v>264</v>
      </c>
      <c r="M511" s="217">
        <v>0.28889999999999999</v>
      </c>
      <c r="P511" s="428" t="s">
        <v>222</v>
      </c>
      <c r="Q511" s="217">
        <v>0.32040000000000002</v>
      </c>
      <c r="T511">
        <v>225</v>
      </c>
    </row>
    <row r="512" spans="10:20" ht="15.75" thickBot="1" x14ac:dyDescent="0.3">
      <c r="J512">
        <v>212</v>
      </c>
      <c r="L512" s="429"/>
      <c r="M512" s="218">
        <v>251</v>
      </c>
      <c r="P512" s="429"/>
      <c r="Q512" s="218">
        <v>251</v>
      </c>
      <c r="T512">
        <v>226</v>
      </c>
    </row>
    <row r="513" spans="10:20" x14ac:dyDescent="0.25">
      <c r="J513">
        <v>213</v>
      </c>
      <c r="L513" s="428" t="s">
        <v>243</v>
      </c>
      <c r="M513" s="215">
        <v>0.28689999999999999</v>
      </c>
      <c r="P513" s="428" t="s">
        <v>334</v>
      </c>
      <c r="Q513" s="215">
        <v>0.31819999999999998</v>
      </c>
      <c r="T513">
        <v>227</v>
      </c>
    </row>
    <row r="514" spans="10:20" ht="15.75" thickBot="1" x14ac:dyDescent="0.3">
      <c r="J514">
        <v>214</v>
      </c>
      <c r="L514" s="429"/>
      <c r="M514" s="216">
        <v>252</v>
      </c>
      <c r="P514" s="429"/>
      <c r="Q514" s="216">
        <v>252</v>
      </c>
      <c r="T514">
        <v>228</v>
      </c>
    </row>
    <row r="515" spans="10:20" x14ac:dyDescent="0.25">
      <c r="J515">
        <v>215</v>
      </c>
      <c r="L515" s="428" t="s">
        <v>183</v>
      </c>
      <c r="M515" s="219">
        <v>0.28610000000000002</v>
      </c>
      <c r="P515" s="428" t="s">
        <v>68</v>
      </c>
      <c r="Q515" s="219">
        <v>0.313</v>
      </c>
      <c r="T515">
        <v>230</v>
      </c>
    </row>
    <row r="516" spans="10:20" ht="15.75" thickBot="1" x14ac:dyDescent="0.3">
      <c r="J516">
        <v>216</v>
      </c>
      <c r="L516" s="429"/>
      <c r="M516" s="220">
        <v>253</v>
      </c>
      <c r="P516" s="429"/>
      <c r="Q516" s="220">
        <v>253</v>
      </c>
      <c r="T516">
        <v>231</v>
      </c>
    </row>
    <row r="517" spans="10:20" x14ac:dyDescent="0.25">
      <c r="J517">
        <v>217</v>
      </c>
      <c r="L517" s="428" t="s">
        <v>147</v>
      </c>
      <c r="M517" s="221">
        <v>0.2843</v>
      </c>
      <c r="P517" s="428" t="s">
        <v>156</v>
      </c>
      <c r="Q517" s="221">
        <v>0.30990000000000001</v>
      </c>
      <c r="T517">
        <v>232</v>
      </c>
    </row>
    <row r="518" spans="10:20" ht="15.75" thickBot="1" x14ac:dyDescent="0.3">
      <c r="J518">
        <v>218</v>
      </c>
      <c r="L518" s="429"/>
      <c r="M518" s="222">
        <v>254</v>
      </c>
      <c r="P518" s="429"/>
      <c r="Q518" s="222">
        <v>254</v>
      </c>
      <c r="T518">
        <v>233</v>
      </c>
    </row>
    <row r="519" spans="10:20" x14ac:dyDescent="0.25">
      <c r="J519">
        <v>219</v>
      </c>
      <c r="L519" s="428" t="s">
        <v>339</v>
      </c>
      <c r="M519" s="223">
        <v>0.28210000000000002</v>
      </c>
      <c r="P519" s="428" t="s">
        <v>280</v>
      </c>
      <c r="Q519" s="223">
        <v>0.30790000000000001</v>
      </c>
      <c r="T519">
        <v>234</v>
      </c>
    </row>
    <row r="520" spans="10:20" ht="15.75" thickBot="1" x14ac:dyDescent="0.3">
      <c r="J520">
        <v>220</v>
      </c>
      <c r="L520" s="429"/>
      <c r="M520" s="224">
        <v>255</v>
      </c>
      <c r="P520" s="429"/>
      <c r="Q520" s="224">
        <v>255</v>
      </c>
      <c r="T520">
        <v>235</v>
      </c>
    </row>
    <row r="521" spans="10:20" x14ac:dyDescent="0.25">
      <c r="J521">
        <v>221</v>
      </c>
      <c r="L521" s="428" t="s">
        <v>157</v>
      </c>
      <c r="M521" s="225">
        <v>0.28210000000000002</v>
      </c>
      <c r="P521" s="428" t="s">
        <v>269</v>
      </c>
      <c r="Q521" s="225">
        <v>0.30409999999999998</v>
      </c>
      <c r="T521">
        <v>236</v>
      </c>
    </row>
    <row r="522" spans="10:20" ht="15.75" thickBot="1" x14ac:dyDescent="0.3">
      <c r="J522">
        <v>222</v>
      </c>
      <c r="L522" s="429"/>
      <c r="M522" s="226">
        <v>256</v>
      </c>
      <c r="P522" s="429"/>
      <c r="Q522" s="226">
        <v>256</v>
      </c>
      <c r="T522">
        <v>238</v>
      </c>
    </row>
    <row r="523" spans="10:20" x14ac:dyDescent="0.25">
      <c r="J523">
        <v>223</v>
      </c>
      <c r="L523" s="428" t="s">
        <v>79</v>
      </c>
      <c r="M523" s="227">
        <v>0.28079999999999999</v>
      </c>
      <c r="P523" s="428" t="s">
        <v>245</v>
      </c>
      <c r="Q523" s="227">
        <v>0.3034</v>
      </c>
      <c r="T523">
        <v>239</v>
      </c>
    </row>
    <row r="524" spans="10:20" ht="15.75" thickBot="1" x14ac:dyDescent="0.3">
      <c r="J524">
        <v>224</v>
      </c>
      <c r="L524" s="429"/>
      <c r="M524" s="228">
        <v>257</v>
      </c>
      <c r="P524" s="429"/>
      <c r="Q524" s="228">
        <v>257</v>
      </c>
      <c r="T524">
        <v>240</v>
      </c>
    </row>
    <row r="525" spans="10:20" x14ac:dyDescent="0.25">
      <c r="J525">
        <v>226</v>
      </c>
      <c r="L525" s="428" t="s">
        <v>246</v>
      </c>
      <c r="M525" s="229">
        <v>0.2797</v>
      </c>
      <c r="P525" s="428" t="s">
        <v>323</v>
      </c>
      <c r="Q525" s="229">
        <v>0.30280000000000001</v>
      </c>
      <c r="T525">
        <v>241</v>
      </c>
    </row>
    <row r="526" spans="10:20" ht="15.75" thickBot="1" x14ac:dyDescent="0.3">
      <c r="J526">
        <v>227</v>
      </c>
      <c r="L526" s="429"/>
      <c r="M526" s="230">
        <v>258</v>
      </c>
      <c r="P526" s="429"/>
      <c r="Q526" s="230">
        <v>258</v>
      </c>
      <c r="T526">
        <v>242</v>
      </c>
    </row>
    <row r="527" spans="10:20" x14ac:dyDescent="0.25">
      <c r="J527">
        <v>228</v>
      </c>
      <c r="L527" s="428" t="s">
        <v>334</v>
      </c>
      <c r="M527" s="229">
        <v>0.27960000000000002</v>
      </c>
      <c r="P527" s="428" t="s">
        <v>144</v>
      </c>
      <c r="Q527" s="229">
        <v>0.30199999999999999</v>
      </c>
      <c r="T527">
        <v>243</v>
      </c>
    </row>
    <row r="528" spans="10:20" ht="15.75" thickBot="1" x14ac:dyDescent="0.3">
      <c r="J528">
        <v>229</v>
      </c>
      <c r="L528" s="429"/>
      <c r="M528" s="230">
        <v>259</v>
      </c>
      <c r="P528" s="429"/>
      <c r="Q528" s="230">
        <v>259</v>
      </c>
      <c r="T528">
        <v>244</v>
      </c>
    </row>
    <row r="529" spans="10:20" x14ac:dyDescent="0.25">
      <c r="J529">
        <v>230</v>
      </c>
      <c r="L529" s="428" t="s">
        <v>128</v>
      </c>
      <c r="M529" s="231">
        <v>0.27760000000000001</v>
      </c>
      <c r="P529" s="428" t="s">
        <v>246</v>
      </c>
      <c r="Q529" s="231">
        <v>0.30159999999999998</v>
      </c>
      <c r="T529">
        <v>246</v>
      </c>
    </row>
    <row r="530" spans="10:20" ht="15.75" thickBot="1" x14ac:dyDescent="0.3">
      <c r="J530">
        <v>231</v>
      </c>
      <c r="L530" s="429"/>
      <c r="M530" s="232">
        <v>260</v>
      </c>
      <c r="P530" s="429"/>
      <c r="Q530" s="232">
        <v>260</v>
      </c>
      <c r="T530">
        <v>247</v>
      </c>
    </row>
    <row r="531" spans="10:20" x14ac:dyDescent="0.25">
      <c r="J531">
        <v>232</v>
      </c>
      <c r="L531" s="428" t="s">
        <v>129</v>
      </c>
      <c r="M531" s="233">
        <v>0.27610000000000001</v>
      </c>
      <c r="P531" s="428" t="s">
        <v>161</v>
      </c>
      <c r="Q531" s="233">
        <v>0.30149999999999999</v>
      </c>
      <c r="T531">
        <v>248</v>
      </c>
    </row>
    <row r="532" spans="10:20" ht="15.75" thickBot="1" x14ac:dyDescent="0.3">
      <c r="J532">
        <v>234</v>
      </c>
      <c r="L532" s="429"/>
      <c r="M532" s="234">
        <v>261</v>
      </c>
      <c r="P532" s="429"/>
      <c r="Q532" s="234">
        <v>261</v>
      </c>
      <c r="T532">
        <v>249</v>
      </c>
    </row>
    <row r="533" spans="10:20" x14ac:dyDescent="0.25">
      <c r="J533">
        <v>235</v>
      </c>
      <c r="L533" s="428" t="s">
        <v>59</v>
      </c>
      <c r="M533" s="235">
        <v>0.2737</v>
      </c>
      <c r="P533" s="428" t="s">
        <v>85</v>
      </c>
      <c r="Q533" s="235">
        <v>0.30059999999999998</v>
      </c>
      <c r="T533">
        <v>250</v>
      </c>
    </row>
    <row r="534" spans="10:20" ht="15.75" thickBot="1" x14ac:dyDescent="0.3">
      <c r="J534">
        <v>236</v>
      </c>
      <c r="L534" s="429"/>
      <c r="M534" s="236">
        <v>262</v>
      </c>
      <c r="P534" s="429"/>
      <c r="Q534" s="236">
        <v>262</v>
      </c>
      <c r="T534">
        <v>251</v>
      </c>
    </row>
    <row r="535" spans="10:20" x14ac:dyDescent="0.25">
      <c r="J535">
        <v>237</v>
      </c>
      <c r="L535" s="428" t="s">
        <v>181</v>
      </c>
      <c r="M535" s="237">
        <v>0.26989999999999997</v>
      </c>
      <c r="P535" s="428" t="s">
        <v>225</v>
      </c>
      <c r="Q535" s="237">
        <v>0.30049999999999999</v>
      </c>
      <c r="T535">
        <v>252</v>
      </c>
    </row>
    <row r="536" spans="10:20" ht="15.75" thickBot="1" x14ac:dyDescent="0.3">
      <c r="J536">
        <v>238</v>
      </c>
      <c r="L536" s="429"/>
      <c r="M536" s="238">
        <v>263</v>
      </c>
      <c r="P536" s="429"/>
      <c r="Q536" s="238">
        <v>263</v>
      </c>
      <c r="T536">
        <v>253</v>
      </c>
    </row>
    <row r="537" spans="10:20" x14ac:dyDescent="0.25">
      <c r="J537">
        <v>239</v>
      </c>
      <c r="L537" s="428" t="s">
        <v>328</v>
      </c>
      <c r="M537" s="239">
        <v>0.26769999999999999</v>
      </c>
      <c r="P537" s="428" t="s">
        <v>193</v>
      </c>
      <c r="Q537" s="239">
        <v>0.29859999999999998</v>
      </c>
      <c r="T537">
        <v>254</v>
      </c>
    </row>
    <row r="538" spans="10:20" ht="15.75" thickBot="1" x14ac:dyDescent="0.3">
      <c r="J538">
        <v>240</v>
      </c>
      <c r="L538" s="429"/>
      <c r="M538" s="240">
        <v>264</v>
      </c>
      <c r="P538" s="429"/>
      <c r="Q538" s="240">
        <v>264</v>
      </c>
      <c r="T538">
        <v>255</v>
      </c>
    </row>
    <row r="539" spans="10:20" x14ac:dyDescent="0.25">
      <c r="J539">
        <v>242</v>
      </c>
      <c r="L539" s="428" t="s">
        <v>125</v>
      </c>
      <c r="M539" s="239">
        <v>0.26700000000000002</v>
      </c>
      <c r="P539" s="428" t="s">
        <v>351</v>
      </c>
      <c r="Q539" s="239">
        <v>0.29770000000000002</v>
      </c>
      <c r="T539">
        <v>256</v>
      </c>
    </row>
    <row r="540" spans="10:20" ht="15.75" thickBot="1" x14ac:dyDescent="0.3">
      <c r="J540">
        <v>243</v>
      </c>
      <c r="L540" s="429"/>
      <c r="M540" s="240">
        <v>265</v>
      </c>
      <c r="P540" s="429"/>
      <c r="Q540" s="240">
        <v>265</v>
      </c>
      <c r="T540">
        <v>257</v>
      </c>
    </row>
    <row r="541" spans="10:20" x14ac:dyDescent="0.25">
      <c r="J541">
        <v>244</v>
      </c>
      <c r="L541" s="428" t="s">
        <v>116</v>
      </c>
      <c r="M541" s="241">
        <v>0.2661</v>
      </c>
      <c r="P541" s="428" t="s">
        <v>244</v>
      </c>
      <c r="Q541" s="241">
        <v>0.2964</v>
      </c>
      <c r="T541">
        <v>258</v>
      </c>
    </row>
    <row r="542" spans="10:20" ht="15.75" thickBot="1" x14ac:dyDescent="0.3">
      <c r="J542">
        <v>245</v>
      </c>
      <c r="L542" s="429"/>
      <c r="M542" s="242">
        <v>266</v>
      </c>
      <c r="P542" s="429"/>
      <c r="Q542" s="242">
        <v>266</v>
      </c>
      <c r="T542">
        <v>259</v>
      </c>
    </row>
    <row r="543" spans="10:20" x14ac:dyDescent="0.25">
      <c r="J543">
        <v>246</v>
      </c>
      <c r="L543" s="428" t="s">
        <v>191</v>
      </c>
      <c r="M543" s="243">
        <v>0.26390000000000002</v>
      </c>
      <c r="P543" s="428" t="s">
        <v>432</v>
      </c>
      <c r="Q543" s="243">
        <v>0.29609999999999997</v>
      </c>
      <c r="T543">
        <v>260</v>
      </c>
    </row>
    <row r="544" spans="10:20" ht="15.75" thickBot="1" x14ac:dyDescent="0.3">
      <c r="J544">
        <v>247</v>
      </c>
      <c r="L544" s="429"/>
      <c r="M544" s="244">
        <v>267</v>
      </c>
      <c r="P544" s="429"/>
      <c r="Q544" s="244">
        <v>267</v>
      </c>
      <c r="T544">
        <v>261</v>
      </c>
    </row>
    <row r="545" spans="10:20" x14ac:dyDescent="0.25">
      <c r="J545">
        <v>248</v>
      </c>
      <c r="L545" s="428" t="s">
        <v>197</v>
      </c>
      <c r="M545" s="245">
        <v>0.2621</v>
      </c>
      <c r="P545" s="428" t="s">
        <v>123</v>
      </c>
      <c r="Q545" s="245">
        <v>0.29189999999999999</v>
      </c>
      <c r="T545">
        <v>262</v>
      </c>
    </row>
    <row r="546" spans="10:20" ht="15.75" thickBot="1" x14ac:dyDescent="0.3">
      <c r="J546">
        <v>249</v>
      </c>
      <c r="L546" s="429"/>
      <c r="M546" s="246">
        <v>268</v>
      </c>
      <c r="P546" s="429"/>
      <c r="Q546" s="246">
        <v>268</v>
      </c>
      <c r="T546">
        <v>263</v>
      </c>
    </row>
    <row r="547" spans="10:20" x14ac:dyDescent="0.25">
      <c r="J547">
        <v>250</v>
      </c>
      <c r="L547" s="428" t="s">
        <v>434</v>
      </c>
      <c r="M547" s="247">
        <v>0.26040000000000002</v>
      </c>
      <c r="P547" s="428" t="s">
        <v>243</v>
      </c>
      <c r="Q547" s="247">
        <v>0.2888</v>
      </c>
      <c r="T547">
        <v>264</v>
      </c>
    </row>
    <row r="548" spans="10:20" ht="15.75" thickBot="1" x14ac:dyDescent="0.3">
      <c r="J548">
        <v>251</v>
      </c>
      <c r="L548" s="429"/>
      <c r="M548" s="248">
        <v>269</v>
      </c>
      <c r="P548" s="429"/>
      <c r="Q548" s="248">
        <v>269</v>
      </c>
      <c r="T548">
        <v>265</v>
      </c>
    </row>
    <row r="549" spans="10:20" x14ac:dyDescent="0.25">
      <c r="J549">
        <v>252</v>
      </c>
      <c r="L549" s="428" t="s">
        <v>172</v>
      </c>
      <c r="M549" s="249">
        <v>0.25180000000000002</v>
      </c>
      <c r="P549" s="428" t="s">
        <v>340</v>
      </c>
      <c r="Q549" s="249">
        <v>0.28820000000000001</v>
      </c>
      <c r="T549">
        <v>266</v>
      </c>
    </row>
    <row r="550" spans="10:20" ht="15.75" thickBot="1" x14ac:dyDescent="0.3">
      <c r="J550">
        <v>253</v>
      </c>
      <c r="L550" s="429"/>
      <c r="M550" s="250">
        <v>270</v>
      </c>
      <c r="P550" s="429"/>
      <c r="Q550" s="250">
        <v>270</v>
      </c>
      <c r="T550">
        <v>267</v>
      </c>
    </row>
    <row r="551" spans="10:20" x14ac:dyDescent="0.25">
      <c r="J551">
        <v>254</v>
      </c>
      <c r="L551" s="428" t="s">
        <v>78</v>
      </c>
      <c r="M551" s="251">
        <v>0.2432</v>
      </c>
      <c r="P551" s="428" t="s">
        <v>358</v>
      </c>
      <c r="Q551" s="251">
        <v>0.2868</v>
      </c>
      <c r="T551">
        <v>268</v>
      </c>
    </row>
    <row r="552" spans="10:20" ht="15.75" thickBot="1" x14ac:dyDescent="0.3">
      <c r="J552">
        <v>255</v>
      </c>
      <c r="L552" s="429"/>
      <c r="M552" s="252">
        <v>271</v>
      </c>
      <c r="P552" s="429"/>
      <c r="Q552" s="252">
        <v>271</v>
      </c>
      <c r="T552">
        <v>269</v>
      </c>
    </row>
    <row r="553" spans="10:20" x14ac:dyDescent="0.25">
      <c r="J553">
        <v>256</v>
      </c>
      <c r="L553" s="428" t="s">
        <v>100</v>
      </c>
      <c r="M553" s="253">
        <v>0.2354</v>
      </c>
      <c r="P553" s="428" t="s">
        <v>288</v>
      </c>
      <c r="Q553" s="253">
        <v>0.28539999999999999</v>
      </c>
      <c r="T553">
        <v>270</v>
      </c>
    </row>
    <row r="554" spans="10:20" ht="15.75" thickBot="1" x14ac:dyDescent="0.3">
      <c r="J554">
        <v>257</v>
      </c>
      <c r="L554" s="429"/>
      <c r="M554" s="254">
        <v>272</v>
      </c>
      <c r="P554" s="429"/>
      <c r="Q554" s="254">
        <v>272</v>
      </c>
      <c r="T554">
        <v>271</v>
      </c>
    </row>
    <row r="555" spans="10:20" x14ac:dyDescent="0.25">
      <c r="J555">
        <v>258</v>
      </c>
      <c r="L555" s="428" t="s">
        <v>241</v>
      </c>
      <c r="M555" s="255">
        <v>0.23530000000000001</v>
      </c>
      <c r="P555" s="428" t="s">
        <v>234</v>
      </c>
      <c r="Q555" s="255">
        <v>0.28310000000000002</v>
      </c>
      <c r="T555">
        <v>272</v>
      </c>
    </row>
    <row r="556" spans="10:20" ht="15.75" thickBot="1" x14ac:dyDescent="0.3">
      <c r="J556">
        <v>259</v>
      </c>
      <c r="L556" s="429"/>
      <c r="M556" s="256">
        <v>273</v>
      </c>
      <c r="P556" s="429"/>
      <c r="Q556" s="256">
        <v>273</v>
      </c>
      <c r="T556">
        <v>273</v>
      </c>
    </row>
    <row r="557" spans="10:20" x14ac:dyDescent="0.25">
      <c r="J557">
        <v>260</v>
      </c>
      <c r="L557" s="428" t="s">
        <v>327</v>
      </c>
      <c r="M557" s="257">
        <v>0.23419999999999999</v>
      </c>
      <c r="P557" s="428" t="s">
        <v>77</v>
      </c>
      <c r="Q557" s="257">
        <v>0.28079999999999999</v>
      </c>
      <c r="T557">
        <v>274</v>
      </c>
    </row>
    <row r="558" spans="10:20" ht="15.75" thickBot="1" x14ac:dyDescent="0.3">
      <c r="J558">
        <v>261</v>
      </c>
      <c r="L558" s="429"/>
      <c r="M558" s="258">
        <v>274</v>
      </c>
      <c r="P558" s="429"/>
      <c r="Q558" s="258">
        <v>274</v>
      </c>
      <c r="T558">
        <v>275</v>
      </c>
    </row>
    <row r="559" spans="10:20" x14ac:dyDescent="0.25">
      <c r="J559">
        <v>262</v>
      </c>
      <c r="L559" s="428" t="s">
        <v>296</v>
      </c>
      <c r="M559" s="259">
        <v>0.22739999999999999</v>
      </c>
      <c r="P559" s="428" t="s">
        <v>124</v>
      </c>
      <c r="Q559" s="259">
        <v>0.27729999999999999</v>
      </c>
      <c r="T559">
        <v>276</v>
      </c>
    </row>
    <row r="560" spans="10:20" ht="15.75" thickBot="1" x14ac:dyDescent="0.3">
      <c r="J560">
        <v>263</v>
      </c>
      <c r="L560" s="429"/>
      <c r="M560" s="260">
        <v>275</v>
      </c>
      <c r="P560" s="429"/>
      <c r="Q560" s="260">
        <v>275</v>
      </c>
      <c r="T560">
        <v>277</v>
      </c>
    </row>
    <row r="561" spans="10:20" ht="15.75" thickBot="1" x14ac:dyDescent="0.3">
      <c r="J561">
        <v>264</v>
      </c>
      <c r="L561" s="63" t="s">
        <v>23</v>
      </c>
      <c r="M561" s="64" t="s">
        <v>392</v>
      </c>
      <c r="P561" s="63" t="s">
        <v>23</v>
      </c>
      <c r="Q561" s="64" t="s">
        <v>392</v>
      </c>
      <c r="T561">
        <v>278</v>
      </c>
    </row>
    <row r="562" spans="10:20" x14ac:dyDescent="0.25">
      <c r="J562">
        <v>265</v>
      </c>
      <c r="L562" s="428" t="s">
        <v>354</v>
      </c>
      <c r="M562" s="261">
        <v>0.2235</v>
      </c>
      <c r="P562" s="428" t="s">
        <v>89</v>
      </c>
      <c r="Q562" s="261">
        <v>0.27500000000000002</v>
      </c>
      <c r="T562">
        <v>279</v>
      </c>
    </row>
    <row r="563" spans="10:20" ht="15.75" thickBot="1" x14ac:dyDescent="0.3">
      <c r="J563">
        <v>266</v>
      </c>
      <c r="L563" s="429"/>
      <c r="M563" s="262">
        <v>276</v>
      </c>
      <c r="P563" s="429"/>
      <c r="Q563" s="262">
        <v>276</v>
      </c>
      <c r="T563">
        <v>280</v>
      </c>
    </row>
    <row r="564" spans="10:20" x14ac:dyDescent="0.25">
      <c r="J564">
        <v>267</v>
      </c>
      <c r="L564" s="428" t="s">
        <v>184</v>
      </c>
      <c r="M564" s="263">
        <v>0.22189999999999999</v>
      </c>
      <c r="P564" s="428" t="s">
        <v>188</v>
      </c>
      <c r="Q564" s="263">
        <v>0.27489999999999998</v>
      </c>
      <c r="T564">
        <v>281</v>
      </c>
    </row>
    <row r="565" spans="10:20" ht="15.75" thickBot="1" x14ac:dyDescent="0.3">
      <c r="J565">
        <v>268</v>
      </c>
      <c r="L565" s="429"/>
      <c r="M565" s="264">
        <v>277</v>
      </c>
      <c r="P565" s="429"/>
      <c r="Q565" s="264">
        <v>277</v>
      </c>
      <c r="T565">
        <v>282</v>
      </c>
    </row>
    <row r="566" spans="10:20" x14ac:dyDescent="0.25">
      <c r="J566">
        <v>269</v>
      </c>
      <c r="L566" s="428" t="s">
        <v>269</v>
      </c>
      <c r="M566" s="265">
        <v>0.22109999999999999</v>
      </c>
      <c r="P566" s="428" t="s">
        <v>155</v>
      </c>
      <c r="Q566" s="265">
        <v>0.27089999999999997</v>
      </c>
      <c r="T566">
        <v>283</v>
      </c>
    </row>
    <row r="567" spans="10:20" ht="15.75" thickBot="1" x14ac:dyDescent="0.3">
      <c r="J567">
        <v>270</v>
      </c>
      <c r="L567" s="429"/>
      <c r="M567" s="266">
        <v>278</v>
      </c>
      <c r="P567" s="429"/>
      <c r="Q567" s="266">
        <v>278</v>
      </c>
      <c r="T567">
        <v>284</v>
      </c>
    </row>
    <row r="568" spans="10:20" x14ac:dyDescent="0.25">
      <c r="J568">
        <v>271</v>
      </c>
      <c r="L568" s="428" t="s">
        <v>233</v>
      </c>
      <c r="M568" s="267">
        <v>0.2205</v>
      </c>
      <c r="P568" s="428" t="s">
        <v>183</v>
      </c>
      <c r="Q568" s="267">
        <v>0.2702</v>
      </c>
      <c r="T568">
        <v>285</v>
      </c>
    </row>
    <row r="569" spans="10:20" ht="15.75" thickBot="1" x14ac:dyDescent="0.3">
      <c r="J569">
        <v>272</v>
      </c>
      <c r="L569" s="429"/>
      <c r="M569" s="268">
        <v>279</v>
      </c>
      <c r="P569" s="429"/>
      <c r="Q569" s="268">
        <v>279</v>
      </c>
      <c r="T569">
        <v>286</v>
      </c>
    </row>
    <row r="570" spans="10:20" x14ac:dyDescent="0.25">
      <c r="J570">
        <v>273</v>
      </c>
      <c r="L570" s="428" t="s">
        <v>278</v>
      </c>
      <c r="M570" s="269">
        <v>0.2205</v>
      </c>
      <c r="P570" s="428" t="s">
        <v>134</v>
      </c>
      <c r="Q570" s="269">
        <v>0.26679999999999998</v>
      </c>
      <c r="T570">
        <v>287</v>
      </c>
    </row>
    <row r="571" spans="10:20" ht="15.75" thickBot="1" x14ac:dyDescent="0.3">
      <c r="J571">
        <v>274</v>
      </c>
      <c r="L571" s="429"/>
      <c r="M571" s="270">
        <v>280</v>
      </c>
      <c r="P571" s="429"/>
      <c r="Q571" s="270">
        <v>280</v>
      </c>
      <c r="T571">
        <v>288</v>
      </c>
    </row>
    <row r="572" spans="10:20" x14ac:dyDescent="0.25">
      <c r="J572">
        <v>275</v>
      </c>
      <c r="L572" s="428" t="s">
        <v>284</v>
      </c>
      <c r="M572" s="271">
        <v>0.2203</v>
      </c>
      <c r="P572" s="428" t="s">
        <v>170</v>
      </c>
      <c r="Q572" s="271">
        <v>0.26029999999999998</v>
      </c>
      <c r="T572">
        <v>289</v>
      </c>
    </row>
    <row r="573" spans="10:20" ht="15.75" thickBot="1" x14ac:dyDescent="0.3">
      <c r="J573">
        <v>276</v>
      </c>
      <c r="L573" s="429"/>
      <c r="M573" s="272">
        <v>281</v>
      </c>
      <c r="P573" s="429"/>
      <c r="Q573" s="272">
        <v>281</v>
      </c>
      <c r="T573">
        <v>290</v>
      </c>
    </row>
    <row r="574" spans="10:20" x14ac:dyDescent="0.25">
      <c r="J574">
        <v>277</v>
      </c>
      <c r="L574" s="428" t="s">
        <v>69</v>
      </c>
      <c r="M574" s="273">
        <v>0.21829999999999999</v>
      </c>
      <c r="P574" s="428" t="s">
        <v>103</v>
      </c>
      <c r="Q574" s="273">
        <v>0.25969999999999999</v>
      </c>
      <c r="T574">
        <v>291</v>
      </c>
    </row>
    <row r="575" spans="10:20" ht="15.75" thickBot="1" x14ac:dyDescent="0.3">
      <c r="J575">
        <v>278</v>
      </c>
      <c r="L575" s="429"/>
      <c r="M575" s="274">
        <v>282</v>
      </c>
      <c r="P575" s="429"/>
      <c r="Q575" s="274">
        <v>282</v>
      </c>
      <c r="T575">
        <v>292</v>
      </c>
    </row>
    <row r="576" spans="10:20" x14ac:dyDescent="0.25">
      <c r="J576">
        <v>279</v>
      </c>
      <c r="L576" s="428" t="s">
        <v>139</v>
      </c>
      <c r="M576" s="275">
        <v>0.21679999999999999</v>
      </c>
      <c r="P576" s="428" t="s">
        <v>308</v>
      </c>
      <c r="Q576" s="275">
        <v>0.25840000000000002</v>
      </c>
      <c r="T576">
        <v>293</v>
      </c>
    </row>
    <row r="577" spans="10:20" ht="15.75" thickBot="1" x14ac:dyDescent="0.3">
      <c r="J577">
        <v>280</v>
      </c>
      <c r="L577" s="429"/>
      <c r="M577" s="276">
        <v>283</v>
      </c>
      <c r="P577" s="429"/>
      <c r="Q577" s="276">
        <v>283</v>
      </c>
      <c r="T577">
        <v>294</v>
      </c>
    </row>
    <row r="578" spans="10:20" x14ac:dyDescent="0.25">
      <c r="J578">
        <v>281</v>
      </c>
      <c r="L578" s="428" t="s">
        <v>161</v>
      </c>
      <c r="M578" s="277">
        <v>0.2162</v>
      </c>
      <c r="P578" s="428" t="s">
        <v>309</v>
      </c>
      <c r="Q578" s="277">
        <v>0.25829999999999997</v>
      </c>
      <c r="T578">
        <v>295</v>
      </c>
    </row>
    <row r="579" spans="10:20" ht="15.75" thickBot="1" x14ac:dyDescent="0.3">
      <c r="J579">
        <v>282</v>
      </c>
      <c r="L579" s="429"/>
      <c r="M579" s="278">
        <v>284</v>
      </c>
      <c r="P579" s="429"/>
      <c r="Q579" s="278">
        <v>284</v>
      </c>
      <c r="T579">
        <v>296</v>
      </c>
    </row>
    <row r="580" spans="10:20" x14ac:dyDescent="0.25">
      <c r="J580">
        <v>283</v>
      </c>
      <c r="L580" s="428" t="s">
        <v>351</v>
      </c>
      <c r="M580" s="279">
        <v>0.21290000000000001</v>
      </c>
      <c r="P580" s="428" t="s">
        <v>218</v>
      </c>
      <c r="Q580" s="279">
        <v>0.25729999999999997</v>
      </c>
      <c r="T580">
        <v>297</v>
      </c>
    </row>
    <row r="581" spans="10:20" ht="15.75" thickBot="1" x14ac:dyDescent="0.3">
      <c r="J581">
        <v>284</v>
      </c>
      <c r="L581" s="429"/>
      <c r="M581" s="280">
        <v>285</v>
      </c>
      <c r="P581" s="429"/>
      <c r="Q581" s="280">
        <v>285</v>
      </c>
      <c r="T581">
        <v>298</v>
      </c>
    </row>
    <row r="582" spans="10:20" x14ac:dyDescent="0.25">
      <c r="J582">
        <v>285</v>
      </c>
      <c r="L582" s="428" t="s">
        <v>229</v>
      </c>
      <c r="M582" s="281">
        <v>0.20580000000000001</v>
      </c>
      <c r="P582" s="428" t="s">
        <v>278</v>
      </c>
      <c r="Q582" s="281">
        <v>0.25290000000000001</v>
      </c>
      <c r="T582">
        <v>299</v>
      </c>
    </row>
    <row r="583" spans="10:20" ht="15.75" thickBot="1" x14ac:dyDescent="0.3">
      <c r="J583">
        <v>286</v>
      </c>
      <c r="L583" s="429"/>
      <c r="M583" s="282">
        <v>286</v>
      </c>
      <c r="P583" s="429"/>
      <c r="Q583" s="282">
        <v>286</v>
      </c>
      <c r="T583">
        <v>300</v>
      </c>
    </row>
    <row r="584" spans="10:20" x14ac:dyDescent="0.25">
      <c r="J584">
        <v>287</v>
      </c>
      <c r="L584" s="428" t="s">
        <v>283</v>
      </c>
      <c r="M584" s="283">
        <v>0.2034</v>
      </c>
      <c r="P584" s="428" t="s">
        <v>296</v>
      </c>
      <c r="Q584" s="283">
        <v>0.25269999999999998</v>
      </c>
      <c r="T584">
        <v>301</v>
      </c>
    </row>
    <row r="585" spans="10:20" ht="15.75" thickBot="1" x14ac:dyDescent="0.3">
      <c r="J585">
        <v>288</v>
      </c>
      <c r="L585" s="429"/>
      <c r="M585" s="284">
        <v>287</v>
      </c>
      <c r="P585" s="429"/>
      <c r="Q585" s="284">
        <v>287</v>
      </c>
      <c r="T585">
        <v>302</v>
      </c>
    </row>
    <row r="586" spans="10:20" x14ac:dyDescent="0.25">
      <c r="J586">
        <v>289</v>
      </c>
      <c r="L586" s="428" t="s">
        <v>84</v>
      </c>
      <c r="M586" s="285">
        <v>0.20150000000000001</v>
      </c>
      <c r="P586" s="428" t="s">
        <v>48</v>
      </c>
      <c r="Q586" s="285">
        <v>0.25240000000000001</v>
      </c>
      <c r="T586">
        <v>303</v>
      </c>
    </row>
    <row r="587" spans="10:20" ht="15.75" thickBot="1" x14ac:dyDescent="0.3">
      <c r="J587">
        <v>290</v>
      </c>
      <c r="L587" s="429"/>
      <c r="M587" s="286">
        <v>288</v>
      </c>
      <c r="P587" s="429"/>
      <c r="Q587" s="286">
        <v>288</v>
      </c>
      <c r="T587">
        <v>304</v>
      </c>
    </row>
    <row r="588" spans="10:20" x14ac:dyDescent="0.25">
      <c r="J588">
        <v>291</v>
      </c>
      <c r="L588" s="428" t="s">
        <v>379</v>
      </c>
      <c r="M588" s="287">
        <v>0.2</v>
      </c>
      <c r="P588" s="428" t="s">
        <v>236</v>
      </c>
      <c r="Q588" s="287">
        <v>0.25209999999999999</v>
      </c>
      <c r="T588">
        <v>305</v>
      </c>
    </row>
    <row r="589" spans="10:20" ht="15.75" thickBot="1" x14ac:dyDescent="0.3">
      <c r="J589">
        <v>292</v>
      </c>
      <c r="L589" s="429"/>
      <c r="M589" s="288">
        <v>289</v>
      </c>
      <c r="P589" s="429"/>
      <c r="Q589" s="288">
        <v>289</v>
      </c>
      <c r="T589">
        <v>306</v>
      </c>
    </row>
    <row r="590" spans="10:20" x14ac:dyDescent="0.25">
      <c r="J590">
        <v>293</v>
      </c>
      <c r="L590" s="428" t="s">
        <v>85</v>
      </c>
      <c r="M590" s="289">
        <v>0.19939999999999999</v>
      </c>
      <c r="P590" s="428" t="s">
        <v>343</v>
      </c>
      <c r="Q590" s="289">
        <v>0.24660000000000001</v>
      </c>
      <c r="T590">
        <v>307</v>
      </c>
    </row>
    <row r="591" spans="10:20" ht="15.75" thickBot="1" x14ac:dyDescent="0.3">
      <c r="J591">
        <v>294</v>
      </c>
      <c r="L591" s="429"/>
      <c r="M591" s="290">
        <v>290</v>
      </c>
      <c r="P591" s="429"/>
      <c r="Q591" s="290">
        <v>290</v>
      </c>
      <c r="T591">
        <v>308</v>
      </c>
    </row>
    <row r="592" spans="10:20" x14ac:dyDescent="0.25">
      <c r="J592">
        <v>295</v>
      </c>
      <c r="L592" s="428" t="s">
        <v>220</v>
      </c>
      <c r="M592" s="291">
        <v>0.19850000000000001</v>
      </c>
      <c r="P592" s="428" t="s">
        <v>297</v>
      </c>
      <c r="Q592" s="291">
        <v>0.24510000000000001</v>
      </c>
      <c r="T592">
        <v>309</v>
      </c>
    </row>
    <row r="593" spans="10:20" ht="15.75" thickBot="1" x14ac:dyDescent="0.3">
      <c r="J593">
        <v>296</v>
      </c>
      <c r="L593" s="429"/>
      <c r="M593" s="292">
        <v>291</v>
      </c>
      <c r="P593" s="429"/>
      <c r="Q593" s="292">
        <v>291</v>
      </c>
      <c r="T593">
        <v>310</v>
      </c>
    </row>
    <row r="594" spans="10:20" x14ac:dyDescent="0.25">
      <c r="J594">
        <v>297</v>
      </c>
      <c r="L594" s="428" t="s">
        <v>88</v>
      </c>
      <c r="M594" s="293">
        <v>0.19489999999999999</v>
      </c>
      <c r="P594" s="428" t="s">
        <v>300</v>
      </c>
      <c r="Q594" s="293">
        <v>0.24490000000000001</v>
      </c>
      <c r="T594">
        <v>311</v>
      </c>
    </row>
    <row r="595" spans="10:20" ht="15.75" thickBot="1" x14ac:dyDescent="0.3">
      <c r="J595">
        <v>298</v>
      </c>
      <c r="L595" s="429"/>
      <c r="M595" s="294">
        <v>292</v>
      </c>
      <c r="P595" s="429"/>
      <c r="Q595" s="294">
        <v>292</v>
      </c>
      <c r="T595">
        <v>312</v>
      </c>
    </row>
    <row r="596" spans="10:20" x14ac:dyDescent="0.25">
      <c r="J596">
        <v>299</v>
      </c>
      <c r="L596" s="428" t="s">
        <v>345</v>
      </c>
      <c r="M596" s="295">
        <v>0.19320000000000001</v>
      </c>
      <c r="P596" s="428" t="s">
        <v>60</v>
      </c>
      <c r="Q596" s="295">
        <v>0.24379999999999999</v>
      </c>
      <c r="T596">
        <v>313</v>
      </c>
    </row>
    <row r="597" spans="10:20" ht="15.75" thickBot="1" x14ac:dyDescent="0.3">
      <c r="J597">
        <v>300</v>
      </c>
      <c r="L597" s="429"/>
      <c r="M597" s="296">
        <v>293</v>
      </c>
      <c r="P597" s="429"/>
      <c r="Q597" s="296">
        <v>293</v>
      </c>
      <c r="T597">
        <v>314</v>
      </c>
    </row>
    <row r="598" spans="10:20" x14ac:dyDescent="0.25">
      <c r="J598">
        <v>301</v>
      </c>
      <c r="L598" s="428" t="s">
        <v>171</v>
      </c>
      <c r="M598" s="297">
        <v>0.1915</v>
      </c>
      <c r="P598" s="428" t="s">
        <v>59</v>
      </c>
      <c r="Q598" s="297">
        <v>0.24099999999999999</v>
      </c>
      <c r="T598">
        <v>315</v>
      </c>
    </row>
    <row r="599" spans="10:20" ht="15.75" thickBot="1" x14ac:dyDescent="0.3">
      <c r="J599">
        <v>302</v>
      </c>
      <c r="L599" s="429"/>
      <c r="M599" s="298">
        <v>294</v>
      </c>
      <c r="P599" s="429"/>
      <c r="Q599" s="298">
        <v>294</v>
      </c>
      <c r="T599">
        <v>316</v>
      </c>
    </row>
    <row r="600" spans="10:20" x14ac:dyDescent="0.25">
      <c r="J600">
        <v>303</v>
      </c>
      <c r="L600" s="428" t="s">
        <v>294</v>
      </c>
      <c r="M600" s="299">
        <v>0.18870000000000001</v>
      </c>
      <c r="P600" s="428" t="s">
        <v>294</v>
      </c>
      <c r="Q600" s="299">
        <v>0.23860000000000001</v>
      </c>
      <c r="T600">
        <v>317</v>
      </c>
    </row>
    <row r="601" spans="10:20" ht="15.75" thickBot="1" x14ac:dyDescent="0.3">
      <c r="J601">
        <v>304</v>
      </c>
      <c r="L601" s="429"/>
      <c r="M601" s="300">
        <v>295</v>
      </c>
      <c r="P601" s="429"/>
      <c r="Q601" s="300">
        <v>295</v>
      </c>
      <c r="T601">
        <v>318</v>
      </c>
    </row>
    <row r="602" spans="10:20" x14ac:dyDescent="0.25">
      <c r="J602">
        <v>305</v>
      </c>
      <c r="L602" s="428" t="s">
        <v>89</v>
      </c>
      <c r="M602" s="301">
        <v>0.1883</v>
      </c>
      <c r="P602" s="428" t="s">
        <v>320</v>
      </c>
      <c r="Q602" s="301">
        <v>0.23710000000000001</v>
      </c>
      <c r="T602">
        <v>319</v>
      </c>
    </row>
    <row r="603" spans="10:20" ht="15.75" thickBot="1" x14ac:dyDescent="0.3">
      <c r="J603">
        <v>306</v>
      </c>
      <c r="L603" s="429"/>
      <c r="M603" s="302">
        <v>296</v>
      </c>
      <c r="P603" s="429"/>
      <c r="Q603" s="302">
        <v>296</v>
      </c>
      <c r="T603">
        <v>320</v>
      </c>
    </row>
    <row r="604" spans="10:20" x14ac:dyDescent="0.25">
      <c r="J604">
        <v>307</v>
      </c>
      <c r="L604" s="428" t="s">
        <v>60</v>
      </c>
      <c r="M604" s="303">
        <v>0.18770000000000001</v>
      </c>
      <c r="P604" s="428" t="s">
        <v>117</v>
      </c>
      <c r="Q604" s="303">
        <v>0.23669999999999999</v>
      </c>
      <c r="T604">
        <v>321</v>
      </c>
    </row>
    <row r="605" spans="10:20" ht="15.75" thickBot="1" x14ac:dyDescent="0.3">
      <c r="J605">
        <v>308</v>
      </c>
      <c r="L605" s="429"/>
      <c r="M605" s="304">
        <v>297</v>
      </c>
      <c r="P605" s="429"/>
      <c r="Q605" s="304">
        <v>297</v>
      </c>
      <c r="T605">
        <v>322</v>
      </c>
    </row>
    <row r="606" spans="10:20" x14ac:dyDescent="0.25">
      <c r="J606">
        <v>309</v>
      </c>
      <c r="L606" s="428" t="s">
        <v>124</v>
      </c>
      <c r="M606" s="305">
        <v>0.18659999999999999</v>
      </c>
      <c r="P606" s="428" t="s">
        <v>42</v>
      </c>
      <c r="Q606" s="305">
        <v>0.2359</v>
      </c>
      <c r="T606">
        <v>323</v>
      </c>
    </row>
    <row r="607" spans="10:20" ht="15.75" thickBot="1" x14ac:dyDescent="0.3">
      <c r="J607">
        <v>310</v>
      </c>
      <c r="L607" s="429"/>
      <c r="M607" s="306">
        <v>298</v>
      </c>
      <c r="P607" s="429"/>
      <c r="Q607" s="306">
        <v>298</v>
      </c>
      <c r="T607">
        <v>324</v>
      </c>
    </row>
    <row r="608" spans="10:20" x14ac:dyDescent="0.25">
      <c r="J608">
        <v>311</v>
      </c>
      <c r="L608" s="428" t="s">
        <v>326</v>
      </c>
      <c r="M608" s="307">
        <v>0.18290000000000001</v>
      </c>
      <c r="P608" s="428" t="s">
        <v>345</v>
      </c>
      <c r="Q608" s="307">
        <v>0.2291</v>
      </c>
      <c r="T608">
        <v>325</v>
      </c>
    </row>
    <row r="609" spans="10:20" ht="15.75" thickBot="1" x14ac:dyDescent="0.3">
      <c r="J609">
        <v>312</v>
      </c>
      <c r="L609" s="429"/>
      <c r="M609" s="308">
        <v>299</v>
      </c>
      <c r="P609" s="429"/>
      <c r="Q609" s="308">
        <v>299</v>
      </c>
      <c r="T609">
        <v>326</v>
      </c>
    </row>
    <row r="610" spans="10:20" x14ac:dyDescent="0.25">
      <c r="J610">
        <v>313</v>
      </c>
      <c r="L610" s="428" t="s">
        <v>250</v>
      </c>
      <c r="M610" s="309">
        <v>0.1799</v>
      </c>
      <c r="P610" s="428" t="s">
        <v>169</v>
      </c>
      <c r="Q610" s="309">
        <v>0.22670000000000001</v>
      </c>
      <c r="T610">
        <v>327</v>
      </c>
    </row>
    <row r="611" spans="10:20" ht="15.75" thickBot="1" x14ac:dyDescent="0.3">
      <c r="J611">
        <v>314</v>
      </c>
      <c r="L611" s="429"/>
      <c r="M611" s="310">
        <v>300</v>
      </c>
      <c r="P611" s="429"/>
      <c r="Q611" s="310">
        <v>300</v>
      </c>
      <c r="T611">
        <v>328</v>
      </c>
    </row>
    <row r="612" spans="10:20" ht="15.75" thickBot="1" x14ac:dyDescent="0.3">
      <c r="J612">
        <v>315</v>
      </c>
      <c r="L612" s="63" t="s">
        <v>23</v>
      </c>
      <c r="M612" s="64" t="s">
        <v>392</v>
      </c>
      <c r="P612" s="63" t="s">
        <v>23</v>
      </c>
      <c r="Q612" s="64" t="s">
        <v>392</v>
      </c>
      <c r="T612">
        <v>329</v>
      </c>
    </row>
    <row r="613" spans="10:20" x14ac:dyDescent="0.25">
      <c r="J613">
        <v>316</v>
      </c>
      <c r="L613" s="428" t="s">
        <v>235</v>
      </c>
      <c r="M613" s="311">
        <v>0.17710000000000001</v>
      </c>
      <c r="P613" s="428" t="s">
        <v>363</v>
      </c>
      <c r="Q613" s="311">
        <v>0.2094</v>
      </c>
      <c r="T613">
        <v>330</v>
      </c>
    </row>
    <row r="614" spans="10:20" ht="15.75" thickBot="1" x14ac:dyDescent="0.3">
      <c r="J614">
        <v>317</v>
      </c>
      <c r="L614" s="429"/>
      <c r="M614" s="312">
        <v>301</v>
      </c>
      <c r="P614" s="429"/>
      <c r="Q614" s="312">
        <v>301</v>
      </c>
      <c r="T614">
        <v>331</v>
      </c>
    </row>
    <row r="615" spans="10:20" x14ac:dyDescent="0.25">
      <c r="J615">
        <v>318</v>
      </c>
      <c r="L615" s="428" t="s">
        <v>117</v>
      </c>
      <c r="M615" s="313">
        <v>0.17580000000000001</v>
      </c>
      <c r="P615" s="428" t="s">
        <v>46</v>
      </c>
      <c r="Q615" s="313">
        <v>0.20810000000000001</v>
      </c>
      <c r="T615">
        <v>332</v>
      </c>
    </row>
    <row r="616" spans="10:20" ht="15.75" thickBot="1" x14ac:dyDescent="0.3">
      <c r="J616">
        <v>319</v>
      </c>
      <c r="L616" s="429"/>
      <c r="M616" s="314">
        <v>302</v>
      </c>
      <c r="P616" s="429"/>
      <c r="Q616" s="314">
        <v>302</v>
      </c>
      <c r="T616">
        <v>333</v>
      </c>
    </row>
    <row r="617" spans="10:20" x14ac:dyDescent="0.25">
      <c r="J617">
        <v>320</v>
      </c>
      <c r="L617" s="428" t="s">
        <v>127</v>
      </c>
      <c r="M617" s="315">
        <v>0.17430000000000001</v>
      </c>
      <c r="P617" s="428" t="s">
        <v>290</v>
      </c>
      <c r="Q617" s="315">
        <v>0.2056</v>
      </c>
      <c r="T617">
        <v>334</v>
      </c>
    </row>
    <row r="618" spans="10:20" ht="15.75" thickBot="1" x14ac:dyDescent="0.3">
      <c r="J618">
        <v>321</v>
      </c>
      <c r="L618" s="429"/>
      <c r="M618" s="316">
        <v>303</v>
      </c>
      <c r="P618" s="429"/>
      <c r="Q618" s="316">
        <v>303</v>
      </c>
      <c r="T618">
        <v>335</v>
      </c>
    </row>
    <row r="619" spans="10:20" x14ac:dyDescent="0.25">
      <c r="J619">
        <v>322</v>
      </c>
      <c r="L619" s="428" t="s">
        <v>363</v>
      </c>
      <c r="M619" s="317">
        <v>0.1714</v>
      </c>
      <c r="P619" s="428" t="s">
        <v>139</v>
      </c>
      <c r="Q619" s="317">
        <v>0.19800000000000001</v>
      </c>
      <c r="T619">
        <v>336</v>
      </c>
    </row>
    <row r="620" spans="10:20" ht="15.75" thickBot="1" x14ac:dyDescent="0.3">
      <c r="J620">
        <v>323</v>
      </c>
      <c r="L620" s="429"/>
      <c r="M620" s="318">
        <v>304</v>
      </c>
      <c r="P620" s="429"/>
      <c r="Q620" s="318">
        <v>304</v>
      </c>
      <c r="T620">
        <v>337</v>
      </c>
    </row>
    <row r="621" spans="10:20" x14ac:dyDescent="0.25">
      <c r="J621">
        <v>324</v>
      </c>
      <c r="L621" s="428" t="s">
        <v>340</v>
      </c>
      <c r="M621" s="319">
        <v>0.1686</v>
      </c>
      <c r="P621" s="428" t="s">
        <v>250</v>
      </c>
      <c r="Q621" s="319">
        <v>0.18720000000000001</v>
      </c>
      <c r="T621">
        <v>338</v>
      </c>
    </row>
    <row r="622" spans="10:20" ht="15.75" thickBot="1" x14ac:dyDescent="0.3">
      <c r="J622">
        <v>325</v>
      </c>
      <c r="L622" s="429"/>
      <c r="M622" s="320">
        <v>305</v>
      </c>
      <c r="P622" s="429"/>
      <c r="Q622" s="320">
        <v>305</v>
      </c>
      <c r="T622">
        <v>339</v>
      </c>
    </row>
    <row r="623" spans="10:20" x14ac:dyDescent="0.25">
      <c r="J623">
        <v>326</v>
      </c>
      <c r="L623" s="428" t="s">
        <v>169</v>
      </c>
      <c r="M623" s="321">
        <v>0.1668</v>
      </c>
      <c r="P623" s="428" t="s">
        <v>182</v>
      </c>
      <c r="Q623" s="321">
        <v>0.18429999999999999</v>
      </c>
      <c r="T623">
        <v>340</v>
      </c>
    </row>
    <row r="624" spans="10:20" ht="15.75" thickBot="1" x14ac:dyDescent="0.3">
      <c r="J624">
        <v>327</v>
      </c>
      <c r="L624" s="429"/>
      <c r="M624" s="322">
        <v>306</v>
      </c>
      <c r="P624" s="429"/>
      <c r="Q624" s="322">
        <v>306</v>
      </c>
      <c r="T624">
        <v>341</v>
      </c>
    </row>
    <row r="625" spans="10:20" x14ac:dyDescent="0.25">
      <c r="J625">
        <v>328</v>
      </c>
      <c r="L625" s="428" t="s">
        <v>316</v>
      </c>
      <c r="M625" s="323">
        <v>0.16650000000000001</v>
      </c>
      <c r="P625" s="428" t="s">
        <v>45</v>
      </c>
      <c r="Q625" s="323">
        <v>0.18079999999999999</v>
      </c>
      <c r="T625">
        <v>342</v>
      </c>
    </row>
    <row r="626" spans="10:20" ht="15.75" thickBot="1" x14ac:dyDescent="0.3">
      <c r="J626">
        <v>329</v>
      </c>
      <c r="L626" s="429"/>
      <c r="M626" s="324">
        <v>307</v>
      </c>
      <c r="P626" s="429"/>
      <c r="Q626" s="324">
        <v>307</v>
      </c>
      <c r="T626">
        <v>343</v>
      </c>
    </row>
    <row r="627" spans="10:20" x14ac:dyDescent="0.25">
      <c r="J627">
        <v>330</v>
      </c>
      <c r="L627" s="428" t="s">
        <v>300</v>
      </c>
      <c r="M627" s="325">
        <v>0.16639999999999999</v>
      </c>
      <c r="P627" s="428" t="s">
        <v>220</v>
      </c>
      <c r="Q627" s="325">
        <v>0.17430000000000001</v>
      </c>
      <c r="T627">
        <v>344</v>
      </c>
    </row>
    <row r="628" spans="10:20" ht="15.75" thickBot="1" x14ac:dyDescent="0.3">
      <c r="J628">
        <v>331</v>
      </c>
      <c r="L628" s="429"/>
      <c r="M628" s="326">
        <v>308</v>
      </c>
      <c r="P628" s="429"/>
      <c r="Q628" s="326">
        <v>308</v>
      </c>
      <c r="T628">
        <v>345</v>
      </c>
    </row>
    <row r="629" spans="10:20" x14ac:dyDescent="0.25">
      <c r="J629">
        <v>332</v>
      </c>
      <c r="L629" s="428" t="s">
        <v>101</v>
      </c>
      <c r="M629" s="327">
        <v>0.16619999999999999</v>
      </c>
      <c r="P629" s="428" t="s">
        <v>127</v>
      </c>
      <c r="Q629" s="327">
        <v>0.17369999999999999</v>
      </c>
      <c r="T629">
        <v>346</v>
      </c>
    </row>
    <row r="630" spans="10:20" ht="15.75" thickBot="1" x14ac:dyDescent="0.3">
      <c r="J630">
        <v>333</v>
      </c>
      <c r="L630" s="429"/>
      <c r="M630" s="328">
        <v>309</v>
      </c>
      <c r="P630" s="429"/>
      <c r="Q630" s="328">
        <v>309</v>
      </c>
      <c r="T630">
        <v>347</v>
      </c>
    </row>
    <row r="631" spans="10:20" x14ac:dyDescent="0.25">
      <c r="J631">
        <v>334</v>
      </c>
      <c r="L631" s="428" t="s">
        <v>81</v>
      </c>
      <c r="M631" s="329">
        <v>0.1618</v>
      </c>
      <c r="P631" s="428" t="s">
        <v>107</v>
      </c>
      <c r="Q631" s="329">
        <v>0.17349999999999999</v>
      </c>
      <c r="T631">
        <v>348</v>
      </c>
    </row>
    <row r="632" spans="10:20" ht="15.75" thickBot="1" x14ac:dyDescent="0.3">
      <c r="J632">
        <v>335</v>
      </c>
      <c r="L632" s="429"/>
      <c r="M632" s="330">
        <v>310</v>
      </c>
      <c r="P632" s="429"/>
      <c r="Q632" s="330">
        <v>310</v>
      </c>
      <c r="T632">
        <v>349</v>
      </c>
    </row>
    <row r="633" spans="10:20" x14ac:dyDescent="0.25">
      <c r="J633">
        <v>336</v>
      </c>
      <c r="L633" s="428" t="s">
        <v>55</v>
      </c>
      <c r="M633" s="331">
        <v>0.16120000000000001</v>
      </c>
      <c r="P633" s="428" t="s">
        <v>353</v>
      </c>
      <c r="Q633" s="331">
        <v>0.17119999999999999</v>
      </c>
      <c r="T633">
        <v>350</v>
      </c>
    </row>
    <row r="634" spans="10:20" ht="15.75" thickBot="1" x14ac:dyDescent="0.3">
      <c r="J634">
        <v>337</v>
      </c>
      <c r="L634" s="429"/>
      <c r="M634" s="332">
        <v>311</v>
      </c>
      <c r="P634" s="429"/>
      <c r="Q634" s="332">
        <v>311</v>
      </c>
      <c r="T634">
        <v>351</v>
      </c>
    </row>
    <row r="635" spans="10:20" x14ac:dyDescent="0.25">
      <c r="J635">
        <v>338</v>
      </c>
      <c r="L635" s="428" t="s">
        <v>305</v>
      </c>
      <c r="M635" s="333">
        <v>0.16</v>
      </c>
      <c r="P635" s="428" t="s">
        <v>238</v>
      </c>
      <c r="Q635" s="333">
        <v>0.16400000000000001</v>
      </c>
    </row>
    <row r="636" spans="10:20" ht="15.75" thickBot="1" x14ac:dyDescent="0.3">
      <c r="J636">
        <v>339</v>
      </c>
      <c r="L636" s="429"/>
      <c r="M636" s="334">
        <v>312</v>
      </c>
      <c r="P636" s="429"/>
      <c r="Q636" s="334">
        <v>312</v>
      </c>
    </row>
    <row r="637" spans="10:20" x14ac:dyDescent="0.25">
      <c r="J637">
        <v>340</v>
      </c>
      <c r="L637" s="428" t="s">
        <v>45</v>
      </c>
      <c r="M637" s="335">
        <v>0.1583</v>
      </c>
      <c r="P637" s="428" t="s">
        <v>201</v>
      </c>
      <c r="Q637" s="335">
        <v>0.1638</v>
      </c>
    </row>
    <row r="638" spans="10:20" ht="15.75" thickBot="1" x14ac:dyDescent="0.3">
      <c r="J638">
        <v>341</v>
      </c>
      <c r="L638" s="429"/>
      <c r="M638" s="336">
        <v>313</v>
      </c>
      <c r="P638" s="429"/>
      <c r="Q638" s="336">
        <v>313</v>
      </c>
    </row>
    <row r="639" spans="10:20" x14ac:dyDescent="0.25">
      <c r="J639">
        <v>342</v>
      </c>
      <c r="L639" s="428" t="s">
        <v>193</v>
      </c>
      <c r="M639" s="337">
        <v>0.15340000000000001</v>
      </c>
      <c r="P639" s="428" t="s">
        <v>64</v>
      </c>
      <c r="Q639" s="337">
        <v>0.1595</v>
      </c>
    </row>
    <row r="640" spans="10:20" ht="15.75" thickBot="1" x14ac:dyDescent="0.3">
      <c r="J640">
        <v>343</v>
      </c>
      <c r="L640" s="429"/>
      <c r="M640" s="338">
        <v>314</v>
      </c>
      <c r="P640" s="429"/>
      <c r="Q640" s="338">
        <v>314</v>
      </c>
    </row>
    <row r="641" spans="10:17" x14ac:dyDescent="0.25">
      <c r="J641">
        <v>344</v>
      </c>
      <c r="L641" s="428" t="s">
        <v>168</v>
      </c>
      <c r="M641" s="339">
        <v>0.1532</v>
      </c>
      <c r="P641" s="428" t="s">
        <v>83</v>
      </c>
      <c r="Q641" s="339">
        <v>0.15590000000000001</v>
      </c>
    </row>
    <row r="642" spans="10:17" ht="15.75" thickBot="1" x14ac:dyDescent="0.3">
      <c r="J642">
        <v>345</v>
      </c>
      <c r="L642" s="429"/>
      <c r="M642" s="340">
        <v>315</v>
      </c>
      <c r="P642" s="429"/>
      <c r="Q642" s="340">
        <v>315</v>
      </c>
    </row>
    <row r="643" spans="10:17" x14ac:dyDescent="0.25">
      <c r="J643">
        <v>346</v>
      </c>
      <c r="L643" s="428" t="s">
        <v>232</v>
      </c>
      <c r="M643" s="341">
        <v>0.1515</v>
      </c>
      <c r="P643" s="428" t="s">
        <v>326</v>
      </c>
      <c r="Q643" s="341">
        <v>0.154</v>
      </c>
    </row>
    <row r="644" spans="10:17" ht="15.75" thickBot="1" x14ac:dyDescent="0.3">
      <c r="J644">
        <v>347</v>
      </c>
      <c r="L644" s="429"/>
      <c r="M644" s="342">
        <v>316</v>
      </c>
      <c r="P644" s="429"/>
      <c r="Q644" s="342">
        <v>316</v>
      </c>
    </row>
    <row r="645" spans="10:17" x14ac:dyDescent="0.25">
      <c r="J645">
        <v>348</v>
      </c>
      <c r="L645" s="428" t="s">
        <v>203</v>
      </c>
      <c r="M645" s="343">
        <v>0.15129999999999999</v>
      </c>
      <c r="P645" s="428" t="s">
        <v>171</v>
      </c>
      <c r="Q645" s="343">
        <v>0.1537</v>
      </c>
    </row>
    <row r="646" spans="10:17" ht="15.75" thickBot="1" x14ac:dyDescent="0.3">
      <c r="J646">
        <v>349</v>
      </c>
      <c r="L646" s="429"/>
      <c r="M646" s="344">
        <v>317</v>
      </c>
      <c r="P646" s="429"/>
      <c r="Q646" s="344">
        <v>317</v>
      </c>
    </row>
    <row r="647" spans="10:17" x14ac:dyDescent="0.25">
      <c r="J647">
        <v>350</v>
      </c>
      <c r="L647" s="428" t="s">
        <v>353</v>
      </c>
      <c r="M647" s="345">
        <v>0.15079999999999999</v>
      </c>
      <c r="P647" s="428" t="s">
        <v>133</v>
      </c>
      <c r="Q647" s="345">
        <v>0.15210000000000001</v>
      </c>
    </row>
    <row r="648" spans="10:17" ht="15.75" thickBot="1" x14ac:dyDescent="0.3">
      <c r="J648">
        <v>351</v>
      </c>
      <c r="L648" s="429"/>
      <c r="M648" s="346">
        <v>318</v>
      </c>
      <c r="P648" s="429"/>
      <c r="Q648" s="346">
        <v>318</v>
      </c>
    </row>
    <row r="649" spans="10:17" x14ac:dyDescent="0.25">
      <c r="L649" s="428" t="s">
        <v>343</v>
      </c>
      <c r="M649" s="347">
        <v>0.14299999999999999</v>
      </c>
      <c r="P649" s="428" t="s">
        <v>316</v>
      </c>
      <c r="Q649" s="347">
        <v>0.14879999999999999</v>
      </c>
    </row>
    <row r="650" spans="10:17" ht="15.75" thickBot="1" x14ac:dyDescent="0.3">
      <c r="L650" s="429"/>
      <c r="M650" s="348">
        <v>319</v>
      </c>
      <c r="P650" s="429"/>
      <c r="Q650" s="348">
        <v>319</v>
      </c>
    </row>
    <row r="651" spans="10:17" x14ac:dyDescent="0.25">
      <c r="L651" s="428" t="s">
        <v>170</v>
      </c>
      <c r="M651" s="349">
        <v>0.1363</v>
      </c>
      <c r="P651" s="428" t="s">
        <v>100</v>
      </c>
      <c r="Q651" s="349">
        <v>0.14860000000000001</v>
      </c>
    </row>
    <row r="652" spans="10:17" ht="15.75" thickBot="1" x14ac:dyDescent="0.3">
      <c r="L652" s="429"/>
      <c r="M652" s="350">
        <v>320</v>
      </c>
      <c r="P652" s="429"/>
      <c r="Q652" s="350">
        <v>320</v>
      </c>
    </row>
    <row r="653" spans="10:17" x14ac:dyDescent="0.25">
      <c r="L653" s="428" t="s">
        <v>234</v>
      </c>
      <c r="M653" s="351">
        <v>0.1328</v>
      </c>
      <c r="P653" s="428" t="s">
        <v>203</v>
      </c>
      <c r="Q653" s="351">
        <v>0.14849999999999999</v>
      </c>
    </row>
    <row r="654" spans="10:17" ht="15.75" thickBot="1" x14ac:dyDescent="0.3">
      <c r="L654" s="429"/>
      <c r="M654" s="352">
        <v>321</v>
      </c>
      <c r="P654" s="429"/>
      <c r="Q654" s="352">
        <v>321</v>
      </c>
    </row>
    <row r="655" spans="10:17" x14ac:dyDescent="0.25">
      <c r="L655" s="428" t="s">
        <v>270</v>
      </c>
      <c r="M655" s="353">
        <v>0.1283</v>
      </c>
      <c r="P655" s="428" t="s">
        <v>235</v>
      </c>
      <c r="Q655" s="353">
        <v>0.14219999999999999</v>
      </c>
    </row>
    <row r="656" spans="10:17" ht="15.75" thickBot="1" x14ac:dyDescent="0.3">
      <c r="L656" s="429"/>
      <c r="M656" s="354">
        <v>322</v>
      </c>
      <c r="P656" s="429"/>
      <c r="Q656" s="354">
        <v>322</v>
      </c>
    </row>
    <row r="657" spans="12:17" x14ac:dyDescent="0.25">
      <c r="L657" s="428" t="s">
        <v>107</v>
      </c>
      <c r="M657" s="355">
        <v>0.12770000000000001</v>
      </c>
      <c r="P657" s="428" t="s">
        <v>84</v>
      </c>
      <c r="Q657" s="355">
        <v>0.13789999999999999</v>
      </c>
    </row>
    <row r="658" spans="12:17" ht="15.75" thickBot="1" x14ac:dyDescent="0.3">
      <c r="L658" s="429"/>
      <c r="M658" s="356">
        <v>323</v>
      </c>
      <c r="P658" s="429"/>
      <c r="Q658" s="356">
        <v>323</v>
      </c>
    </row>
    <row r="659" spans="12:17" x14ac:dyDescent="0.25">
      <c r="L659" s="428" t="s">
        <v>225</v>
      </c>
      <c r="M659" s="357">
        <v>0.12770000000000001</v>
      </c>
      <c r="P659" s="428" t="s">
        <v>350</v>
      </c>
      <c r="Q659" s="357">
        <v>0.13450000000000001</v>
      </c>
    </row>
    <row r="660" spans="12:17" ht="15.75" thickBot="1" x14ac:dyDescent="0.3">
      <c r="L660" s="429"/>
      <c r="M660" s="358">
        <v>324</v>
      </c>
      <c r="P660" s="429"/>
      <c r="Q660" s="358">
        <v>324</v>
      </c>
    </row>
    <row r="661" spans="12:17" x14ac:dyDescent="0.25">
      <c r="L661" s="428" t="s">
        <v>309</v>
      </c>
      <c r="M661" s="359">
        <v>0.12770000000000001</v>
      </c>
      <c r="P661" s="428" t="s">
        <v>270</v>
      </c>
      <c r="Q661" s="359">
        <v>0.1333</v>
      </c>
    </row>
    <row r="662" spans="12:17" ht="15.75" thickBot="1" x14ac:dyDescent="0.3">
      <c r="L662" s="429"/>
      <c r="M662" s="360">
        <v>325</v>
      </c>
      <c r="P662" s="429"/>
      <c r="Q662" s="360">
        <v>325</v>
      </c>
    </row>
    <row r="663" spans="12:17" ht="15.75" thickBot="1" x14ac:dyDescent="0.3">
      <c r="L663" s="63" t="s">
        <v>23</v>
      </c>
      <c r="M663" s="64" t="s">
        <v>392</v>
      </c>
      <c r="P663" s="63" t="s">
        <v>23</v>
      </c>
      <c r="Q663" s="64" t="s">
        <v>392</v>
      </c>
    </row>
    <row r="664" spans="12:17" x14ac:dyDescent="0.25">
      <c r="L664" s="428" t="s">
        <v>50</v>
      </c>
      <c r="M664" s="361">
        <v>0.12709999999999999</v>
      </c>
      <c r="P664" s="428" t="s">
        <v>55</v>
      </c>
      <c r="Q664" s="361">
        <v>0.1313</v>
      </c>
    </row>
    <row r="665" spans="12:17" ht="15.75" thickBot="1" x14ac:dyDescent="0.3">
      <c r="L665" s="429"/>
      <c r="M665" s="362">
        <v>326</v>
      </c>
      <c r="P665" s="429"/>
      <c r="Q665" s="362">
        <v>326</v>
      </c>
    </row>
    <row r="666" spans="12:17" x14ac:dyDescent="0.25">
      <c r="L666" s="428" t="s">
        <v>46</v>
      </c>
      <c r="M666" s="363">
        <v>0.1245</v>
      </c>
      <c r="P666" s="428" t="s">
        <v>168</v>
      </c>
      <c r="Q666" s="363">
        <v>0.1303</v>
      </c>
    </row>
    <row r="667" spans="12:17" ht="15.75" thickBot="1" x14ac:dyDescent="0.3">
      <c r="L667" s="429"/>
      <c r="M667" s="364">
        <v>327</v>
      </c>
      <c r="P667" s="429"/>
      <c r="Q667" s="364">
        <v>327</v>
      </c>
    </row>
    <row r="668" spans="12:17" x14ac:dyDescent="0.25">
      <c r="L668" s="428" t="s">
        <v>186</v>
      </c>
      <c r="M668" s="365">
        <v>0.1197</v>
      </c>
      <c r="P668" s="428" t="s">
        <v>159</v>
      </c>
      <c r="Q668" s="365">
        <v>0.1303</v>
      </c>
    </row>
    <row r="669" spans="12:17" ht="15.75" thickBot="1" x14ac:dyDescent="0.3">
      <c r="L669" s="429"/>
      <c r="M669" s="366">
        <v>328</v>
      </c>
      <c r="P669" s="429"/>
      <c r="Q669" s="366">
        <v>328</v>
      </c>
    </row>
    <row r="670" spans="12:17" x14ac:dyDescent="0.25">
      <c r="L670" s="428" t="s">
        <v>195</v>
      </c>
      <c r="M670" s="367">
        <v>0.1173</v>
      </c>
      <c r="P670" s="428" t="s">
        <v>434</v>
      </c>
      <c r="Q670" s="367">
        <v>0.12870000000000001</v>
      </c>
    </row>
    <row r="671" spans="12:17" ht="15.75" thickBot="1" x14ac:dyDescent="0.3">
      <c r="L671" s="429"/>
      <c r="M671" s="368">
        <v>329</v>
      </c>
      <c r="P671" s="429"/>
      <c r="Q671" s="368">
        <v>329</v>
      </c>
    </row>
    <row r="672" spans="12:17" x14ac:dyDescent="0.25">
      <c r="L672" s="428" t="s">
        <v>180</v>
      </c>
      <c r="M672" s="369">
        <v>0.11550000000000001</v>
      </c>
      <c r="P672" s="428" t="s">
        <v>81</v>
      </c>
      <c r="Q672" s="369">
        <v>0.12809999999999999</v>
      </c>
    </row>
    <row r="673" spans="12:17" ht="15.75" thickBot="1" x14ac:dyDescent="0.3">
      <c r="L673" s="429"/>
      <c r="M673" s="370">
        <v>330</v>
      </c>
      <c r="P673" s="429"/>
      <c r="Q673" s="370">
        <v>330</v>
      </c>
    </row>
    <row r="674" spans="12:17" x14ac:dyDescent="0.25">
      <c r="L674" s="428" t="s">
        <v>435</v>
      </c>
      <c r="M674" s="371">
        <v>0.11169999999999999</v>
      </c>
      <c r="P674" s="428" t="s">
        <v>215</v>
      </c>
      <c r="Q674" s="371">
        <v>0.12520000000000001</v>
      </c>
    </row>
    <row r="675" spans="12:17" ht="15.75" thickBot="1" x14ac:dyDescent="0.3">
      <c r="L675" s="429"/>
      <c r="M675" s="372">
        <v>331</v>
      </c>
      <c r="P675" s="429"/>
      <c r="Q675" s="372">
        <v>331</v>
      </c>
    </row>
    <row r="676" spans="12:17" x14ac:dyDescent="0.25">
      <c r="L676" s="428" t="s">
        <v>349</v>
      </c>
      <c r="M676" s="373">
        <v>0.1103</v>
      </c>
      <c r="P676" s="428" t="s">
        <v>327</v>
      </c>
      <c r="Q676" s="373">
        <v>0.1197</v>
      </c>
    </row>
    <row r="677" spans="12:17" ht="15.75" thickBot="1" x14ac:dyDescent="0.3">
      <c r="L677" s="429"/>
      <c r="M677" s="374">
        <v>332</v>
      </c>
      <c r="P677" s="429"/>
      <c r="Q677" s="374">
        <v>332</v>
      </c>
    </row>
    <row r="678" spans="12:17" x14ac:dyDescent="0.25">
      <c r="L678" s="428" t="s">
        <v>83</v>
      </c>
      <c r="M678" s="375">
        <v>0.1084</v>
      </c>
      <c r="P678" s="428" t="s">
        <v>304</v>
      </c>
      <c r="Q678" s="375">
        <v>0.11310000000000001</v>
      </c>
    </row>
    <row r="679" spans="12:17" ht="15.75" thickBot="1" x14ac:dyDescent="0.3">
      <c r="L679" s="429"/>
      <c r="M679" s="376">
        <v>333</v>
      </c>
      <c r="P679" s="429"/>
      <c r="Q679" s="376">
        <v>333</v>
      </c>
    </row>
    <row r="680" spans="12:17" x14ac:dyDescent="0.25">
      <c r="L680" s="428" t="s">
        <v>290</v>
      </c>
      <c r="M680" s="377">
        <v>0.1067</v>
      </c>
      <c r="P680" s="428" t="s">
        <v>284</v>
      </c>
      <c r="Q680" s="377">
        <v>0.1123</v>
      </c>
    </row>
    <row r="681" spans="12:17" ht="15.75" thickBot="1" x14ac:dyDescent="0.3">
      <c r="L681" s="429"/>
      <c r="M681" s="378">
        <v>334</v>
      </c>
      <c r="P681" s="429"/>
      <c r="Q681" s="378">
        <v>334</v>
      </c>
    </row>
    <row r="682" spans="12:17" x14ac:dyDescent="0.25">
      <c r="L682" s="428" t="s">
        <v>175</v>
      </c>
      <c r="M682" s="379">
        <v>0.1051</v>
      </c>
      <c r="P682" s="428" t="s">
        <v>63</v>
      </c>
      <c r="Q682" s="379">
        <v>0.10780000000000001</v>
      </c>
    </row>
    <row r="683" spans="12:17" ht="15.75" thickBot="1" x14ac:dyDescent="0.3">
      <c r="L683" s="429"/>
      <c r="M683" s="380">
        <v>335</v>
      </c>
      <c r="P683" s="429"/>
      <c r="Q683" s="380">
        <v>335</v>
      </c>
    </row>
    <row r="684" spans="12:17" x14ac:dyDescent="0.25">
      <c r="L684" s="428" t="s">
        <v>350</v>
      </c>
      <c r="M684" s="381">
        <v>0.1022</v>
      </c>
      <c r="P684" s="428" t="s">
        <v>232</v>
      </c>
      <c r="Q684" s="381">
        <v>0.1075</v>
      </c>
    </row>
    <row r="685" spans="12:17" ht="15.75" thickBot="1" x14ac:dyDescent="0.3">
      <c r="L685" s="429"/>
      <c r="M685" s="382">
        <v>336</v>
      </c>
      <c r="P685" s="429"/>
      <c r="Q685" s="382">
        <v>336</v>
      </c>
    </row>
    <row r="686" spans="12:17" x14ac:dyDescent="0.25">
      <c r="L686" s="428" t="s">
        <v>336</v>
      </c>
      <c r="M686" s="383">
        <v>0.10150000000000001</v>
      </c>
      <c r="P686" s="428" t="s">
        <v>175</v>
      </c>
      <c r="Q686" s="383">
        <v>0.1062</v>
      </c>
    </row>
    <row r="687" spans="12:17" ht="15.75" thickBot="1" x14ac:dyDescent="0.3">
      <c r="L687" s="429"/>
      <c r="M687" s="384">
        <v>337</v>
      </c>
      <c r="P687" s="429"/>
      <c r="Q687" s="384">
        <v>337</v>
      </c>
    </row>
    <row r="688" spans="12:17" x14ac:dyDescent="0.25">
      <c r="L688" s="428" t="s">
        <v>48</v>
      </c>
      <c r="M688" s="385">
        <v>9.7699999999999995E-2</v>
      </c>
      <c r="P688" s="428" t="s">
        <v>101</v>
      </c>
      <c r="Q688" s="385">
        <v>0.1043</v>
      </c>
    </row>
    <row r="689" spans="12:17" ht="15.75" thickBot="1" x14ac:dyDescent="0.3">
      <c r="L689" s="429"/>
      <c r="M689" s="386">
        <v>338</v>
      </c>
      <c r="P689" s="429"/>
      <c r="Q689" s="386">
        <v>338</v>
      </c>
    </row>
    <row r="690" spans="12:17" x14ac:dyDescent="0.25">
      <c r="L690" s="428" t="s">
        <v>64</v>
      </c>
      <c r="M690" s="387">
        <v>9.4E-2</v>
      </c>
      <c r="P690" s="428" t="s">
        <v>349</v>
      </c>
      <c r="Q690" s="387">
        <v>0.1012</v>
      </c>
    </row>
    <row r="691" spans="12:17" ht="15.75" thickBot="1" x14ac:dyDescent="0.3">
      <c r="L691" s="429"/>
      <c r="M691" s="388">
        <v>339</v>
      </c>
      <c r="P691" s="429"/>
      <c r="Q691" s="388">
        <v>339</v>
      </c>
    </row>
    <row r="692" spans="12:17" x14ac:dyDescent="0.25">
      <c r="L692" s="428" t="s">
        <v>41</v>
      </c>
      <c r="M692" s="389">
        <v>9.1499999999999998E-2</v>
      </c>
      <c r="P692" s="428" t="s">
        <v>184</v>
      </c>
      <c r="Q692" s="389">
        <v>9.9900000000000003E-2</v>
      </c>
    </row>
    <row r="693" spans="12:17" ht="15.75" thickBot="1" x14ac:dyDescent="0.3">
      <c r="L693" s="429"/>
      <c r="M693" s="390">
        <v>340</v>
      </c>
      <c r="P693" s="429"/>
      <c r="Q693" s="390">
        <v>340</v>
      </c>
    </row>
    <row r="694" spans="12:17" x14ac:dyDescent="0.25">
      <c r="L694" s="428" t="s">
        <v>304</v>
      </c>
      <c r="M694" s="391">
        <v>8.7800000000000003E-2</v>
      </c>
      <c r="P694" s="428" t="s">
        <v>180</v>
      </c>
      <c r="Q694" s="391">
        <v>9.8699999999999996E-2</v>
      </c>
    </row>
    <row r="695" spans="12:17" ht="15.75" thickBot="1" x14ac:dyDescent="0.3">
      <c r="L695" s="429"/>
      <c r="M695" s="392">
        <v>341</v>
      </c>
      <c r="P695" s="429"/>
      <c r="Q695" s="392">
        <v>341</v>
      </c>
    </row>
    <row r="696" spans="12:17" x14ac:dyDescent="0.25">
      <c r="L696" s="428" t="s">
        <v>238</v>
      </c>
      <c r="M696" s="393">
        <v>8.7099999999999997E-2</v>
      </c>
      <c r="P696" s="428" t="s">
        <v>435</v>
      </c>
      <c r="Q696" s="393">
        <v>9.7000000000000003E-2</v>
      </c>
    </row>
    <row r="697" spans="12:17" ht="15.75" thickBot="1" x14ac:dyDescent="0.3">
      <c r="L697" s="429"/>
      <c r="M697" s="394">
        <v>342</v>
      </c>
      <c r="P697" s="429"/>
      <c r="Q697" s="394">
        <v>342</v>
      </c>
    </row>
    <row r="698" spans="12:17" x14ac:dyDescent="0.25">
      <c r="L698" s="428" t="s">
        <v>133</v>
      </c>
      <c r="M698" s="395">
        <v>8.0799999999999997E-2</v>
      </c>
      <c r="P698" s="428" t="s">
        <v>271</v>
      </c>
      <c r="Q698" s="395">
        <v>9.1600000000000001E-2</v>
      </c>
    </row>
    <row r="699" spans="12:17" ht="15.75" thickBot="1" x14ac:dyDescent="0.3">
      <c r="L699" s="429"/>
      <c r="M699" s="396">
        <v>343</v>
      </c>
      <c r="P699" s="429"/>
      <c r="Q699" s="396">
        <v>343</v>
      </c>
    </row>
    <row r="700" spans="12:17" x14ac:dyDescent="0.25">
      <c r="L700" s="428" t="s">
        <v>63</v>
      </c>
      <c r="M700" s="397">
        <v>7.8899999999999998E-2</v>
      </c>
      <c r="P700" s="428" t="s">
        <v>50</v>
      </c>
      <c r="Q700" s="397">
        <v>9.1200000000000003E-2</v>
      </c>
    </row>
    <row r="701" spans="12:17" ht="15.75" thickBot="1" x14ac:dyDescent="0.3">
      <c r="L701" s="429"/>
      <c r="M701" s="398">
        <v>344</v>
      </c>
      <c r="P701" s="429"/>
      <c r="Q701" s="398">
        <v>344</v>
      </c>
    </row>
    <row r="702" spans="12:17" x14ac:dyDescent="0.25">
      <c r="L702" s="428" t="s">
        <v>155</v>
      </c>
      <c r="M702" s="399">
        <v>6.9099999999999995E-2</v>
      </c>
      <c r="P702" s="428" t="s">
        <v>41</v>
      </c>
      <c r="Q702" s="399">
        <v>8.2600000000000007E-2</v>
      </c>
    </row>
    <row r="703" spans="12:17" ht="15.75" thickBot="1" x14ac:dyDescent="0.3">
      <c r="L703" s="429"/>
      <c r="M703" s="400">
        <v>345</v>
      </c>
      <c r="P703" s="429"/>
      <c r="Q703" s="400">
        <v>345</v>
      </c>
    </row>
    <row r="704" spans="12:17" x14ac:dyDescent="0.25">
      <c r="L704" s="428" t="s">
        <v>215</v>
      </c>
      <c r="M704" s="401">
        <v>6.7000000000000004E-2</v>
      </c>
      <c r="P704" s="428" t="s">
        <v>336</v>
      </c>
      <c r="Q704" s="401">
        <v>7.3099999999999998E-2</v>
      </c>
    </row>
    <row r="705" spans="12:17" ht="15.75" thickBot="1" x14ac:dyDescent="0.3">
      <c r="L705" s="429"/>
      <c r="M705" s="402">
        <v>346</v>
      </c>
      <c r="P705" s="429"/>
      <c r="Q705" s="402">
        <v>346</v>
      </c>
    </row>
    <row r="706" spans="12:17" x14ac:dyDescent="0.25">
      <c r="L706" s="428" t="s">
        <v>313</v>
      </c>
      <c r="M706" s="403">
        <v>6.2399999999999997E-2</v>
      </c>
      <c r="P706" s="428" t="s">
        <v>195</v>
      </c>
      <c r="Q706" s="403">
        <v>7.2499999999999995E-2</v>
      </c>
    </row>
    <row r="707" spans="12:17" ht="15.75" thickBot="1" x14ac:dyDescent="0.3">
      <c r="L707" s="429"/>
      <c r="M707" s="404">
        <v>347</v>
      </c>
      <c r="P707" s="429"/>
      <c r="Q707" s="404">
        <v>347</v>
      </c>
    </row>
    <row r="708" spans="12:17" x14ac:dyDescent="0.25">
      <c r="L708" s="428" t="s">
        <v>320</v>
      </c>
      <c r="M708" s="405">
        <v>6.1899999999999997E-2</v>
      </c>
      <c r="P708" s="428" t="s">
        <v>186</v>
      </c>
      <c r="Q708" s="405">
        <v>5.79E-2</v>
      </c>
    </row>
    <row r="709" spans="12:17" ht="15.75" thickBot="1" x14ac:dyDescent="0.3">
      <c r="L709" s="429"/>
      <c r="M709" s="406">
        <v>348</v>
      </c>
      <c r="P709" s="429"/>
      <c r="Q709" s="406">
        <v>348</v>
      </c>
    </row>
    <row r="710" spans="12:17" x14ac:dyDescent="0.25">
      <c r="L710" s="428" t="s">
        <v>271</v>
      </c>
      <c r="M710" s="407">
        <v>5.9799999999999999E-2</v>
      </c>
      <c r="P710" s="428" t="s">
        <v>229</v>
      </c>
      <c r="Q710" s="407">
        <v>5.21E-2</v>
      </c>
    </row>
    <row r="711" spans="12:17" ht="15.75" thickBot="1" x14ac:dyDescent="0.3">
      <c r="L711" s="429"/>
      <c r="M711" s="408">
        <v>349</v>
      </c>
      <c r="P711" s="429"/>
      <c r="Q711" s="408">
        <v>349</v>
      </c>
    </row>
    <row r="712" spans="12:17" x14ac:dyDescent="0.25">
      <c r="L712" s="428" t="s">
        <v>201</v>
      </c>
      <c r="M712" s="409">
        <v>5.7099999999999998E-2</v>
      </c>
      <c r="P712" s="428" t="s">
        <v>143</v>
      </c>
      <c r="Q712" s="409">
        <v>4.3299999999999998E-2</v>
      </c>
    </row>
    <row r="713" spans="12:17" ht="15.75" thickBot="1" x14ac:dyDescent="0.3">
      <c r="L713" s="429"/>
      <c r="M713" s="410">
        <v>350</v>
      </c>
      <c r="P713" s="429"/>
      <c r="Q713" s="410">
        <v>350</v>
      </c>
    </row>
    <row r="714" spans="12:17" x14ac:dyDescent="0.25">
      <c r="L714" s="428" t="s">
        <v>143</v>
      </c>
      <c r="M714" s="411">
        <v>4.7199999999999999E-2</v>
      </c>
      <c r="P714" s="428" t="s">
        <v>313</v>
      </c>
      <c r="Q714" s="411">
        <v>3.0599999999999999E-2</v>
      </c>
    </row>
    <row r="715" spans="12:17" ht="15.75" thickBot="1" x14ac:dyDescent="0.3">
      <c r="L715" s="429"/>
      <c r="M715" s="412">
        <v>351</v>
      </c>
      <c r="P715" s="429"/>
      <c r="Q715" s="412">
        <v>351</v>
      </c>
    </row>
    <row r="716" spans="12:17" ht="15.75" thickBot="1" x14ac:dyDescent="0.3">
      <c r="L716" s="63" t="s">
        <v>23</v>
      </c>
      <c r="M716" s="64" t="s">
        <v>392</v>
      </c>
      <c r="P716" s="63" t="s">
        <v>23</v>
      </c>
      <c r="Q716" s="64" t="s">
        <v>392</v>
      </c>
    </row>
  </sheetData>
  <sortState xmlns:xlrd2="http://schemas.microsoft.com/office/spreadsheetml/2017/richdata2" ref="D2:F352">
    <sortCondition ref="D134:D352"/>
  </sortState>
  <mergeCells count="566">
    <mergeCell ref="P712:P713"/>
    <mergeCell ref="P714:P715"/>
    <mergeCell ref="P706:P707"/>
    <mergeCell ref="P708:P709"/>
    <mergeCell ref="P710:P711"/>
    <mergeCell ref="P700:P701"/>
    <mergeCell ref="P702:P703"/>
    <mergeCell ref="P704:P705"/>
    <mergeCell ref="P694:P695"/>
    <mergeCell ref="P696:P697"/>
    <mergeCell ref="P698:P699"/>
    <mergeCell ref="P688:P689"/>
    <mergeCell ref="P690:P691"/>
    <mergeCell ref="P692:P693"/>
    <mergeCell ref="P682:P683"/>
    <mergeCell ref="P684:P685"/>
    <mergeCell ref="P686:P687"/>
    <mergeCell ref="P676:P677"/>
    <mergeCell ref="P678:P679"/>
    <mergeCell ref="P680:P681"/>
    <mergeCell ref="P670:P671"/>
    <mergeCell ref="P672:P673"/>
    <mergeCell ref="P674:P675"/>
    <mergeCell ref="P664:P665"/>
    <mergeCell ref="P666:P667"/>
    <mergeCell ref="P668:P669"/>
    <mergeCell ref="P657:P658"/>
    <mergeCell ref="P659:P660"/>
    <mergeCell ref="P661:P662"/>
    <mergeCell ref="P651:P652"/>
    <mergeCell ref="P653:P654"/>
    <mergeCell ref="P655:P656"/>
    <mergeCell ref="P645:P646"/>
    <mergeCell ref="P647:P648"/>
    <mergeCell ref="P649:P650"/>
    <mergeCell ref="P639:P640"/>
    <mergeCell ref="P641:P642"/>
    <mergeCell ref="P643:P644"/>
    <mergeCell ref="P633:P634"/>
    <mergeCell ref="P635:P636"/>
    <mergeCell ref="P637:P638"/>
    <mergeCell ref="P627:P628"/>
    <mergeCell ref="P629:P630"/>
    <mergeCell ref="P631:P632"/>
    <mergeCell ref="P621:P622"/>
    <mergeCell ref="P623:P624"/>
    <mergeCell ref="P625:P626"/>
    <mergeCell ref="P615:P616"/>
    <mergeCell ref="P617:P618"/>
    <mergeCell ref="P619:P620"/>
    <mergeCell ref="P608:P609"/>
    <mergeCell ref="P610:P611"/>
    <mergeCell ref="P613:P614"/>
    <mergeCell ref="P602:P603"/>
    <mergeCell ref="P604:P605"/>
    <mergeCell ref="P606:P607"/>
    <mergeCell ref="P596:P597"/>
    <mergeCell ref="P598:P599"/>
    <mergeCell ref="P600:P601"/>
    <mergeCell ref="P590:P591"/>
    <mergeCell ref="P592:P593"/>
    <mergeCell ref="P594:P595"/>
    <mergeCell ref="P584:P585"/>
    <mergeCell ref="P586:P587"/>
    <mergeCell ref="P588:P589"/>
    <mergeCell ref="P578:P579"/>
    <mergeCell ref="P580:P581"/>
    <mergeCell ref="P582:P583"/>
    <mergeCell ref="P572:P573"/>
    <mergeCell ref="P574:P575"/>
    <mergeCell ref="P576:P577"/>
    <mergeCell ref="P566:P567"/>
    <mergeCell ref="P568:P569"/>
    <mergeCell ref="P570:P571"/>
    <mergeCell ref="P559:P560"/>
    <mergeCell ref="P562:P563"/>
    <mergeCell ref="P564:P565"/>
    <mergeCell ref="P553:P554"/>
    <mergeCell ref="P555:P556"/>
    <mergeCell ref="P557:P558"/>
    <mergeCell ref="P547:P548"/>
    <mergeCell ref="P549:P550"/>
    <mergeCell ref="P551:P552"/>
    <mergeCell ref="P541:P542"/>
    <mergeCell ref="P543:P544"/>
    <mergeCell ref="P545:P546"/>
    <mergeCell ref="P535:P536"/>
    <mergeCell ref="P537:P538"/>
    <mergeCell ref="P539:P540"/>
    <mergeCell ref="P529:P530"/>
    <mergeCell ref="P531:P532"/>
    <mergeCell ref="P533:P534"/>
    <mergeCell ref="P523:P524"/>
    <mergeCell ref="P525:P526"/>
    <mergeCell ref="P527:P528"/>
    <mergeCell ref="P517:P518"/>
    <mergeCell ref="P519:P520"/>
    <mergeCell ref="P521:P522"/>
    <mergeCell ref="P511:P512"/>
    <mergeCell ref="P513:P514"/>
    <mergeCell ref="P515:P516"/>
    <mergeCell ref="P504:P505"/>
    <mergeCell ref="P506:P507"/>
    <mergeCell ref="P508:P509"/>
    <mergeCell ref="P500:P501"/>
    <mergeCell ref="P502:P503"/>
    <mergeCell ref="P492:P493"/>
    <mergeCell ref="P494:P495"/>
    <mergeCell ref="P496:P497"/>
    <mergeCell ref="P486:P487"/>
    <mergeCell ref="P488:P489"/>
    <mergeCell ref="P490:P491"/>
    <mergeCell ref="P480:P481"/>
    <mergeCell ref="P484:P485"/>
    <mergeCell ref="P474:P475"/>
    <mergeCell ref="P476:P477"/>
    <mergeCell ref="P478:P479"/>
    <mergeCell ref="P468:P469"/>
    <mergeCell ref="P470:P471"/>
    <mergeCell ref="P472:P473"/>
    <mergeCell ref="P462:P463"/>
    <mergeCell ref="P464:P465"/>
    <mergeCell ref="P455:P456"/>
    <mergeCell ref="P457:P458"/>
    <mergeCell ref="P460:P461"/>
    <mergeCell ref="P449:P450"/>
    <mergeCell ref="P451:P452"/>
    <mergeCell ref="P443:P444"/>
    <mergeCell ref="P445:P446"/>
    <mergeCell ref="P447:P448"/>
    <mergeCell ref="P437:P438"/>
    <mergeCell ref="P441:P442"/>
    <mergeCell ref="P431:P432"/>
    <mergeCell ref="P433:P434"/>
    <mergeCell ref="P435:P436"/>
    <mergeCell ref="P425:P426"/>
    <mergeCell ref="P427:P428"/>
    <mergeCell ref="P429:P430"/>
    <mergeCell ref="P419:P420"/>
    <mergeCell ref="P423:P424"/>
    <mergeCell ref="P413:P414"/>
    <mergeCell ref="P415:P416"/>
    <mergeCell ref="P417:P418"/>
    <mergeCell ref="P406:P407"/>
    <mergeCell ref="P411:P412"/>
    <mergeCell ref="P402:P403"/>
    <mergeCell ref="P404:P405"/>
    <mergeCell ref="P394:P395"/>
    <mergeCell ref="P396:P397"/>
    <mergeCell ref="P398:P399"/>
    <mergeCell ref="P388:P389"/>
    <mergeCell ref="P390:P391"/>
    <mergeCell ref="P392:P393"/>
    <mergeCell ref="P382:P383"/>
    <mergeCell ref="P384:P385"/>
    <mergeCell ref="P386:P387"/>
    <mergeCell ref="P376:P377"/>
    <mergeCell ref="P378:P379"/>
    <mergeCell ref="P380:P381"/>
    <mergeCell ref="P370:P371"/>
    <mergeCell ref="P372:P373"/>
    <mergeCell ref="P374:P375"/>
    <mergeCell ref="P364:P365"/>
    <mergeCell ref="P366:P367"/>
    <mergeCell ref="P368:P369"/>
    <mergeCell ref="P358:P359"/>
    <mergeCell ref="P360:P361"/>
    <mergeCell ref="P362:P363"/>
    <mergeCell ref="P351:P352"/>
    <mergeCell ref="P353:P354"/>
    <mergeCell ref="P355:P356"/>
    <mergeCell ref="P345:P346"/>
    <mergeCell ref="P347:P348"/>
    <mergeCell ref="P349:P350"/>
    <mergeCell ref="P339:P340"/>
    <mergeCell ref="P341:P342"/>
    <mergeCell ref="P333:P334"/>
    <mergeCell ref="P335:P336"/>
    <mergeCell ref="P337:P338"/>
    <mergeCell ref="P327:P328"/>
    <mergeCell ref="P329:P330"/>
    <mergeCell ref="P331:P332"/>
    <mergeCell ref="P321:P322"/>
    <mergeCell ref="P323:P324"/>
    <mergeCell ref="P325:P326"/>
    <mergeCell ref="P315:P316"/>
    <mergeCell ref="P317:P318"/>
    <mergeCell ref="P319:P320"/>
    <mergeCell ref="P309:P310"/>
    <mergeCell ref="P311:P312"/>
    <mergeCell ref="P313:P314"/>
    <mergeCell ref="P302:P303"/>
    <mergeCell ref="P304:P305"/>
    <mergeCell ref="P307:P308"/>
    <mergeCell ref="P296:P297"/>
    <mergeCell ref="P298:P299"/>
    <mergeCell ref="P300:P301"/>
    <mergeCell ref="P292:P293"/>
    <mergeCell ref="P294:P295"/>
    <mergeCell ref="P284:P285"/>
    <mergeCell ref="P286:P287"/>
    <mergeCell ref="P288:P289"/>
    <mergeCell ref="P278:P279"/>
    <mergeCell ref="P280:P281"/>
    <mergeCell ref="P272:P273"/>
    <mergeCell ref="P274:P275"/>
    <mergeCell ref="P276:P277"/>
    <mergeCell ref="P266:P267"/>
    <mergeCell ref="P268:P269"/>
    <mergeCell ref="P270:P271"/>
    <mergeCell ref="P260:P261"/>
    <mergeCell ref="P262:P263"/>
    <mergeCell ref="P264:P265"/>
    <mergeCell ref="P258:P259"/>
    <mergeCell ref="P247:P248"/>
    <mergeCell ref="P249:P250"/>
    <mergeCell ref="P251:P252"/>
    <mergeCell ref="P241:P242"/>
    <mergeCell ref="P243:P244"/>
    <mergeCell ref="P245:P246"/>
    <mergeCell ref="P235:P236"/>
    <mergeCell ref="P237:P238"/>
    <mergeCell ref="P239:P240"/>
    <mergeCell ref="P229:P230"/>
    <mergeCell ref="P231:P232"/>
    <mergeCell ref="P233:P234"/>
    <mergeCell ref="P223:P224"/>
    <mergeCell ref="P225:P226"/>
    <mergeCell ref="P227:P228"/>
    <mergeCell ref="P217:P218"/>
    <mergeCell ref="P219:P220"/>
    <mergeCell ref="P211:P212"/>
    <mergeCell ref="P213:P214"/>
    <mergeCell ref="P215:P216"/>
    <mergeCell ref="P205:P206"/>
    <mergeCell ref="P207:P208"/>
    <mergeCell ref="P198:P199"/>
    <mergeCell ref="P200:P201"/>
    <mergeCell ref="P202:P203"/>
    <mergeCell ref="P192:P193"/>
    <mergeCell ref="P194:P195"/>
    <mergeCell ref="P186:P187"/>
    <mergeCell ref="P188:P189"/>
    <mergeCell ref="P190:P191"/>
    <mergeCell ref="P180:P181"/>
    <mergeCell ref="P182:P183"/>
    <mergeCell ref="P184:P185"/>
    <mergeCell ref="P176:P177"/>
    <mergeCell ref="P178:P179"/>
    <mergeCell ref="P168:P169"/>
    <mergeCell ref="P170:P171"/>
    <mergeCell ref="P172:P173"/>
    <mergeCell ref="P162:P163"/>
    <mergeCell ref="P166:P167"/>
    <mergeCell ref="P156:P157"/>
    <mergeCell ref="P158:P159"/>
    <mergeCell ref="P160:P161"/>
    <mergeCell ref="P149:P150"/>
    <mergeCell ref="P151:P152"/>
    <mergeCell ref="P154:P155"/>
    <mergeCell ref="P143:P144"/>
    <mergeCell ref="P147:P148"/>
    <mergeCell ref="P139:P140"/>
    <mergeCell ref="P131:P132"/>
    <mergeCell ref="P135:P136"/>
    <mergeCell ref="P125:P126"/>
    <mergeCell ref="P127:P128"/>
    <mergeCell ref="P119:P120"/>
    <mergeCell ref="P121:P122"/>
    <mergeCell ref="P113:P114"/>
    <mergeCell ref="P117:P118"/>
    <mergeCell ref="P107:P108"/>
    <mergeCell ref="P111:P112"/>
    <mergeCell ref="P100:P101"/>
    <mergeCell ref="P103:P104"/>
    <mergeCell ref="P92:P93"/>
    <mergeCell ref="P76:P77"/>
    <mergeCell ref="P70:P71"/>
    <mergeCell ref="P74:P75"/>
    <mergeCell ref="P62:P63"/>
    <mergeCell ref="P31:P32"/>
    <mergeCell ref="P35:P36"/>
    <mergeCell ref="P23:P24"/>
    <mergeCell ref="L710:L711"/>
    <mergeCell ref="L712:L713"/>
    <mergeCell ref="L714:L715"/>
    <mergeCell ref="L704:L705"/>
    <mergeCell ref="L706:L707"/>
    <mergeCell ref="L708:L709"/>
    <mergeCell ref="L698:L699"/>
    <mergeCell ref="L700:L701"/>
    <mergeCell ref="L702:L703"/>
    <mergeCell ref="L692:L693"/>
    <mergeCell ref="L694:L695"/>
    <mergeCell ref="L696:L697"/>
    <mergeCell ref="L686:L687"/>
    <mergeCell ref="L688:L689"/>
    <mergeCell ref="L690:L691"/>
    <mergeCell ref="L680:L681"/>
    <mergeCell ref="L682:L683"/>
    <mergeCell ref="L684:L685"/>
    <mergeCell ref="L674:L675"/>
    <mergeCell ref="L676:L677"/>
    <mergeCell ref="L678:L679"/>
    <mergeCell ref="L668:L669"/>
    <mergeCell ref="L670:L671"/>
    <mergeCell ref="L672:L673"/>
    <mergeCell ref="L661:L662"/>
    <mergeCell ref="L664:L665"/>
    <mergeCell ref="L666:L667"/>
    <mergeCell ref="L655:L656"/>
    <mergeCell ref="L657:L658"/>
    <mergeCell ref="L659:L660"/>
    <mergeCell ref="L649:L650"/>
    <mergeCell ref="L651:L652"/>
    <mergeCell ref="L653:L654"/>
    <mergeCell ref="L643:L644"/>
    <mergeCell ref="L645:L646"/>
    <mergeCell ref="L647:L648"/>
    <mergeCell ref="L637:L638"/>
    <mergeCell ref="L639:L640"/>
    <mergeCell ref="L641:L642"/>
    <mergeCell ref="L631:L632"/>
    <mergeCell ref="L633:L634"/>
    <mergeCell ref="L635:L636"/>
    <mergeCell ref="L625:L626"/>
    <mergeCell ref="L627:L628"/>
    <mergeCell ref="L629:L630"/>
    <mergeCell ref="L619:L620"/>
    <mergeCell ref="L621:L622"/>
    <mergeCell ref="L623:L624"/>
    <mergeCell ref="L613:L614"/>
    <mergeCell ref="L615:L616"/>
    <mergeCell ref="L617:L618"/>
    <mergeCell ref="L606:L607"/>
    <mergeCell ref="L608:L609"/>
    <mergeCell ref="L610:L611"/>
    <mergeCell ref="L600:L601"/>
    <mergeCell ref="L602:L603"/>
    <mergeCell ref="L604:L605"/>
    <mergeCell ref="L594:L595"/>
    <mergeCell ref="L596:L597"/>
    <mergeCell ref="L598:L599"/>
    <mergeCell ref="L588:L589"/>
    <mergeCell ref="L590:L591"/>
    <mergeCell ref="L592:L593"/>
    <mergeCell ref="L582:L583"/>
    <mergeCell ref="L584:L585"/>
    <mergeCell ref="L586:L587"/>
    <mergeCell ref="L576:L577"/>
    <mergeCell ref="L578:L579"/>
    <mergeCell ref="L580:L581"/>
    <mergeCell ref="L570:L571"/>
    <mergeCell ref="L572:L573"/>
    <mergeCell ref="L574:L575"/>
    <mergeCell ref="L564:L565"/>
    <mergeCell ref="L566:L567"/>
    <mergeCell ref="L568:L569"/>
    <mergeCell ref="L557:L558"/>
    <mergeCell ref="L559:L560"/>
    <mergeCell ref="L562:L563"/>
    <mergeCell ref="L551:L552"/>
    <mergeCell ref="L553:L554"/>
    <mergeCell ref="L555:L556"/>
    <mergeCell ref="L545:L546"/>
    <mergeCell ref="L547:L548"/>
    <mergeCell ref="L549:L550"/>
    <mergeCell ref="L539:L540"/>
    <mergeCell ref="L541:L542"/>
    <mergeCell ref="L543:L544"/>
    <mergeCell ref="L533:L534"/>
    <mergeCell ref="L535:L536"/>
    <mergeCell ref="L537:L538"/>
    <mergeCell ref="L527:L528"/>
    <mergeCell ref="L529:L530"/>
    <mergeCell ref="L531:L532"/>
    <mergeCell ref="L521:L522"/>
    <mergeCell ref="L523:L524"/>
    <mergeCell ref="L525:L526"/>
    <mergeCell ref="L515:L516"/>
    <mergeCell ref="L517:L518"/>
    <mergeCell ref="L519:L520"/>
    <mergeCell ref="L508:L509"/>
    <mergeCell ref="L511:L512"/>
    <mergeCell ref="L513:L514"/>
    <mergeCell ref="L502:L503"/>
    <mergeCell ref="L504:L505"/>
    <mergeCell ref="L506:L507"/>
    <mergeCell ref="L496:L497"/>
    <mergeCell ref="L498:L499"/>
    <mergeCell ref="L500:L501"/>
    <mergeCell ref="L492:L493"/>
    <mergeCell ref="L494:L495"/>
    <mergeCell ref="L484:L485"/>
    <mergeCell ref="L486:L487"/>
    <mergeCell ref="L488:L489"/>
    <mergeCell ref="L478:L479"/>
    <mergeCell ref="L480:L481"/>
    <mergeCell ref="L482:L483"/>
    <mergeCell ref="L472:L473"/>
    <mergeCell ref="L476:L477"/>
    <mergeCell ref="L466:L467"/>
    <mergeCell ref="L468:L469"/>
    <mergeCell ref="L470:L471"/>
    <mergeCell ref="L460:L461"/>
    <mergeCell ref="L462:L463"/>
    <mergeCell ref="L464:L465"/>
    <mergeCell ref="L453:L454"/>
    <mergeCell ref="L455:L456"/>
    <mergeCell ref="L447:L448"/>
    <mergeCell ref="L449:L450"/>
    <mergeCell ref="L451:L452"/>
    <mergeCell ref="L441:L442"/>
    <mergeCell ref="L443:L444"/>
    <mergeCell ref="L445:L446"/>
    <mergeCell ref="L435:L436"/>
    <mergeCell ref="L437:L438"/>
    <mergeCell ref="L439:L440"/>
    <mergeCell ref="L429:L430"/>
    <mergeCell ref="L431:L432"/>
    <mergeCell ref="L433:L434"/>
    <mergeCell ref="L423:L424"/>
    <mergeCell ref="L425:L426"/>
    <mergeCell ref="L427:L428"/>
    <mergeCell ref="L417:L418"/>
    <mergeCell ref="L419:L420"/>
    <mergeCell ref="L421:L422"/>
    <mergeCell ref="L411:L412"/>
    <mergeCell ref="L413:L414"/>
    <mergeCell ref="L415:L416"/>
    <mergeCell ref="L404:L405"/>
    <mergeCell ref="L406:L407"/>
    <mergeCell ref="L409:L410"/>
    <mergeCell ref="L398:L399"/>
    <mergeCell ref="L400:L401"/>
    <mergeCell ref="L402:L403"/>
    <mergeCell ref="L392:L393"/>
    <mergeCell ref="L394:L395"/>
    <mergeCell ref="L396:L397"/>
    <mergeCell ref="L388:L389"/>
    <mergeCell ref="L390:L391"/>
    <mergeCell ref="L382:L383"/>
    <mergeCell ref="L384:L385"/>
    <mergeCell ref="L374:L375"/>
    <mergeCell ref="L376:L377"/>
    <mergeCell ref="L378:L379"/>
    <mergeCell ref="L368:L369"/>
    <mergeCell ref="L370:L371"/>
    <mergeCell ref="L372:L373"/>
    <mergeCell ref="L362:L363"/>
    <mergeCell ref="L364:L365"/>
    <mergeCell ref="L366:L367"/>
    <mergeCell ref="L355:L356"/>
    <mergeCell ref="L358:L359"/>
    <mergeCell ref="L360:L361"/>
    <mergeCell ref="L349:L350"/>
    <mergeCell ref="L351:L352"/>
    <mergeCell ref="L353:L354"/>
    <mergeCell ref="L343:L344"/>
    <mergeCell ref="L347:L348"/>
    <mergeCell ref="L337:L338"/>
    <mergeCell ref="L339:L340"/>
    <mergeCell ref="L341:L342"/>
    <mergeCell ref="L331:L332"/>
    <mergeCell ref="L333:L334"/>
    <mergeCell ref="L335:L336"/>
    <mergeCell ref="L325:L326"/>
    <mergeCell ref="L327:L328"/>
    <mergeCell ref="L329:L330"/>
    <mergeCell ref="L319:L320"/>
    <mergeCell ref="L321:L322"/>
    <mergeCell ref="L323:L324"/>
    <mergeCell ref="L313:L314"/>
    <mergeCell ref="L315:L316"/>
    <mergeCell ref="L317:L318"/>
    <mergeCell ref="L307:L308"/>
    <mergeCell ref="L309:L310"/>
    <mergeCell ref="L311:L312"/>
    <mergeCell ref="L300:L301"/>
    <mergeCell ref="L302:L303"/>
    <mergeCell ref="L304:L305"/>
    <mergeCell ref="L294:L295"/>
    <mergeCell ref="L298:L299"/>
    <mergeCell ref="L288:L289"/>
    <mergeCell ref="L290:L291"/>
    <mergeCell ref="L292:L293"/>
    <mergeCell ref="L282:L283"/>
    <mergeCell ref="L284:L285"/>
    <mergeCell ref="L286:L287"/>
    <mergeCell ref="L276:L277"/>
    <mergeCell ref="L278:L279"/>
    <mergeCell ref="L280:L281"/>
    <mergeCell ref="L270:L271"/>
    <mergeCell ref="L274:L275"/>
    <mergeCell ref="L264:L265"/>
    <mergeCell ref="L266:L267"/>
    <mergeCell ref="L268:L269"/>
    <mergeCell ref="L258:L259"/>
    <mergeCell ref="L260:L261"/>
    <mergeCell ref="L262:L263"/>
    <mergeCell ref="L253:L254"/>
    <mergeCell ref="L245:L246"/>
    <mergeCell ref="L247:L248"/>
    <mergeCell ref="L249:L250"/>
    <mergeCell ref="L239:L240"/>
    <mergeCell ref="L243:L244"/>
    <mergeCell ref="L233:L234"/>
    <mergeCell ref="L235:L236"/>
    <mergeCell ref="L237:L238"/>
    <mergeCell ref="L227:L228"/>
    <mergeCell ref="L229:L230"/>
    <mergeCell ref="L231:L232"/>
    <mergeCell ref="L221:L222"/>
    <mergeCell ref="L223:L224"/>
    <mergeCell ref="L225:L226"/>
    <mergeCell ref="L217:L218"/>
    <mergeCell ref="L219:L220"/>
    <mergeCell ref="L211:L212"/>
    <mergeCell ref="L213:L214"/>
    <mergeCell ref="L202:L203"/>
    <mergeCell ref="L205:L206"/>
    <mergeCell ref="L207:L208"/>
    <mergeCell ref="L196:L197"/>
    <mergeCell ref="L198:L199"/>
    <mergeCell ref="L190:L191"/>
    <mergeCell ref="L192:L193"/>
    <mergeCell ref="L194:L195"/>
    <mergeCell ref="L184:L185"/>
    <mergeCell ref="L188:L189"/>
    <mergeCell ref="L178:L179"/>
    <mergeCell ref="L180:L181"/>
    <mergeCell ref="L182:L183"/>
    <mergeCell ref="L172:L173"/>
    <mergeCell ref="L176:L177"/>
    <mergeCell ref="L168:L169"/>
    <mergeCell ref="L170:L171"/>
    <mergeCell ref="L160:L161"/>
    <mergeCell ref="L162:L163"/>
    <mergeCell ref="L164:L165"/>
    <mergeCell ref="L156:L157"/>
    <mergeCell ref="L147:L148"/>
    <mergeCell ref="L149:L150"/>
    <mergeCell ref="L151:L152"/>
    <mergeCell ref="L141:L142"/>
    <mergeCell ref="L145:L146"/>
    <mergeCell ref="L135:L136"/>
    <mergeCell ref="L131:L132"/>
    <mergeCell ref="L133:L134"/>
    <mergeCell ref="L123:L124"/>
    <mergeCell ref="L117:L118"/>
    <mergeCell ref="L111:L112"/>
    <mergeCell ref="L113:L114"/>
    <mergeCell ref="L115:L116"/>
    <mergeCell ref="L78:L79"/>
    <mergeCell ref="L68:L69"/>
    <mergeCell ref="L62:L63"/>
    <mergeCell ref="L105:L106"/>
    <mergeCell ref="L107:L108"/>
    <mergeCell ref="L109:L110"/>
    <mergeCell ref="L100:L101"/>
    <mergeCell ref="L92:L93"/>
    <mergeCell ref="L94:L95"/>
    <mergeCell ref="L86:L87"/>
    <mergeCell ref="L90:L91"/>
    <mergeCell ref="L80:L81"/>
    <mergeCell ref="L84:L85"/>
  </mergeCells>
  <hyperlinks>
    <hyperlink ref="L1" r:id="rId1" display="https://barttorvik.com/team.php?team=Louisville&amp;year=2014" xr:uid="{48BE4D5C-859E-4CE0-871B-696B8EAB28BB}"/>
    <hyperlink ref="L2" r:id="rId2" display="https://barttorvik.com/team.php?team=Louisville&amp;year=2014" xr:uid="{221580C0-B840-4B67-BEC0-A8D1597355FD}"/>
    <hyperlink ref="L3" r:id="rId3" display="https://barttorvik.com/team.php?team=Michigan+St.&amp;year=2014" xr:uid="{A47087BF-9E8A-4EE8-B3F3-4D471EEA0EF2}"/>
    <hyperlink ref="L4" r:id="rId4" display="https://barttorvik.com/team.php?team=Michigan+St.&amp;year=2014" xr:uid="{1D7BA27E-7C9F-4ECB-B1D8-6F81D1ABF597}"/>
    <hyperlink ref="L5" r:id="rId5" display="https://barttorvik.com/team.php?team=Arizona&amp;year=2014" xr:uid="{314078FA-2313-40B9-91A0-2CCE8249A3F9}"/>
    <hyperlink ref="L6" r:id="rId6" display="https://barttorvik.com/team.php?team=Arizona&amp;year=2014" xr:uid="{FA34B62A-B66B-49A3-B869-CF6FDF23DE09}"/>
    <hyperlink ref="L7" r:id="rId7" display="https://barttorvik.com/team.php?team=Wisconsin&amp;year=2014" xr:uid="{B104F47E-10D2-45BC-9209-06C24E913CE0}"/>
    <hyperlink ref="L8" r:id="rId8" display="https://barttorvik.com/team.php?team=Wisconsin&amp;year=2014" xr:uid="{08A82F0A-E02E-4FB7-A9AD-5BCB51293E9D}"/>
    <hyperlink ref="L9" r:id="rId9" display="https://barttorvik.com/team.php?team=Florida&amp;year=2014" xr:uid="{EF386656-3FCF-4906-A02C-CCF2DF27468C}"/>
    <hyperlink ref="L10" r:id="rId10" display="https://barttorvik.com/team.php?team=Florida&amp;year=2014" xr:uid="{B7D30132-BE60-4EC8-A2EA-A151070860D0}"/>
    <hyperlink ref="L11" r:id="rId11" display="https://barttorvik.com/team.php?team=Duke&amp;year=2014" xr:uid="{102F3477-789F-49D6-A6DA-F436BB8CDA01}"/>
    <hyperlink ref="L12" r:id="rId12" display="https://barttorvik.com/team.php?team=Duke&amp;year=2014" xr:uid="{6EE2E505-394D-4B7E-A0DF-4A14B5FBA4BD}"/>
    <hyperlink ref="L13" r:id="rId13" display="https://barttorvik.com/team.php?team=Syracuse&amp;year=2014" xr:uid="{20FFA6F5-C7D0-4144-9312-35E29F78BC2E}"/>
    <hyperlink ref="L14" r:id="rId14" display="https://barttorvik.com/team.php?team=Syracuse&amp;year=2014" xr:uid="{7707F420-0F0D-43EB-92FF-CB070E9831CB}"/>
    <hyperlink ref="L15" r:id="rId15" display="https://barttorvik.com/team.php?team=Pittsburgh&amp;year=2014" xr:uid="{B9C8B9EA-1048-4E59-AA2B-E22A8C2AD5F5}"/>
    <hyperlink ref="L16" r:id="rId16" display="https://barttorvik.com/team.php?team=Pittsburgh&amp;year=2014" xr:uid="{910B0B32-4DAA-4A2D-B7C6-099CE9C44AA2}"/>
    <hyperlink ref="L17" r:id="rId17" display="https://barttorvik.com/team.php?team=Wichita+St.&amp;year=2014" xr:uid="{554760F5-6F40-4233-AFF7-4FB918632668}"/>
    <hyperlink ref="L18" r:id="rId18" display="https://barttorvik.com/team.php?team=Wichita+St.&amp;year=2014" xr:uid="{01A0E4CC-F9AA-47B3-8B3E-F667F0E0395A}"/>
    <hyperlink ref="L19" r:id="rId19" display="https://barttorvik.com/team.php?team=Virginia&amp;year=2014" xr:uid="{BE4C06DE-B24B-4C1C-8385-1BDEA0A5A287}"/>
    <hyperlink ref="L20" r:id="rId20" display="https://barttorvik.com/team.php?team=Virginia&amp;year=2014" xr:uid="{82780C1C-E7BA-4BF0-BB81-21B39F420068}"/>
    <hyperlink ref="L21" r:id="rId21" display="https://barttorvik.com/team.php?team=Iowa&amp;year=2014" xr:uid="{008C7366-FA07-4E89-A658-9BD4DEF0F949}"/>
    <hyperlink ref="L22" r:id="rId22" display="https://barttorvik.com/team.php?team=Iowa&amp;year=2014" xr:uid="{E135F084-0F8E-4D2A-A862-B98E646F541C}"/>
    <hyperlink ref="L23" r:id="rId23" display="https://barttorvik.com/team.php?team=Villanova&amp;year=2014" xr:uid="{3A72B698-E327-4845-9A76-5E2D483D3F6B}"/>
    <hyperlink ref="L24" r:id="rId24" display="https://barttorvik.com/team.php?team=Villanova&amp;year=2014" xr:uid="{D7EF75AA-EB3C-4375-ABBC-FD33A89F130F}"/>
    <hyperlink ref="L25" r:id="rId25" display="https://barttorvik.com/team.php?team=Creighton&amp;year=2014" xr:uid="{025EF9DC-6DDE-433F-ABB0-13583CF52C67}"/>
    <hyperlink ref="L26" r:id="rId26" display="https://barttorvik.com/team.php?team=Creighton&amp;year=2014" xr:uid="{52AB2C64-FEAA-44FD-AC05-BB4F6065E016}"/>
    <hyperlink ref="L27" r:id="rId27" display="https://barttorvik.com/team.php?team=UCLA&amp;year=2014" xr:uid="{F1650A99-5F61-4B3E-BCB4-DE919F8EF414}"/>
    <hyperlink ref="L28" r:id="rId28" display="https://barttorvik.com/team.php?team=UCLA&amp;year=2014" xr:uid="{598EE375-5CBF-45AB-9A59-DA7B374BA56D}"/>
    <hyperlink ref="L29" r:id="rId29" display="https://barttorvik.com/team.php?team=Kansas&amp;year=2014" xr:uid="{DC0CAC21-D8D3-44EA-9DEC-3EAF7C98A9C6}"/>
    <hyperlink ref="L30" r:id="rId30" display="https://barttorvik.com/team.php?team=Kansas&amp;year=2014" xr:uid="{24CC6CEC-8666-44BD-AA08-545C9A7E0CA2}"/>
    <hyperlink ref="L31" r:id="rId31" display="https://barttorvik.com/team.php?team=Tennessee&amp;year=2014" xr:uid="{EE092585-15E0-497F-8324-2DCDD9B5D1C3}"/>
    <hyperlink ref="L32" r:id="rId32" display="https://barttorvik.com/team.php?team=Tennessee&amp;year=2014" xr:uid="{DF799C41-511B-41F6-972F-14E553357703}"/>
    <hyperlink ref="L33" r:id="rId33" display="https://barttorvik.com/team.php?team=San+Diego+St.&amp;year=2014" xr:uid="{B3C3D0F9-398F-45F6-8869-868C612CFD90}"/>
    <hyperlink ref="L34" r:id="rId34" display="https://barttorvik.com/team.php?team=San+Diego+St.&amp;year=2014" xr:uid="{B3938199-D301-4EA2-B33A-391C0A10748B}"/>
    <hyperlink ref="L35" r:id="rId35" display="https://barttorvik.com/team.php?team=Michigan&amp;year=2014" xr:uid="{4623E65E-D00A-468F-AEB6-F401E47CEB10}"/>
    <hyperlink ref="L36" r:id="rId36" display="https://barttorvik.com/team.php?team=Michigan&amp;year=2014" xr:uid="{FF3558DE-8399-4DF4-951B-341F242B1EA5}"/>
    <hyperlink ref="L37" r:id="rId37" display="https://barttorvik.com/team.php?team=Gonzaga&amp;year=2014" xr:uid="{4D14E431-5334-4C5D-BE85-A4997EF79A10}"/>
    <hyperlink ref="L38" r:id="rId38" display="https://barttorvik.com/team.php?team=Gonzaga&amp;year=2014" xr:uid="{4C8D5BA7-70CC-479D-94A4-A17607440C7C}"/>
    <hyperlink ref="L39" r:id="rId39" display="https://barttorvik.com/team.php?team=Kentucky&amp;year=2014" xr:uid="{A34B8DB1-4EE4-4D49-ACA8-74D0E91C4225}"/>
    <hyperlink ref="L40" r:id="rId40" display="https://barttorvik.com/team.php?team=Kentucky&amp;year=2014" xr:uid="{D1F612C6-B204-44D9-A77D-EB310F1C5812}"/>
    <hyperlink ref="L41" r:id="rId41" display="https://barttorvik.com/team.php?team=Oklahoma&amp;year=2014" xr:uid="{4ED82192-C294-4427-9794-C018DC62C0FA}"/>
    <hyperlink ref="L42" r:id="rId42" display="https://barttorvik.com/team.php?team=Oklahoma&amp;year=2014" xr:uid="{B543E3EC-8161-490B-8154-85DF82E293EB}"/>
    <hyperlink ref="L43" r:id="rId43" display="https://barttorvik.com/team.php?team=Oklahoma+St.&amp;year=2014" xr:uid="{54D391BB-5064-4CB0-95D6-99B80B3211C3}"/>
    <hyperlink ref="L44" r:id="rId44" display="https://barttorvik.com/team.php?team=Oklahoma+St.&amp;year=2014" xr:uid="{2C4C2814-3BA6-473F-8FB7-9934EA7B1655}"/>
    <hyperlink ref="L45" r:id="rId45" display="https://barttorvik.com/team.php?team=Baylor&amp;year=2014" xr:uid="{4AD14FB3-2A9C-4755-9186-33A984EBEF03}"/>
    <hyperlink ref="L46" r:id="rId46" display="https://barttorvik.com/team.php?team=Baylor&amp;year=2014" xr:uid="{65C36BD1-A3A7-4C71-8326-998AB52C8CCF}"/>
    <hyperlink ref="L47" r:id="rId47" display="https://barttorvik.com/team.php?team=Ohio+St.&amp;year=2014" xr:uid="{66F82656-1331-4BF3-B0F6-A095CF559EE0}"/>
    <hyperlink ref="L48" r:id="rId48" display="https://barttorvik.com/team.php?team=Ohio+St.&amp;year=2014" xr:uid="{991A8272-50BB-4213-84C1-B4730E1787C3}"/>
    <hyperlink ref="L49" r:id="rId49" display="https://barttorvik.com/team.php?team=VCU&amp;year=2014" xr:uid="{9F63F4FB-E0E2-40AC-B798-24EC78C23295}"/>
    <hyperlink ref="L50" r:id="rId50" display="https://barttorvik.com/team.php?team=VCU&amp;year=2014" xr:uid="{820823EA-3EA5-44AF-A1CD-9EA0BD084D63}"/>
    <hyperlink ref="M51" r:id="rId51" display="https://barttorvik.com/trank.php?&amp;begin=20131101&amp;end=20140317&amp;conlimit=All&amp;year=2014&amp;top=0&amp;venue=A-N&amp;type=All&amp;mingames=0&amp;quad=5&amp;rpi=" xr:uid="{44C6A3A8-F157-4797-BF87-9A90C227EA4B}"/>
    <hyperlink ref="L52" r:id="rId52" display="https://barttorvik.com/team.php?team=New+Mexico&amp;year=2014" xr:uid="{03D4D723-9916-408B-99FF-C09A458EF489}"/>
    <hyperlink ref="L53" r:id="rId53" display="https://barttorvik.com/team.php?team=New+Mexico&amp;year=2014" xr:uid="{119C928C-50FD-4A01-B650-D2CAB686AAED}"/>
    <hyperlink ref="L54" r:id="rId54" display="https://barttorvik.com/team.php?team=Connecticut&amp;year=2014" xr:uid="{5272C856-455A-4603-BB8F-D77CE59FA204}"/>
    <hyperlink ref="L55" r:id="rId55" display="https://barttorvik.com/team.php?team=Connecticut&amp;year=2014" xr:uid="{6C02C06B-58B4-426B-A9C7-751785BBE9EA}"/>
    <hyperlink ref="L56" r:id="rId56" display="https://barttorvik.com/team.php?team=Oregon&amp;year=2014" xr:uid="{C281820C-D99A-4370-B261-84CEDA8C116C}"/>
    <hyperlink ref="L57" r:id="rId57" display="https://barttorvik.com/team.php?team=Oregon&amp;year=2014" xr:uid="{2643ADD2-749F-4F42-9B0C-7E893946A800}"/>
    <hyperlink ref="L58" r:id="rId58" display="https://barttorvik.com/team.php?team=Harvard&amp;year=2014" xr:uid="{8365D62C-588E-42E5-BD8F-CEAE86420871}"/>
    <hyperlink ref="L59" r:id="rId59" display="https://barttorvik.com/team.php?team=Harvard&amp;year=2014" xr:uid="{66815CEE-329F-49BD-952A-7A6224A1274C}"/>
    <hyperlink ref="L60" r:id="rId60" display="https://barttorvik.com/team.php?team=Saint+Louis&amp;year=2014" xr:uid="{8D9DF3AF-C662-4A29-A41C-404D65A06E57}"/>
    <hyperlink ref="L61" r:id="rId61" display="https://barttorvik.com/team.php?team=Saint+Louis&amp;year=2014" xr:uid="{9DBE7A2F-B1BB-4F2A-B5A9-DC16BD11BF80}"/>
    <hyperlink ref="L62" r:id="rId62" display="https://barttorvik.com/team.php?team=Florida+St.&amp;year=2014" xr:uid="{2D8C8779-E6EC-42BA-A586-A55576159084}"/>
    <hyperlink ref="L64" r:id="rId63" display="https://barttorvik.com/team.php?team=Iowa+St.&amp;year=2014" xr:uid="{BE3EA66A-1FC0-4B10-9861-FA9C6479E307}"/>
    <hyperlink ref="L65" r:id="rId64" display="https://barttorvik.com/team.php?team=Iowa+St.&amp;year=2014" xr:uid="{BE59F6AE-EE3E-446D-8BDF-F4ACA5DA62F9}"/>
    <hyperlink ref="L66" r:id="rId65" display="https://barttorvik.com/team.php?team=Cincinnati&amp;year=2014" xr:uid="{E32515E7-A89D-491C-A4C9-4328FAAAAC2E}"/>
    <hyperlink ref="L67" r:id="rId66" display="https://barttorvik.com/team.php?team=Cincinnati&amp;year=2014" xr:uid="{1450AFBD-BFF8-4EA8-BB93-2DD686B17062}"/>
    <hyperlink ref="L68" r:id="rId67" display="https://barttorvik.com/team.php?team=Illinois&amp;year=2014" xr:uid="{1541B33D-0AC9-4B38-8CF7-52D0E8361634}"/>
    <hyperlink ref="L70" r:id="rId68" display="https://barttorvik.com/team.php?team=North+Carolina&amp;year=2014" xr:uid="{55AF09E5-E089-45FC-89CA-1CD93C81FE9B}"/>
    <hyperlink ref="L71" r:id="rId69" display="https://barttorvik.com/team.php?team=North+Carolina&amp;year=2014" xr:uid="{1B2D3B92-C359-4F56-89D6-A2D3841AF74D}"/>
    <hyperlink ref="L72" r:id="rId70" display="https://barttorvik.com/team.php?team=Saint+Joseph%27s&amp;year=2014" xr:uid="{F373C1C8-4E41-4B0A-BB6A-9257E9ECDE7D}"/>
    <hyperlink ref="L73" r:id="rId71" display="https://barttorvik.com/team.php?team=Saint+Joseph%27s&amp;year=2014" xr:uid="{97AC4EA9-E923-42DA-8C91-876098AF093C}"/>
    <hyperlink ref="L74" r:id="rId72" display="https://barttorvik.com/team.php?team=Memphis&amp;year=2014" xr:uid="{50554964-3A96-4785-BB96-17F3C1D59D4A}"/>
    <hyperlink ref="L75" r:id="rId73" display="https://barttorvik.com/team.php?team=Memphis&amp;year=2014" xr:uid="{D52E2985-F0F9-44F1-9B46-EB18E7F8F112}"/>
    <hyperlink ref="L76" r:id="rId74" display="https://barttorvik.com/team.php?team=North+Carolina+St.&amp;year=2014" xr:uid="{8D6C6B32-D5BF-411F-B109-84F0F4DAB26B}"/>
    <hyperlink ref="L77" r:id="rId75" display="https://barttorvik.com/team.php?team=North+Carolina+St.&amp;year=2014" xr:uid="{F5928AF4-5C6C-4723-A2D6-E4F0F3B68954}"/>
    <hyperlink ref="L78" r:id="rId76" display="https://barttorvik.com/team.php?team=Louisiana+Tech&amp;year=2014" xr:uid="{B2A408BC-4FD8-4D8A-BC56-34DBE404DB93}"/>
    <hyperlink ref="L80" r:id="rId77" display="https://barttorvik.com/team.php?team=UNLV&amp;year=2014" xr:uid="{2154438D-24A7-4BC8-8B30-F7AED722BCD0}"/>
    <hyperlink ref="L82" r:id="rId78" display="https://barttorvik.com/team.php?team=Massachusetts&amp;year=2014" xr:uid="{4161C3C4-7042-4B93-A2E1-A44F3971B39C}"/>
    <hyperlink ref="L83" r:id="rId79" display="https://barttorvik.com/team.php?team=Massachusetts&amp;year=2014" xr:uid="{2F7CF907-DB19-409F-ACAE-C31647A597F9}"/>
    <hyperlink ref="L84" r:id="rId80" display="https://barttorvik.com/team.php?team=UTEP&amp;year=2014" xr:uid="{73F3CC1C-85E6-4D48-9E69-AF5257036913}"/>
    <hyperlink ref="L86" r:id="rId81" display="https://barttorvik.com/team.php?team=Miami+FL&amp;year=2014" xr:uid="{FA3C4394-F9DA-418E-B982-76F476BC9E69}"/>
    <hyperlink ref="L88" r:id="rId82" display="https://barttorvik.com/team.php?team=Texas&amp;year=2014" xr:uid="{63215E08-782B-49B4-AD4D-609DCB843942}"/>
    <hyperlink ref="L89" r:id="rId83" display="https://barttorvik.com/team.php?team=Texas&amp;year=2014" xr:uid="{18D0D9CA-E7BB-4F40-99C5-8BE990F40E08}"/>
    <hyperlink ref="L90" r:id="rId84" display="https://barttorvik.com/team.php?team=Indiana&amp;year=2014" xr:uid="{B0D0E43C-4242-42DB-8FE5-5D3C3D26CE8D}"/>
    <hyperlink ref="L92" r:id="rId85" display="https://barttorvik.com/team.php?team=Maryland&amp;year=2014" xr:uid="{570A3C9C-E1B8-47EF-9211-DC5161CAEB15}"/>
    <hyperlink ref="L94" r:id="rId86" display="https://barttorvik.com/team.php?team=Minnesota&amp;year=2014" xr:uid="{B84F6F50-5105-4AB5-8188-3A5DC8C28F13}"/>
    <hyperlink ref="L96" r:id="rId87" display="https://barttorvik.com/team.php?team=Stephen+F.+Austin&amp;year=2014" xr:uid="{470273C3-1F65-4763-815E-8FC3EF8CC62C}"/>
    <hyperlink ref="L97" r:id="rId88" display="https://barttorvik.com/team.php?team=Stephen+F.+Austin&amp;year=2014" xr:uid="{F9CA655E-C504-43AB-AA18-A132F34EDFB8}"/>
    <hyperlink ref="L98" r:id="rId89" display="https://barttorvik.com/team.php?team=Stanford&amp;year=2014" xr:uid="{ACE8DADC-A6C1-4D7E-ACBE-4D00643443CE}"/>
    <hyperlink ref="L99" r:id="rId90" display="https://barttorvik.com/team.php?team=Stanford&amp;year=2014" xr:uid="{75DD0CD8-0964-4F13-86D8-C0939C2DF3B9}"/>
    <hyperlink ref="L100" r:id="rId91" display="https://barttorvik.com/team.php?team=Marquette&amp;year=2014" xr:uid="{3DA3B7EB-CE5E-47FC-B95A-E2CDB532A3F0}"/>
    <hyperlink ref="M102" r:id="rId92" display="https://barttorvik.com/trank.php?&amp;begin=20131101&amp;end=20140317&amp;conlimit=All&amp;year=2014&amp;top=0&amp;venue=A-N&amp;type=All&amp;mingames=0&amp;quad=5&amp;rpi=" xr:uid="{9CE9CEA5-4441-4F66-BB9F-A0F829C87AD4}"/>
    <hyperlink ref="L103" r:id="rId93" display="https://barttorvik.com/team.php?team=Dayton&amp;year=2014" xr:uid="{E0A5BBD4-24C0-4549-89EF-919B6AA07497}"/>
    <hyperlink ref="L104" r:id="rId94" display="https://barttorvik.com/team.php?team=Dayton&amp;year=2014" xr:uid="{9A3C1098-0364-4FBD-B849-5CC11896C006}"/>
    <hyperlink ref="L105" r:id="rId95" display="https://barttorvik.com/team.php?team=St.+John%27s&amp;year=2014" xr:uid="{0C324547-091B-4F88-A762-EE64495E790D}"/>
    <hyperlink ref="L107" r:id="rId96" display="https://barttorvik.com/team.php?team=SMU&amp;year=2014" xr:uid="{384C6807-FF31-4AF5-88E6-FD0FFCBB84DB}"/>
    <hyperlink ref="L109" r:id="rId97" display="https://barttorvik.com/team.php?team=Boise+St.&amp;year=2014" xr:uid="{870D549A-2A26-486C-BC47-CC91178A6EE7}"/>
    <hyperlink ref="L111" r:id="rId98" display="https://barttorvik.com/team.php?team=Penn+St.&amp;year=2014" xr:uid="{8AE2F433-7B9D-4B61-B2A2-A7BD0F0ACF84}"/>
    <hyperlink ref="L113" r:id="rId99" display="https://barttorvik.com/team.php?team=Seton+Hall&amp;year=2014" xr:uid="{E71D4252-19DC-4FE7-98A4-748FC859D80E}"/>
    <hyperlink ref="L115" r:id="rId100" display="https://barttorvik.com/team.php?team=Georgia+Tech&amp;year=2014" xr:uid="{19A61F35-CB76-4472-903C-B75F5EFEE66F}"/>
    <hyperlink ref="L117" r:id="rId101" display="https://barttorvik.com/team.php?team=LSU&amp;year=2014" xr:uid="{CDD30303-8F37-49E4-A86A-35C5CAB9057D}"/>
    <hyperlink ref="L119" r:id="rId102" display="https://barttorvik.com/team.php?team=Kansas+St.&amp;year=2014" xr:uid="{4C596066-F1BC-40F8-B19B-6D44D0C6D60C}"/>
    <hyperlink ref="L120" r:id="rId103" display="https://barttorvik.com/team.php?team=Kansas+St.&amp;year=2014" xr:uid="{78FB39E1-EA5B-4252-BC9C-62F71BBD2BFA}"/>
    <hyperlink ref="L121" r:id="rId104" display="https://barttorvik.com/team.php?team=Xavier&amp;year=2014" xr:uid="{8E06FD4C-DE95-4193-B2F9-91B91EB3D9D9}"/>
    <hyperlink ref="L122" r:id="rId105" display="https://barttorvik.com/team.php?team=Xavier&amp;year=2014" xr:uid="{DBAB7079-F49C-4FA5-8F0E-50171137FD79}"/>
    <hyperlink ref="L123" r:id="rId106" display="https://barttorvik.com/team.php?team=St.+Bonaventure&amp;year=2014" xr:uid="{9D11E4F2-B61F-4DF1-A902-6CEC3E516749}"/>
    <hyperlink ref="L125" r:id="rId107" display="https://barttorvik.com/team.php?team=George+Washington&amp;year=2014" xr:uid="{96463D67-0C45-4AF9-A218-F0D5A05B3124}"/>
    <hyperlink ref="L126" r:id="rId108" display="https://barttorvik.com/team.php?team=George+Washington&amp;year=2014" xr:uid="{EC26AA50-457F-409C-9A94-F36AB2C8BDE5}"/>
    <hyperlink ref="L127" r:id="rId109" display="https://barttorvik.com/team.php?team=Manhattan&amp;year=2014" xr:uid="{33E64A29-E011-45ED-83F3-1C468C62AB5C}"/>
    <hyperlink ref="L128" r:id="rId110" display="https://barttorvik.com/team.php?team=Manhattan&amp;year=2014" xr:uid="{3601BB96-72EC-4046-9410-ADF942D5DE57}"/>
    <hyperlink ref="L129" r:id="rId111" display="https://barttorvik.com/team.php?team=Providence&amp;year=2014" xr:uid="{952E87B3-E0ED-497B-B1E4-DB802263B256}"/>
    <hyperlink ref="L130" r:id="rId112" display="https://barttorvik.com/team.php?team=Providence&amp;year=2014" xr:uid="{12B59D14-CA46-42EE-981A-2E81478F91ED}"/>
    <hyperlink ref="L131" r:id="rId113" display="https://barttorvik.com/team.php?team=Northwestern&amp;year=2014" xr:uid="{7BDC4933-B357-4E43-AA76-A05DD88B115D}"/>
    <hyperlink ref="L133" r:id="rId114" display="https://barttorvik.com/team.php?team=Missouri&amp;year=2014" xr:uid="{10052DBE-0E28-42E4-9C47-29226D026CE2}"/>
    <hyperlink ref="L135" r:id="rId115" display="https://barttorvik.com/team.php?team=Cleveland+St.&amp;year=2014" xr:uid="{529A3264-2D53-4ED4-8873-2583D142D16E}"/>
    <hyperlink ref="L137" r:id="rId116" display="https://barttorvik.com/team.php?team=BYU&amp;year=2014" xr:uid="{6A64303F-073B-4433-95EB-069BCC44A4BB}"/>
    <hyperlink ref="L138" r:id="rId117" display="https://barttorvik.com/team.php?team=BYU&amp;year=2014" xr:uid="{C0FCE4BB-B5C8-4FB2-85FB-A3E919C2989A}"/>
    <hyperlink ref="L139" r:id="rId118" display="https://barttorvik.com/team.php?team=Colorado&amp;year=2014" xr:uid="{9CC205C7-7DAB-46C6-8768-8C820054F604}"/>
    <hyperlink ref="L140" r:id="rId119" display="https://barttorvik.com/team.php?team=Colorado&amp;year=2014" xr:uid="{CADEE406-D37D-4408-B443-E387AF7AFD15}"/>
    <hyperlink ref="L141" r:id="rId120" display="https://barttorvik.com/team.php?team=Utah&amp;year=2014" xr:uid="{49572009-953C-4256-A195-89744B9091F8}"/>
    <hyperlink ref="L143" r:id="rId121" display="https://barttorvik.com/team.php?team=Tulsa&amp;year=2014" xr:uid="{BADB7E0E-479A-48C9-A747-00DC5CE914FA}"/>
    <hyperlink ref="L144" r:id="rId122" display="https://barttorvik.com/team.php?team=Tulsa&amp;year=2014" xr:uid="{FCF839F9-173F-4AF4-887D-A96FD1554469}"/>
    <hyperlink ref="L145" r:id="rId123" display="https://barttorvik.com/team.php?team=Green+Bay&amp;year=2014" xr:uid="{31508782-4695-489E-B3C1-BD49D0D79207}"/>
    <hyperlink ref="L147" r:id="rId124" display="https://barttorvik.com/team.php?team=Princeton&amp;year=2014" xr:uid="{E6BB97AC-A3E7-4294-9697-E85A31BD6C97}"/>
    <hyperlink ref="L149" r:id="rId125" display="https://barttorvik.com/team.php?team=Clemson&amp;year=2014" xr:uid="{A6D9B1F7-DFA9-45E0-BC9A-1CE2CBE21672}"/>
    <hyperlink ref="L151" r:id="rId126" display="https://barttorvik.com/team.php?team=Georgetown&amp;year=2014" xr:uid="{79AD667B-B82A-4272-A5A8-17E94AAFAD93}"/>
    <hyperlink ref="M153" r:id="rId127" display="https://barttorvik.com/trank.php?&amp;begin=20131101&amp;end=20140317&amp;conlimit=All&amp;year=2014&amp;top=0&amp;venue=A-N&amp;type=All&amp;mingames=0&amp;quad=5&amp;rpi=" xr:uid="{D7E76B07-4081-44EF-8DAC-4E52937E1624}"/>
    <hyperlink ref="L154" r:id="rId128" display="https://barttorvik.com/team.php?team=Arizona+St.&amp;year=2014" xr:uid="{5F289F14-8F9E-4411-A293-73188786F6B3}"/>
    <hyperlink ref="L155" r:id="rId129" display="https://barttorvik.com/team.php?team=Arizona+St.&amp;year=2014" xr:uid="{F5CC962E-0324-46F9-B30B-5650854E0420}"/>
    <hyperlink ref="L156" r:id="rId130" display="https://barttorvik.com/team.php?team=Saint+Mary%27s&amp;year=2014" xr:uid="{47C9F2E1-8B10-4432-AC61-13CED7CAD80C}"/>
    <hyperlink ref="L158" r:id="rId131" display="https://barttorvik.com/team.php?team=New+Mexico+St.&amp;year=2014" xr:uid="{B2BD0C6F-1CF4-47FE-9EAD-29C16AE3B18E}"/>
    <hyperlink ref="L159" r:id="rId132" display="https://barttorvik.com/team.php?team=New+Mexico+St.&amp;year=2014" xr:uid="{43C9C9E9-9AF3-4316-9F40-FCEF08A8C83C}"/>
    <hyperlink ref="L160" r:id="rId133" display="https://barttorvik.com/team.php?team=Notre+Dame&amp;year=2014" xr:uid="{2D10CF54-CC08-4738-937C-EB038EFE755A}"/>
    <hyperlink ref="L162" r:id="rId134" display="https://barttorvik.com/team.php?team=West+Virginia&amp;year=2014" xr:uid="{C7ACF2E3-F6B8-4D17-A995-85F57C874B24}"/>
    <hyperlink ref="L164" r:id="rId135" display="https://barttorvik.com/team.php?team=Georgia+St.&amp;year=2014" xr:uid="{C84376F9-13A8-41CC-BA20-9E49D311E399}"/>
    <hyperlink ref="L166" r:id="rId136" display="https://barttorvik.com/team.php?team=North+Carolina+Central&amp;year=2014" xr:uid="{64060677-29DD-41BA-AD18-28E9D85851B1}"/>
    <hyperlink ref="L167" r:id="rId137" display="https://barttorvik.com/team.php?team=North+Carolina+Central&amp;year=2014" xr:uid="{20B8DF25-1CD3-46D2-A499-936699711D38}"/>
    <hyperlink ref="L168" r:id="rId138" display="https://barttorvik.com/team.php?team=Iona&amp;year=2014" xr:uid="{4B4C1A84-EE3A-4665-9C87-1B23F6EEAD1D}"/>
    <hyperlink ref="L170" r:id="rId139" display="https://barttorvik.com/team.php?team=Arkansas&amp;year=2014" xr:uid="{4055F4B1-064E-4513-B205-3FD5E385B806}"/>
    <hyperlink ref="L172" r:id="rId140" display="https://barttorvik.com/team.php?team=California&amp;year=2014" xr:uid="{AF6B9AA6-3C82-4633-86A6-001A996C1FC1}"/>
    <hyperlink ref="L174" r:id="rId141" display="https://barttorvik.com/team.php?team=North+Dakota+St.&amp;year=2014" xr:uid="{2B1530E1-CC70-46DD-B742-1ABBF9BEBF40}"/>
    <hyperlink ref="L175" r:id="rId142" display="https://barttorvik.com/team.php?team=North+Dakota+St.&amp;year=2014" xr:uid="{D40C111C-8365-42CE-9E26-940ED0497C1C}"/>
    <hyperlink ref="L176" r:id="rId143" display="https://barttorvik.com/team.php?team=Oregon+St.&amp;year=2014" xr:uid="{9F10B956-143B-4399-BDAE-D5EF91FFE8E5}"/>
    <hyperlink ref="L178" r:id="rId144" display="https://barttorvik.com/team.php?team=Middle+Tennessee&amp;year=2014" xr:uid="{C5EB0F9A-4485-430D-BF24-CD31AEA6B165}"/>
    <hyperlink ref="L180" r:id="rId145" display="https://barttorvik.com/team.php?team=Butler&amp;year=2014" xr:uid="{A4D1A795-97D8-4CC1-9646-E7A8C8F92E3A}"/>
    <hyperlink ref="L182" r:id="rId146" display="https://barttorvik.com/team.php?team=Mississippi&amp;year=2014" xr:uid="{DA86CC88-F504-493A-BF23-31E6C07E6F01}"/>
    <hyperlink ref="L184" r:id="rId147" display="https://barttorvik.com/team.php?team=Boston+University&amp;year=2014" xr:uid="{EC7AFD41-6F0F-427A-B9F5-19355E3C1134}"/>
    <hyperlink ref="L186" r:id="rId148" display="https://barttorvik.com/team.php?team=Eastern+Kentucky&amp;year=2014" xr:uid="{EBE5781A-6090-4622-9753-5D2744E041BB}"/>
    <hyperlink ref="L187" r:id="rId149" display="https://barttorvik.com/team.php?team=Eastern+Kentucky&amp;year=2014" xr:uid="{A65BB113-F965-490D-B0AC-C4CD6EEA181A}"/>
    <hyperlink ref="L188" r:id="rId150" display="https://barttorvik.com/team.php?team=Purdue&amp;year=2014" xr:uid="{D4DA1BDD-D248-4D10-B82A-A5ED05C881E1}"/>
    <hyperlink ref="L190" r:id="rId151" display="https://barttorvik.com/team.php?team=UC+Santa+Barbara&amp;year=2014" xr:uid="{2B0044C8-94B5-4F2C-99B7-1929FEDC9D1F}"/>
    <hyperlink ref="L192" r:id="rId152" display="https://barttorvik.com/team.php?team=UC+Irvine&amp;year=2014" xr:uid="{B974EBA9-EBE5-4685-B6B0-670CD7C472BF}"/>
    <hyperlink ref="L194" r:id="rId153" display="https://barttorvik.com/team.php?team=Belmont&amp;year=2014" xr:uid="{55E39638-D0B7-4DBB-9A11-6BD80805D79C}"/>
    <hyperlink ref="L196" r:id="rId154" display="https://barttorvik.com/team.php?team=Ohio&amp;year=2014" xr:uid="{A033C650-8200-4C66-863C-FDC5262E0F8C}"/>
    <hyperlink ref="L198" r:id="rId155" display="https://barttorvik.com/team.php?team=Portland&amp;year=2014" xr:uid="{F67E1CC5-0702-4DE2-A7A6-A5AE9A6D02A6}"/>
    <hyperlink ref="L200" r:id="rId156" display="https://barttorvik.com/team.php?team=Nebraska&amp;year=2014" xr:uid="{E1F82BF3-08C3-4FA5-9D76-3B6BB6F77CA7}"/>
    <hyperlink ref="L201" r:id="rId157" display="https://barttorvik.com/team.php?team=Nebraska&amp;year=2014" xr:uid="{AD1A540F-1917-42E9-8FBB-5290B9CA9F55}"/>
    <hyperlink ref="L202" r:id="rId158" display="https://barttorvik.com/team.php?team=Washington&amp;year=2014" xr:uid="{19E6A59E-51E9-436C-A53B-B552D03E867C}"/>
    <hyperlink ref="M204" r:id="rId159" display="https://barttorvik.com/trank.php?&amp;begin=20131101&amp;end=20140317&amp;conlimit=All&amp;year=2014&amp;top=0&amp;venue=A-N&amp;type=All&amp;mingames=0&amp;quad=5&amp;rpi=" xr:uid="{96676B11-D8EE-4795-BD48-4C943BDDFCD1}"/>
    <hyperlink ref="L205" r:id="rId160" display="https://barttorvik.com/team.php?team=Richmond&amp;year=2014" xr:uid="{D21AFDDA-DCFB-471D-8236-11E5D8C1153C}"/>
    <hyperlink ref="L207" r:id="rId161" display="https://barttorvik.com/team.php?team=San+Francisco&amp;year=2014" xr:uid="{0CD1CE62-6FD6-4E1D-A3CB-20832BD1DEEC}"/>
    <hyperlink ref="L209" r:id="rId162" display="https://barttorvik.com/team.php?team=Delaware&amp;year=2014" xr:uid="{66E6864A-40EA-4896-A1FC-ADAB01E1F40D}"/>
    <hyperlink ref="L210" r:id="rId163" display="https://barttorvik.com/team.php?team=Delaware&amp;year=2014" xr:uid="{727B7548-E20B-4D2A-B75F-AE08E4616EFB}"/>
    <hyperlink ref="L211" r:id="rId164" display="https://barttorvik.com/team.php?team=Canisius&amp;year=2014" xr:uid="{BCA5AB11-C4F8-4F39-A148-42A54308E727}"/>
    <hyperlink ref="L213" r:id="rId165" display="https://barttorvik.com/team.php?team=Drexel&amp;year=2014" xr:uid="{2AA7FFEC-4EB2-4955-8B5C-FDE5303C0D74}"/>
    <hyperlink ref="L215" r:id="rId166" display="https://barttorvik.com/team.php?team=American&amp;year=2014" xr:uid="{612253A0-2D29-4B3A-AD45-FC44BF1229F1}"/>
    <hyperlink ref="L216" r:id="rId167" display="https://barttorvik.com/team.php?team=American&amp;year=2014" xr:uid="{2B135CF7-085E-4FE5-8F57-76A078C8EAC2}"/>
    <hyperlink ref="L217" r:id="rId168" display="https://barttorvik.com/team.php?team=Duquesne&amp;year=2014" xr:uid="{44CB1FCC-C354-4155-979E-3CB9BC08EDB1}"/>
    <hyperlink ref="L219" r:id="rId169" display="https://barttorvik.com/team.php?team=La+Salle&amp;year=2014" xr:uid="{B9C8C958-3F4D-4DD1-A903-2F22E41F85EC}"/>
    <hyperlink ref="L221" r:id="rId170" display="https://barttorvik.com/team.php?team=Davidson&amp;year=2014" xr:uid="{3F6FB182-61CF-4F90-8DA7-218B475E3E2D}"/>
    <hyperlink ref="L223" r:id="rId171" display="https://barttorvik.com/team.php?team=Northern+Iowa&amp;year=2014" xr:uid="{92B663E2-8C3E-45F1-99C2-246385FD4DF3}"/>
    <hyperlink ref="L225" r:id="rId172" display="https://barttorvik.com/team.php?team=Toledo&amp;year=2014" xr:uid="{650D479E-A131-45A6-8B56-379402AA6381}"/>
    <hyperlink ref="L227" r:id="rId173" display="https://barttorvik.com/team.php?team=Texas+Tech&amp;year=2014" xr:uid="{8B50E962-AEEE-43AB-A3E2-6E72C1F66A0E}"/>
    <hyperlink ref="L229" r:id="rId174" display="https://barttorvik.com/team.php?team=Boston+College&amp;year=2014" xr:uid="{8DDB7F1B-1A7D-476E-95A7-576DF78F59DB}"/>
    <hyperlink ref="L231" r:id="rId175" display="https://barttorvik.com/team.php?team=Southern+Miss&amp;year=2014" xr:uid="{D3014BCA-673A-4847-AA3C-15CA397701EE}"/>
    <hyperlink ref="L233" r:id="rId176" display="https://barttorvik.com/team.php?team=Akron&amp;year=2014" xr:uid="{94F5B83C-01E7-4575-92B4-B52A94895018}"/>
    <hyperlink ref="L235" r:id="rId177" display="https://barttorvik.com/team.php?team=Indiana+St.&amp;year=2014" xr:uid="{2983AB79-C8E4-4CB3-9D9B-4D1837E15706}"/>
    <hyperlink ref="L237" r:id="rId178" display="https://barttorvik.com/team.php?team=Holy+Cross&amp;year=2014" xr:uid="{450C5763-0B2E-46EF-86AB-D44E81342D7D}"/>
    <hyperlink ref="L239" r:id="rId179" display="https://barttorvik.com/team.php?team=San+Diego&amp;year=2014" xr:uid="{C0E5943E-A117-4738-B39A-3E15C9798891}"/>
    <hyperlink ref="L241" r:id="rId180" display="https://barttorvik.com/team.php?team=Mercer&amp;year=2014" xr:uid="{A380FB34-A7F4-45FD-8BA1-74A43487AB0B}"/>
    <hyperlink ref="L242" r:id="rId181" display="https://barttorvik.com/team.php?team=Mercer&amp;year=2014" xr:uid="{579456DF-A9BE-4C9E-98F2-53BDBB680A16}"/>
    <hyperlink ref="L243" r:id="rId182" display="https://barttorvik.com/team.php?team=George+Mason&amp;year=2014" xr:uid="{6118A363-98BE-4366-BAC3-93424D78DC0B}"/>
    <hyperlink ref="L245" r:id="rId183" display="https://barttorvik.com/team.php?team=Georgia&amp;year=2014" xr:uid="{02F3C4E2-AB91-406C-A766-F25995170333}"/>
    <hyperlink ref="L247" r:id="rId184" display="https://barttorvik.com/team.php?team=Vermont&amp;year=2014" xr:uid="{A2082512-67F7-4534-941E-6B5D7E304AAC}"/>
    <hyperlink ref="L249" r:id="rId185" display="https://barttorvik.com/team.php?team=Fresno+St.&amp;year=2014" xr:uid="{CBBBE97A-A5C2-4227-97EC-2B875FAA1B32}"/>
    <hyperlink ref="L251" r:id="rId186" display="https://barttorvik.com/team.php?team=Milwaukee&amp;year=2014" xr:uid="{C7DCD2CF-FAFD-4FE9-B502-D7308CCAD364}"/>
    <hyperlink ref="L252" r:id="rId187" display="https://barttorvik.com/team.php?team=Milwaukee&amp;year=2014" xr:uid="{6B36B02D-0E9C-4342-A18A-4A15001E4A58}"/>
    <hyperlink ref="L253" r:id="rId188" display="https://barttorvik.com/team.php?team=Santa+Clara&amp;year=2014" xr:uid="{9577F654-8CE4-449F-9177-48BE85BE3F64}"/>
    <hyperlink ref="M255" r:id="rId189" display="https://barttorvik.com/trank.php?&amp;begin=20131101&amp;end=20140317&amp;conlimit=All&amp;year=2014&amp;top=0&amp;venue=A-N&amp;type=All&amp;mingames=0&amp;quad=5&amp;rpi=" xr:uid="{9AB7CA2D-7173-4DD8-8D18-927E10347F76}"/>
    <hyperlink ref="L256" r:id="rId190" display="https://barttorvik.com/team.php?team=Louisiana+Lafayette&amp;year=2014" xr:uid="{2CCC0F47-34AC-474F-86AF-09AB637F474F}"/>
    <hyperlink ref="L257" r:id="rId191" display="https://barttorvik.com/team.php?team=Louisiana+Lafayette&amp;year=2014" xr:uid="{CCE89260-2A97-49AE-9189-D910FF047960}"/>
    <hyperlink ref="L258" r:id="rId192" display="https://barttorvik.com/team.php?team=Pepperdine&amp;year=2014" xr:uid="{C5F2D40A-6529-494B-949D-6FF85EB8876C}"/>
    <hyperlink ref="L260" r:id="rId193" display="https://barttorvik.com/team.php?team=Bucknell&amp;year=2014" xr:uid="{DA8E2929-A79B-4B86-AF35-9E3F7F85568F}"/>
    <hyperlink ref="L262" r:id="rId194" display="https://barttorvik.com/team.php?team=Nevada&amp;year=2014" xr:uid="{82DB0D18-B0A9-4FC3-A91C-AAFC85B8F6D0}"/>
    <hyperlink ref="L264" r:id="rId195" display="https://barttorvik.com/team.php?team=Vanderbilt&amp;year=2014" xr:uid="{502371F1-DB6F-4C1B-9F71-01BB7DD5DB0C}"/>
    <hyperlink ref="L266" r:id="rId196" display="https://barttorvik.com/team.php?team=IPFW&amp;year=2014" xr:uid="{AF43FE99-8184-475E-AE7E-C2C25E79DDDA}"/>
    <hyperlink ref="L268" r:id="rId197" display="https://barttorvik.com/team.php?team=Wake+Forest&amp;year=2014" xr:uid="{F5DCC568-EE45-4D53-AFB6-047E43F39573}"/>
    <hyperlink ref="L270" r:id="rId198" display="https://barttorvik.com/team.php?team=Temple&amp;year=2014" xr:uid="{08B0EAA1-B030-4E1F-8929-457DDC357776}"/>
    <hyperlink ref="L272" r:id="rId199" display="https://barttorvik.com/team.php?team=Western+Michigan&amp;year=2014" xr:uid="{5116116F-515E-4EA9-8C36-F4F31BEA2E72}"/>
    <hyperlink ref="L273" r:id="rId200" display="https://barttorvik.com/team.php?team=Western+Michigan&amp;year=2014" xr:uid="{9B52AB70-7D0E-4829-9A4C-BF4C96D5A94D}"/>
    <hyperlink ref="L274" r:id="rId201" display="https://barttorvik.com/team.php?team=South+Carolina&amp;year=2014" xr:uid="{09C202F9-612E-441B-839F-AD47844A724A}"/>
    <hyperlink ref="L276" r:id="rId202" display="https://barttorvik.com/team.php?team=Brown&amp;year=2014" xr:uid="{57BF84E2-0907-40CE-A3A8-1E84D4A34526}"/>
    <hyperlink ref="L278" r:id="rId203" display="https://barttorvik.com/team.php?team=College+of+Charleston&amp;year=2014" xr:uid="{1EA4D771-E64C-47C6-9DE8-1A0BF2C0A98B}"/>
    <hyperlink ref="L280" r:id="rId204" display="https://barttorvik.com/team.php?team=Wyoming&amp;year=2014" xr:uid="{8F111C4A-5A3A-4998-AB17-636521F2ACCD}"/>
    <hyperlink ref="L282" r:id="rId205" display="https://barttorvik.com/team.php?team=Nebraska+Omaha&amp;year=2014" xr:uid="{05916E87-97C9-46E9-9105-DE11454F1860}"/>
    <hyperlink ref="L284" r:id="rId206" display="https://barttorvik.com/team.php?team=Rhode+Island&amp;year=2014" xr:uid="{673503D7-9C38-41C7-908A-78FA7CD0852D}"/>
    <hyperlink ref="L286" r:id="rId207" display="https://barttorvik.com/team.php?team=Buffalo&amp;year=2014" xr:uid="{2111CDD6-5313-4B14-8B68-5DCF72DE5E1C}"/>
    <hyperlink ref="L288" r:id="rId208" display="https://barttorvik.com/team.php?team=Auburn&amp;year=2014" xr:uid="{FA4D6B33-FC3A-43C3-AAC6-48839B7E2755}"/>
    <hyperlink ref="L290" r:id="rId209" display="https://barttorvik.com/team.php?team=Western+Kentucky&amp;year=2014" xr:uid="{4841AFC2-68BA-4F5B-8CB3-E9CA94CC6F98}"/>
    <hyperlink ref="L292" r:id="rId210" display="https://barttorvik.com/team.php?team=TCU&amp;year=2014" xr:uid="{F0BBF1FD-551D-4AB1-81CC-C9BF7AD43D5E}"/>
    <hyperlink ref="L294" r:id="rId211" display="https://barttorvik.com/team.php?team=Alabama&amp;year=2014" xr:uid="{1E846E0D-8FFB-4C59-A540-49BC1FF64B22}"/>
    <hyperlink ref="L296" r:id="rId212" display="https://barttorvik.com/team.php?team=Cal+Poly&amp;year=2014" xr:uid="{A556B11B-1ACA-4937-92A2-8FE77A805248}"/>
    <hyperlink ref="L297" r:id="rId213" display="https://barttorvik.com/team.php?team=Cal+Poly&amp;year=2014" xr:uid="{ABF409C5-2D11-473A-844C-769F44F481EC}"/>
    <hyperlink ref="L298" r:id="rId214" display="https://barttorvik.com/team.php?team=Pacific&amp;year=2014" xr:uid="{69B0915D-5776-4374-AC9E-83F3B4828D85}"/>
    <hyperlink ref="L300" r:id="rId215" display="https://barttorvik.com/team.php?team=Stony+Brook&amp;year=2014" xr:uid="{65B303F0-3DC3-4E83-8038-17E23D10B77F}"/>
    <hyperlink ref="L302" r:id="rId216" display="https://barttorvik.com/team.php?team=Kent+St.&amp;year=2014" xr:uid="{ED374085-18F0-4625-BDDD-30B4E5D1B5B1}"/>
    <hyperlink ref="L304" r:id="rId217" display="https://barttorvik.com/team.php?team=Eastern+Michigan&amp;year=2014" xr:uid="{66F762DB-342D-43E6-A708-A30E5033950F}"/>
    <hyperlink ref="M306" r:id="rId218" display="https://barttorvik.com/trank.php?&amp;begin=20131101&amp;end=20140317&amp;conlimit=All&amp;year=2014&amp;top=0&amp;venue=A-N&amp;type=All&amp;mingames=0&amp;quad=5&amp;rpi=" xr:uid="{91495A33-495C-4086-9A89-838A720694A2}"/>
    <hyperlink ref="L307" r:id="rId219" display="https://barttorvik.com/team.php?team=USC&amp;year=2014" xr:uid="{3C2AB0DE-50BE-4774-909C-7CAD7F0E7E6C}"/>
    <hyperlink ref="L309" r:id="rId220" display="https://barttorvik.com/team.php?team=Colgate&amp;year=2014" xr:uid="{03BB00B6-9463-4014-8941-474579A7D9C7}"/>
    <hyperlink ref="L311" r:id="rId221" display="https://barttorvik.com/team.php?team=Illinois+Chicago&amp;year=2014" xr:uid="{3EA4764A-342A-4264-AFC1-E32327BC2391}"/>
    <hyperlink ref="L313" r:id="rId222" display="https://barttorvik.com/team.php?team=Utah+St.&amp;year=2014" xr:uid="{FC11140D-8B86-4E9B-8A73-C34D1C4E2C65}"/>
    <hyperlink ref="L315" r:id="rId223" display="https://barttorvik.com/team.php?team=Long+Beach+St.&amp;year=2014" xr:uid="{1914C809-74F9-4844-824C-5096504E5018}"/>
    <hyperlink ref="L317" r:id="rId224" display="https://barttorvik.com/team.php?team=Morehead+St.&amp;year=2014" xr:uid="{F2CA9ECB-3BB9-4496-89FE-0EC9B807641D}"/>
    <hyperlink ref="L319" r:id="rId225" display="https://barttorvik.com/team.php?team=DePaul&amp;year=2014" xr:uid="{A68A3105-4534-4CEE-8F4B-CAC790AE182A}"/>
    <hyperlink ref="L321" r:id="rId226" display="https://barttorvik.com/team.php?team=William+%26+Mary&amp;year=2014" xr:uid="{B5401B05-DB65-4BC8-A041-19A31EADE5CD}"/>
    <hyperlink ref="L323" r:id="rId227" display="https://barttorvik.com/team.php?team=UCF&amp;year=2014" xr:uid="{111D7B6D-C777-46A5-88AC-11EAFCD6C788}"/>
    <hyperlink ref="L325" r:id="rId228" display="https://barttorvik.com/team.php?team=Quinnipiac&amp;year=2014" xr:uid="{2D363D0C-9639-4938-A562-A3EA5054195F}"/>
    <hyperlink ref="L327" r:id="rId229" display="https://barttorvik.com/team.php?team=Youngstown+St.&amp;year=2014" xr:uid="{40F2C77F-2DC6-4F99-B5F8-CD1044C463BC}"/>
    <hyperlink ref="L329" r:id="rId230" display="https://barttorvik.com/team.php?team=Texas+A%26M&amp;year=2014" xr:uid="{7F6886E5-B10D-40EC-AAFF-AE515E724045}"/>
    <hyperlink ref="L331" r:id="rId231" display="https://barttorvik.com/team.php?team=Southern+Illinois&amp;year=2014" xr:uid="{F9DFDD26-C192-485B-8222-8B6E7C8209AE}"/>
    <hyperlink ref="L333" r:id="rId232" display="https://barttorvik.com/team.php?team=Charlotte&amp;year=2014" xr:uid="{7FFB4FA4-3E4A-424E-AEDD-2F91D90F5FB2}"/>
    <hyperlink ref="L335" r:id="rId233" display="https://barttorvik.com/team.php?team=Oral+Roberts&amp;year=2014" xr:uid="{A5D1C239-7C13-43F6-BF83-49B081331E19}"/>
    <hyperlink ref="L337" r:id="rId234" display="https://barttorvik.com/team.php?team=Yale&amp;year=2014" xr:uid="{5FD38397-A4B7-4A5B-9424-1001492F24E9}"/>
    <hyperlink ref="L339" r:id="rId235" display="https://barttorvik.com/team.php?team=Southern&amp;year=2014" xr:uid="{90A96E90-9089-441D-99D7-99054D479F0E}"/>
    <hyperlink ref="L341" r:id="rId236" display="https://barttorvik.com/team.php?team=Drake&amp;year=2014" xr:uid="{07E45868-B660-4882-830B-F8DD0C3585A8}"/>
    <hyperlink ref="L343" r:id="rId237" display="https://barttorvik.com/team.php?team=USC+Upstate&amp;year=2014" xr:uid="{3D1B30DA-16B4-40EC-8F55-1B57CC3218CF}"/>
    <hyperlink ref="L345" r:id="rId238" display="https://barttorvik.com/team.php?team=Albany&amp;year=2014" xr:uid="{88241E39-0E58-44F3-A247-4BA2EED435D7}"/>
    <hyperlink ref="L346" r:id="rId239" display="https://barttorvik.com/team.php?team=Albany&amp;year=2014" xr:uid="{F5DF17E0-9FD8-48C4-B847-32C7C565B80A}"/>
    <hyperlink ref="L347" r:id="rId240" display="https://barttorvik.com/team.php?team=UAB&amp;year=2014" xr:uid="{60A87437-7214-46C7-A970-DF8E5DAD72E8}"/>
    <hyperlink ref="L349" r:id="rId241" display="https://barttorvik.com/team.php?team=Air+Force&amp;year=2014" xr:uid="{7BC61342-225D-43B6-AB06-61FCE614730B}"/>
    <hyperlink ref="L351" r:id="rId242" display="https://barttorvik.com/team.php?team=Loyola+Marymount&amp;year=2014" xr:uid="{F96D2907-C260-4B8A-8FF9-3C8517C5B3B1}"/>
    <hyperlink ref="L353" r:id="rId243" display="https://barttorvik.com/team.php?team=Denver&amp;year=2014" xr:uid="{EF8B4BBD-F0B2-431E-BA4B-6070F686E47A}"/>
    <hyperlink ref="L355" r:id="rId244" display="https://barttorvik.com/team.php?team=Hawaii&amp;year=2014" xr:uid="{DAAA0165-6BEC-462A-AD33-1E5F2FC9C71B}"/>
    <hyperlink ref="M357" r:id="rId245" display="https://barttorvik.com/trank.php?&amp;begin=20131101&amp;end=20140317&amp;conlimit=All&amp;year=2014&amp;top=0&amp;venue=A-N&amp;type=All&amp;mingames=0&amp;quad=5&amp;rpi=" xr:uid="{EBBC597C-912E-41E9-B432-5E798BE9247E}"/>
    <hyperlink ref="L358" r:id="rId246" display="https://barttorvik.com/team.php?team=Wright+St.&amp;year=2014" xr:uid="{A4DF0DC5-1616-4548-98CE-7D0E930B9863}"/>
    <hyperlink ref="L360" r:id="rId247" display="https://barttorvik.com/team.php?team=Towson&amp;year=2014" xr:uid="{879AD7C1-7CF3-495E-8319-D8C6A1F7392C}"/>
    <hyperlink ref="L362" r:id="rId248" display="https://barttorvik.com/team.php?team=North+Texas&amp;year=2014" xr:uid="{13895E22-600C-4099-BCE5-56F8D38AD57A}"/>
    <hyperlink ref="L364" r:id="rId249" display="https://barttorvik.com/team.php?team=Robert+Morris&amp;year=2014" xr:uid="{C2895E3E-6787-40F8-B342-B51D7C1FE6B4}"/>
    <hyperlink ref="L366" r:id="rId250" display="https://barttorvik.com/team.php?team=Northeastern&amp;year=2014" xr:uid="{445EC45E-98DB-47E8-B22B-421B33D44733}"/>
    <hyperlink ref="L368" r:id="rId251" display="https://barttorvik.com/team.php?team=Elon&amp;year=2014" xr:uid="{AE7FD136-562F-458E-A66A-F9E2DEC19D21}"/>
    <hyperlink ref="L370" r:id="rId252" display="https://barttorvik.com/team.php?team=Northwestern+St.&amp;year=2014" xr:uid="{D8EF749C-2902-4DF2-A6A7-9F064EBE8D4A}"/>
    <hyperlink ref="L372" r:id="rId253" display="https://barttorvik.com/team.php?team=South+Florida&amp;year=2014" xr:uid="{91110BC6-E790-4FE0-A5D1-5EAAF3B1CDC0}"/>
    <hyperlink ref="L374" r:id="rId254" display="https://barttorvik.com/team.php?team=Murray+St.&amp;year=2014" xr:uid="{2F069EB2-874F-4EBF-9446-AF4B143D9803}"/>
    <hyperlink ref="L376" r:id="rId255" display="https://barttorvik.com/team.php?team=UT+Arlington&amp;year=2014" xr:uid="{1EBF581D-CA01-453C-BE7B-7F45E3A13845}"/>
    <hyperlink ref="L378" r:id="rId256" display="https://barttorvik.com/team.php?team=South+Dakota+St.&amp;year=2014" xr:uid="{7A5C85BB-158F-4B99-B451-C9241D676808}"/>
    <hyperlink ref="L380" r:id="rId257" display="https://barttorvik.com/team.php?team=Wofford&amp;year=2014" xr:uid="{69712176-181F-47B2-8C7F-7FF57FC18605}"/>
    <hyperlink ref="L381" r:id="rId258" display="https://barttorvik.com/team.php?team=Wofford&amp;year=2014" xr:uid="{7C71E5A5-F9DC-4D39-AC9E-69776B4AAAF1}"/>
    <hyperlink ref="L382" r:id="rId259" display="https://barttorvik.com/team.php?team=St.+Francis+NY&amp;year=2014" xr:uid="{5507D16B-C91F-49B9-B388-DA5D93EFA5FE}"/>
    <hyperlink ref="L384" r:id="rId260" display="https://barttorvik.com/team.php?team=Bryant&amp;year=2014" xr:uid="{DF1DC1E9-E7DB-4FA5-B5F8-7ECC6A554C47}"/>
    <hyperlink ref="L386" r:id="rId261" display="https://barttorvik.com/team.php?team=Weber+St.&amp;year=2014" xr:uid="{14C07ADF-6418-4883-AAB6-45F8C0156117}"/>
    <hyperlink ref="L387" r:id="rId262" display="https://barttorvik.com/team.php?team=Weber+St.&amp;year=2014" xr:uid="{5CE7AB3C-E200-4633-B4C9-220416F41EA0}"/>
    <hyperlink ref="L388" r:id="rId263" display="https://barttorvik.com/team.php?team=Columbia&amp;year=2014" xr:uid="{5946FCA9-F934-45D8-B69F-7198BE3B841B}"/>
    <hyperlink ref="L390" r:id="rId264" display="https://barttorvik.com/team.php?team=Southeast+Missouri+St.&amp;year=2014" xr:uid="{89F8DFBC-2659-4AC6-9330-4AA735B134CF}"/>
    <hyperlink ref="L392" r:id="rId265" display="https://barttorvik.com/team.php?team=Houston&amp;year=2014" xr:uid="{B5D4B4FF-A7A3-4FD0-B060-AB8F152C1BFC}"/>
    <hyperlink ref="L394" r:id="rId266" display="https://barttorvik.com/team.php?team=Arkansas+St.&amp;year=2014" xr:uid="{1DCF6690-21EA-42D8-934B-BE5E11269063}"/>
    <hyperlink ref="L396" r:id="rId267" display="https://barttorvik.com/team.php?team=Seattle&amp;year=2014" xr:uid="{968C6775-DE79-4FFE-A282-893DFF5D6634}"/>
    <hyperlink ref="L398" r:id="rId268" display="https://barttorvik.com/team.php?team=Old+Dominion&amp;year=2014" xr:uid="{C2B2D6B9-E8B0-4DC5-92F0-B5F53A652EC3}"/>
    <hyperlink ref="L400" r:id="rId269" display="https://barttorvik.com/team.php?team=Gardner+Webb&amp;year=2014" xr:uid="{D6A6C8B2-E0E9-45FB-BBCA-A41CD9C07438}"/>
    <hyperlink ref="L402" r:id="rId270" display="https://barttorvik.com/team.php?team=Oakland&amp;year=2014" xr:uid="{20106684-90EB-478C-A462-76FBF2AC5949}"/>
    <hyperlink ref="L404" r:id="rId271" display="https://barttorvik.com/team.php?team=Colorado+St.&amp;year=2014" xr:uid="{AE36CD56-2106-4E35-801F-74188C0B6986}"/>
    <hyperlink ref="L406" r:id="rId272" display="https://barttorvik.com/team.php?team=Evansville&amp;year=2014" xr:uid="{47AC78FC-0572-4C3E-BD62-3F3163BCF2FF}"/>
    <hyperlink ref="M408" r:id="rId273" display="https://barttorvik.com/trank.php?&amp;begin=20131101&amp;end=20140317&amp;conlimit=All&amp;year=2014&amp;top=0&amp;venue=A-N&amp;type=All&amp;mingames=0&amp;quad=5&amp;rpi=" xr:uid="{E4016B32-7176-428E-BF05-77BB2909F1E2}"/>
    <hyperlink ref="L409" r:id="rId274" display="https://barttorvik.com/team.php?team=Bowling+Green&amp;year=2014" xr:uid="{4A6669AE-1798-442D-920B-C708FC6EE150}"/>
    <hyperlink ref="L411" r:id="rId275" display="https://barttorvik.com/team.php?team=Miami+OH&amp;year=2014" xr:uid="{5666DC37-607A-40D5-9393-93E157EB17B2}"/>
    <hyperlink ref="L413" r:id="rId276" display="https://barttorvik.com/team.php?team=Eastern+Washington&amp;year=2014" xr:uid="{34B07199-50AA-46FC-82C3-7334AEB0B7D4}"/>
    <hyperlink ref="L415" r:id="rId277" display="https://barttorvik.com/team.php?team=Virginia+Tech&amp;year=2014" xr:uid="{3480723B-BCCF-40A5-B31B-BE9C62244FDA}"/>
    <hyperlink ref="L417" r:id="rId278" display="https://barttorvik.com/team.php?team=Rider&amp;year=2014" xr:uid="{39735890-01E6-496B-AC69-6E2313E63EE0}"/>
    <hyperlink ref="L419" r:id="rId279" display="https://barttorvik.com/team.php?team=Cal+St.+Bakersfield&amp;year=2014" xr:uid="{23476D0C-3916-4E08-BAC7-9C5AC5BD491D}"/>
    <hyperlink ref="L421" r:id="rId280" display="https://barttorvik.com/team.php?team=East+Carolina&amp;year=2014" xr:uid="{5BBEEE9E-A40B-411C-979E-C555D09B6C68}"/>
    <hyperlink ref="L423" r:id="rId281" display="https://barttorvik.com/team.php?team=Missouri+St.&amp;year=2014" xr:uid="{9D5C01FF-92C7-420B-96AB-94139FC960EC}"/>
    <hyperlink ref="L425" r:id="rId282" display="https://barttorvik.com/team.php?team=Little+Rock&amp;year=2014" xr:uid="{14EBAF1B-0D2B-4B54-BC35-BEB49C821CFF}"/>
    <hyperlink ref="L427" r:id="rId283" display="https://barttorvik.com/team.php?team=Sam+Houston+St.&amp;year=2014" xr:uid="{4DFD8A32-3AFB-457F-824A-6FB2BCE73EA6}"/>
    <hyperlink ref="L429" r:id="rId284" display="https://barttorvik.com/team.php?team=Illinois+St.&amp;year=2014" xr:uid="{4EB796FB-7A0A-41C4-8E06-226FDE21ADBF}"/>
    <hyperlink ref="L431" r:id="rId285" display="https://barttorvik.com/team.php?team=Siena&amp;year=2014" xr:uid="{8F1AB93C-B889-417A-A50F-69482A257E5B}"/>
    <hyperlink ref="L433" r:id="rId286" display="https://barttorvik.com/team.php?team=Army&amp;year=2014" xr:uid="{CA64F29F-13F9-4390-88D3-7EA6A8F3BCA8}"/>
    <hyperlink ref="L435" r:id="rId287" display="https://barttorvik.com/team.php?team=Washington+St.&amp;year=2014" xr:uid="{5FCA284A-4E1E-442C-939C-A694A0E70C62}"/>
    <hyperlink ref="L437" r:id="rId288" display="https://barttorvik.com/team.php?team=Rutgers&amp;year=2014" xr:uid="{FC06A765-F3D5-4F87-BD9E-0DA375D19800}"/>
    <hyperlink ref="L439" r:id="rId289" display="https://barttorvik.com/team.php?team=Charleston+Southern&amp;year=2014" xr:uid="{418BE9E2-63FE-4D9D-A2A3-124FB668DED1}"/>
    <hyperlink ref="L441" r:id="rId290" display="https://barttorvik.com/team.php?team=Marshall&amp;year=2014" xr:uid="{11104DF4-4D6B-476A-81DE-4B1E178D4800}"/>
    <hyperlink ref="L443" r:id="rId291" display="https://barttorvik.com/team.php?team=Morgan+St.&amp;year=2014" xr:uid="{7A4DF042-0321-485F-B875-3DC9F5626434}"/>
    <hyperlink ref="L445" r:id="rId292" display="https://barttorvik.com/team.php?team=Detroit&amp;year=2014" xr:uid="{83D46611-F919-4D14-AD58-15559A8FFDFD}"/>
    <hyperlink ref="L447" r:id="rId293" display="https://barttorvik.com/team.php?team=Mississippi+St.&amp;year=2014" xr:uid="{70C73814-BAF3-460A-A608-E66C1AE1CE68}"/>
    <hyperlink ref="L449" r:id="rId294" display="https://barttorvik.com/team.php?team=Dartmouth&amp;year=2014" xr:uid="{A26DCF08-8C3E-4C7F-AB2B-AFAD45995439}"/>
    <hyperlink ref="L451" r:id="rId295" display="https://barttorvik.com/team.php?team=Northern+Illinois&amp;year=2014" xr:uid="{E9403062-A46A-412E-872D-C73D84A6DAF7}"/>
    <hyperlink ref="L453" r:id="rId296" display="https://barttorvik.com/team.php?team=Northern+Colorado&amp;year=2014" xr:uid="{42223992-2137-4139-942D-C7CDBA85B9CD}"/>
    <hyperlink ref="L455" r:id="rId297" display="https://barttorvik.com/team.php?team=Valparaiso&amp;year=2014" xr:uid="{EC0047F9-725B-4FE1-B234-BB7569BCC1CC}"/>
    <hyperlink ref="L457" r:id="rId298" display="https://barttorvik.com/team.php?team=Mount+St.+Mary%27s&amp;year=2014" xr:uid="{458E2D4D-4522-40E5-9319-72B39D14F3E5}"/>
    <hyperlink ref="L458" r:id="rId299" display="https://barttorvik.com/team.php?team=Mount+St.+Mary%27s&amp;year=2014" xr:uid="{DAB464FC-131D-4CE1-A221-D5FE24ADDE70}"/>
    <hyperlink ref="M459" r:id="rId300" display="https://barttorvik.com/trank.php?&amp;begin=20131101&amp;end=20140317&amp;conlimit=All&amp;year=2014&amp;top=0&amp;venue=A-N&amp;type=All&amp;mingames=0&amp;quad=5&amp;rpi=" xr:uid="{3F75BE59-0D14-4B6D-9EC1-6B5E2B5397E3}"/>
    <hyperlink ref="L460" r:id="rId301" display="https://barttorvik.com/team.php?team=Norfolk+St.&amp;year=2014" xr:uid="{6C1BEB93-F646-4E30-BB8E-131241C8C7DD}"/>
    <hyperlink ref="L462" r:id="rId302" display="https://barttorvik.com/team.php?team=Saint+Peter%27s&amp;year=2014" xr:uid="{30083869-CC37-4A32-B627-C484FEDE46C8}"/>
    <hyperlink ref="L464" r:id="rId303" display="https://barttorvik.com/team.php?team=Montana&amp;year=2014" xr:uid="{8004B550-90AE-4E5E-86F8-1435002317BF}"/>
    <hyperlink ref="L466" r:id="rId304" display="https://barttorvik.com/team.php?team=Texas+A%26M+Corpus+Chris&amp;year=2014" xr:uid="{AAE90AAD-588C-4A94-87F1-8C26817F2981}"/>
    <hyperlink ref="L468" r:id="rId305" display="https://barttorvik.com/team.php?team=Winthrop&amp;year=2014" xr:uid="{64A5059A-3070-413D-ACBC-5FC661AA7F1D}"/>
    <hyperlink ref="L470" r:id="rId306" display="https://barttorvik.com/team.php?team=Utah+Valley&amp;year=2014" xr:uid="{1B13D6A6-9A70-4750-93F3-60CFDEE4E319}"/>
    <hyperlink ref="L472" r:id="rId307" display="https://barttorvik.com/team.php?team=Liberty&amp;year=2014" xr:uid="{DBB5AFC5-B849-4F93-AA4F-BF7B7B171DCB}"/>
    <hyperlink ref="L474" r:id="rId308" display="https://barttorvik.com/team.php?team=Coastal+Carolina&amp;year=2014" xr:uid="{74D6DAD0-9F97-47C7-B6DC-F9E833536BAF}"/>
    <hyperlink ref="L475" r:id="rId309" display="https://barttorvik.com/team.php?team=Coastal+Carolina&amp;year=2014" xr:uid="{F824BBF5-ED9C-4090-B3C0-4F99D256EEC8}"/>
    <hyperlink ref="L476" r:id="rId310" display="https://barttorvik.com/team.php?team=Lafayette&amp;year=2014" xr:uid="{3AD54BD3-8C26-436C-A5F3-E7C234A4B7AA}"/>
    <hyperlink ref="L478" r:id="rId311" display="https://barttorvik.com/team.php?team=Radford&amp;year=2014" xr:uid="{8E290E92-E683-4727-9497-FE6239F96A74}"/>
    <hyperlink ref="L480" r:id="rId312" display="https://barttorvik.com/team.php?team=Fordham&amp;year=2014" xr:uid="{7C2B8993-1D33-4FA3-A1B1-D20AEAC1DCC2}"/>
    <hyperlink ref="L482" r:id="rId313" display="https://barttorvik.com/team.php?team=Wagner&amp;year=2014" xr:uid="{98E7E032-2B3A-4546-A895-583707F8649E}"/>
    <hyperlink ref="L484" r:id="rId314" display="https://barttorvik.com/team.php?team=VMI&amp;year=2014" xr:uid="{5743CE1E-97C1-4ED2-BACE-CBA595D66549}"/>
    <hyperlink ref="L486" r:id="rId315" display="https://barttorvik.com/team.php?team=Louisiana+Monroe&amp;year=2014" xr:uid="{F1901B0A-DFB0-409B-B7DA-AA14B90E49E4}"/>
    <hyperlink ref="L488" r:id="rId316" display="https://barttorvik.com/team.php?team=Grand+Canyon&amp;year=2014" xr:uid="{1E00F19C-D41B-4AB1-B2C6-779515B6C182}"/>
    <hyperlink ref="L490" r:id="rId317" display="https://barttorvik.com/team.php?team=Texas+Southern&amp;year=2014" xr:uid="{B859221B-7E1E-42BD-B04C-935527B1D60C}"/>
    <hyperlink ref="L491" r:id="rId318" display="https://barttorvik.com/team.php?team=Texas+Southern&amp;year=2014" xr:uid="{D8382C08-286C-4DA9-A38D-D434DA63D529}"/>
    <hyperlink ref="L492" r:id="rId319" display="https://barttorvik.com/team.php?team=South+Alabama&amp;year=2014" xr:uid="{9426B290-CBF1-4D70-888A-A0D82DCCA74F}"/>
    <hyperlink ref="L494" r:id="rId320" display="https://barttorvik.com/team.php?team=Fairfield&amp;year=2014" xr:uid="{EDFA1BD9-4BB7-4564-9D28-AF918B29917C}"/>
    <hyperlink ref="L496" r:id="rId321" display="https://barttorvik.com/team.php?team=Hampton&amp;year=2014" xr:uid="{CA0003E2-9945-4C85-B04C-FB2D1CED831E}"/>
    <hyperlink ref="L498" r:id="rId322" display="https://barttorvik.com/team.php?team=Idaho&amp;year=2014" xr:uid="{D320BA36-1521-46EC-8672-2336D1036D68}"/>
    <hyperlink ref="L500" r:id="rId323" display="https://barttorvik.com/team.php?team=UNC+Asheville&amp;year=2014" xr:uid="{34DB4ECF-ACF3-49CE-907F-7514E72A154B}"/>
    <hyperlink ref="L502" r:id="rId324" display="https://barttorvik.com/team.php?team=Monmouth&amp;year=2014" xr:uid="{D3DF6393-AD39-4BC2-8F1A-02BB2E996FF9}"/>
    <hyperlink ref="L504" r:id="rId325" display="https://barttorvik.com/team.php?team=High+Point&amp;year=2014" xr:uid="{CCB71275-7668-4261-8630-4097763B2B29}"/>
    <hyperlink ref="L506" r:id="rId326" display="https://barttorvik.com/team.php?team=Western+Carolina&amp;year=2014" xr:uid="{4B767E40-35E5-4E3A-84FD-27286086FF21}"/>
    <hyperlink ref="L508" r:id="rId327" display="https://barttorvik.com/team.php?team=Hofstra&amp;year=2014" xr:uid="{3204F5AA-8A37-43E1-A633-6DDB25002AAD}"/>
    <hyperlink ref="M510" r:id="rId328" display="https://barttorvik.com/trank.php?&amp;begin=20131101&amp;end=20140317&amp;conlimit=All&amp;year=2014&amp;top=0&amp;venue=A-N&amp;type=All&amp;mingames=0&amp;quad=5&amp;rpi=" xr:uid="{81752C81-E7C9-4FB5-9139-E16F8BE1E04D}"/>
    <hyperlink ref="L511" r:id="rId329" display="https://barttorvik.com/team.php?team=Penn&amp;year=2014" xr:uid="{C6F2B8B6-514E-4BCE-A2C6-33FC806E8FDC}"/>
    <hyperlink ref="L513" r:id="rId330" display="https://barttorvik.com/team.php?team=North+Florida&amp;year=2014" xr:uid="{EA8C3169-84EC-42D0-ABCE-E3ECABD48F80}"/>
    <hyperlink ref="L515" r:id="rId331" display="https://barttorvik.com/team.php?team=Lipscomb&amp;year=2014" xr:uid="{57548149-6715-49A3-BD95-61CAA43DA0E0}"/>
    <hyperlink ref="L517" r:id="rId332" display="https://barttorvik.com/team.php?team=Hartford&amp;year=2014" xr:uid="{E831CA4B-8F68-4E1C-9C58-229A4EBB2106}"/>
    <hyperlink ref="L519" r:id="rId333" display="https://barttorvik.com/team.php?team=Troy&amp;year=2014" xr:uid="{F08A2A1A-3652-433A-A5DE-5AED6B269AB0}"/>
    <hyperlink ref="L521" r:id="rId334" display="https://barttorvik.com/team.php?team=Idaho+St.&amp;year=2014" xr:uid="{F143D445-62C3-4D7E-9FBD-BF81841C9A7F}"/>
    <hyperlink ref="L523" r:id="rId335" display="https://barttorvik.com/team.php?team=Cal+St.+Northridge&amp;year=2014" xr:uid="{8AC2DD82-18D8-4F2E-B3FC-94998A1BA3CC}"/>
    <hyperlink ref="L525" r:id="rId336" display="https://barttorvik.com/team.php?team=Northern+Arizona&amp;year=2014" xr:uid="{34FFA03B-3F27-4A68-8FC2-10D68A3C6D7E}"/>
    <hyperlink ref="L527" r:id="rId337" display="https://barttorvik.com/team.php?team=Texas+St.&amp;year=2014" xr:uid="{3312E009-88CF-4824-8206-37DF8E1AFC83}"/>
    <hyperlink ref="L529" r:id="rId338" display="https://barttorvik.com/team.php?team=Florida+Atlantic&amp;year=2014" xr:uid="{3ABB58B6-D57D-4728-A7F4-D964D24C5044}"/>
    <hyperlink ref="L531" r:id="rId339" display="https://barttorvik.com/team.php?team=Florida+Gulf+Coast&amp;year=2014" xr:uid="{63EC90CD-2306-47FF-8EA3-9761C5C7D1B8}"/>
    <hyperlink ref="L533" r:id="rId340" display="https://barttorvik.com/team.php?team=Austin+Peay&amp;year=2014" xr:uid="{4132978A-15E9-43D5-9467-5BA1E337C085}"/>
    <hyperlink ref="L535" r:id="rId341" display="https://barttorvik.com/team.php?team=Lehigh&amp;year=2014" xr:uid="{87B4BD7A-A211-41C5-BB0A-011F5CC968C5}"/>
    <hyperlink ref="L537" r:id="rId342" display="https://barttorvik.com/team.php?team=Tennessee+Tech&amp;year=2014" xr:uid="{210DAF05-1C61-4E27-8B71-E4E00B8909C2}"/>
    <hyperlink ref="L539" r:id="rId343" display="https://barttorvik.com/team.php?team=FIU&amp;year=2014" xr:uid="{3147A827-7326-48FE-B877-061C11582C5C}"/>
    <hyperlink ref="L541" r:id="rId344" display="https://barttorvik.com/team.php?team=East+Tennessee+St.&amp;year=2014" xr:uid="{9BBCD9B6-B46B-435B-BAD0-0F1F6825984D}"/>
    <hyperlink ref="L543" r:id="rId345" display="https://barttorvik.com/team.php?team=Loyola+Chicago&amp;year=2014" xr:uid="{62E12F32-B862-480A-8F20-B115066FAD14}"/>
    <hyperlink ref="L545" r:id="rId346" display="https://barttorvik.com/team.php?team=Marist&amp;year=2014" xr:uid="{C1B54A92-39FB-4BA2-A697-FDD0555E4C4B}"/>
    <hyperlink ref="L547" r:id="rId347" display="https://barttorvik.com/team.php?team=UT+Rio+Grande+Valley&amp;year=2014" xr:uid="{659A59AD-79C6-4157-81EA-872E98E09DD9}"/>
    <hyperlink ref="L549" r:id="rId348" display="https://barttorvik.com/team.php?team=James+Madison&amp;year=2014" xr:uid="{2745BC9B-3E60-4AA3-8D78-31A31AFCBD13}"/>
    <hyperlink ref="L551" r:id="rId349" display="https://barttorvik.com/team.php?team=Cal+St.+Fullerton&amp;year=2014" xr:uid="{9C0920B5-7719-41AD-8517-ACDFDDFF0C1D}"/>
    <hyperlink ref="L553" r:id="rId350" display="https://barttorvik.com/team.php?team=Coppin+St.&amp;year=2014" xr:uid="{D7B667D6-D874-46A3-ACE8-B4528BC8D1B3}"/>
    <hyperlink ref="L555" r:id="rId351" display="https://barttorvik.com/team.php?team=North+Dakota&amp;year=2014" xr:uid="{38DE879B-6DA8-43CE-AFA3-B652626D0304}"/>
    <hyperlink ref="L557" r:id="rId352" display="https://barttorvik.com/team.php?team=Tennessee+St.&amp;year=2014" xr:uid="{E28F7148-E92B-428C-A83D-BFDDA5315245}"/>
    <hyperlink ref="L559" r:id="rId353" display="https://barttorvik.com/team.php?team=Savannah+St.&amp;year=2014" xr:uid="{5E7D7541-0CE5-4BFD-9D0D-40D0E7B6D6F8}"/>
    <hyperlink ref="M561" r:id="rId354" display="https://barttorvik.com/trank.php?&amp;begin=20131101&amp;end=20140317&amp;conlimit=All&amp;year=2014&amp;top=0&amp;venue=A-N&amp;type=All&amp;mingames=0&amp;quad=5&amp;rpi=" xr:uid="{04E6EC5A-B4A3-4F35-901B-E505315F48B4}"/>
    <hyperlink ref="L562" r:id="rId355" display="https://barttorvik.com/team.php?team=UNC+Wilmington&amp;year=2014" xr:uid="{F3B6FED8-5AE3-44D8-8798-A5331BED2CFE}"/>
    <hyperlink ref="L564" r:id="rId356" display="https://barttorvik.com/team.php?team=LIU+Brooklyn&amp;year=2014" xr:uid="{21D30269-2865-4BAB-BB96-0931C7EC6A12}"/>
    <hyperlink ref="L566" r:id="rId357" display="https://barttorvik.com/team.php?team=Portland+St.&amp;year=2014" xr:uid="{8CA3225B-1D4E-4B4F-ABB6-2D7F559EA3A1}"/>
    <hyperlink ref="L568" r:id="rId358" display="https://barttorvik.com/team.php?team=Niagara&amp;year=2014" xr:uid="{F86736B1-051F-49AF-9314-B53B6BC95940}"/>
    <hyperlink ref="L570" r:id="rId359" display="https://barttorvik.com/team.php?team=Rice&amp;year=2014" xr:uid="{4EE35A4B-B8EC-4C53-B1BE-72AF9DA42EC0}"/>
    <hyperlink ref="L572" r:id="rId360" display="https://barttorvik.com/team.php?team=Sacred+Heart&amp;year=2014" xr:uid="{483E7D01-5C6C-4A78-A015-910CEC768CBD}"/>
    <hyperlink ref="L574" r:id="rId361" display="https://barttorvik.com/team.php?team=Bradley&amp;year=2014" xr:uid="{A5B5BD3D-D5CB-40AB-AB0B-655EE25AFFF2}"/>
    <hyperlink ref="L576" r:id="rId362" display="https://barttorvik.com/team.php?team=Georgia+Southern&amp;year=2014" xr:uid="{9A6F4604-880C-4522-8067-4A480DD855CD}"/>
    <hyperlink ref="L578" r:id="rId363" display="https://barttorvik.com/team.php?team=Incarnate+Word&amp;year=2014" xr:uid="{B44301A6-F6DD-4B66-BA1C-A0D25DE1E7D1}"/>
    <hyperlink ref="L580" r:id="rId364" display="https://barttorvik.com/team.php?team=UMKC&amp;year=2014" xr:uid="{165D2191-C0C3-4669-9A3A-FC71A8E9BD1E}"/>
    <hyperlink ref="L582" r:id="rId365" display="https://barttorvik.com/team.php?team=New+Hampshire&amp;year=2014" xr:uid="{49A095DA-AC06-41F6-BBB2-B1A338F2C87E}"/>
    <hyperlink ref="L584" r:id="rId366" display="https://barttorvik.com/team.php?team=Sacramento+St.&amp;year=2014" xr:uid="{42D898F9-90D5-4D35-BBC2-A98973A5F971}"/>
    <hyperlink ref="L586" r:id="rId367" display="https://barttorvik.com/team.php?team=Central+Connecticut&amp;year=2014" xr:uid="{4F5EA786-A572-49A9-83CB-972D3789B9D4}"/>
    <hyperlink ref="L588" r:id="rId368" display="https://barttorvik.com/team.php?team=Western+Illinois&amp;year=2014" xr:uid="{69ED192E-32BD-4E83-B272-7341B2DA73B5}"/>
    <hyperlink ref="L590" r:id="rId369" display="https://barttorvik.com/team.php?team=Central+Michigan&amp;year=2014" xr:uid="{5EABB666-9666-461F-BE6E-C655A31158A2}"/>
    <hyperlink ref="L592" r:id="rId370" display="https://barttorvik.com/team.php?team=Montana+St.&amp;year=2014" xr:uid="{88B82A72-E7A6-4EDC-99EE-80A07038FA80}"/>
    <hyperlink ref="L594" r:id="rId371" display="https://barttorvik.com/team.php?team=Chattanooga&amp;year=2014" xr:uid="{15BAE994-632C-4922-9C34-61ED87DED51B}"/>
    <hyperlink ref="L596" r:id="rId372" display="https://barttorvik.com/team.php?team=UC+Riverside&amp;year=2014" xr:uid="{FE63DC52-9A29-422D-9813-13EAD441EF66}"/>
    <hyperlink ref="L598" r:id="rId373" display="https://barttorvik.com/team.php?team=Jacksonville+St.&amp;year=2014" xr:uid="{C6B2546E-70FA-4B41-B44E-06D3F9D77111}"/>
    <hyperlink ref="L600" r:id="rId374" display="https://barttorvik.com/team.php?team=San+Jose+St.&amp;year=2014" xr:uid="{A40F5DAE-918F-45A6-A719-D315DE2BC727}"/>
    <hyperlink ref="L602" r:id="rId375" display="https://barttorvik.com/team.php?team=Chicago+St.&amp;year=2014" xr:uid="{6261AB8B-B9A6-4A8A-AAA5-620C2737A711}"/>
    <hyperlink ref="L604" r:id="rId376" display="https://barttorvik.com/team.php?team=Ball+St.&amp;year=2014" xr:uid="{7747375D-205D-4F35-94EE-68771579C263}"/>
    <hyperlink ref="L606" r:id="rId377" display="https://barttorvik.com/team.php?team=Fairleigh+Dickinson&amp;year=2014" xr:uid="{D97C523D-7FF8-439C-9636-9A4C0499FC3C}"/>
    <hyperlink ref="L608" r:id="rId378" display="https://barttorvik.com/team.php?team=Tennessee+Martin&amp;year=2014" xr:uid="{61583891-8A54-4DC0-8791-BBC3EE2D47B5}"/>
    <hyperlink ref="L610" r:id="rId379" display="https://barttorvik.com/team.php?team=Northern+Kentucky&amp;year=2014" xr:uid="{96AB23D9-B075-4F8F-B9BA-A3778621BF08}"/>
    <hyperlink ref="M612" r:id="rId380" display="https://barttorvik.com/trank.php?&amp;begin=20131101&amp;end=20140317&amp;conlimit=All&amp;year=2014&amp;top=0&amp;venue=A-N&amp;type=All&amp;mingames=0&amp;quad=5&amp;rpi=" xr:uid="{46DB1C4F-EDAC-4E05-A327-5A920B0C5EC3}"/>
    <hyperlink ref="L613" r:id="rId381" display="https://barttorvik.com/team.php?team=NJIT&amp;year=2014" xr:uid="{2DAFF9EC-DFC4-4C85-8488-33C95E5D053B}"/>
    <hyperlink ref="L615" r:id="rId382" display="https://barttorvik.com/team.php?team=Eastern+Illinois&amp;year=2014" xr:uid="{07217D55-DB07-4436-97D5-9E8314342DDE}"/>
    <hyperlink ref="L617" r:id="rId383" display="https://barttorvik.com/team.php?team=Florida+A%26M&amp;year=2014" xr:uid="{92B2F7BD-B492-44DE-A8F3-77AC59B02099}"/>
    <hyperlink ref="L619" r:id="rId384" display="https://barttorvik.com/team.php?team=UTSA&amp;year=2014" xr:uid="{5E36906E-B374-43B3-BB39-C0898E178601}"/>
    <hyperlink ref="L621" r:id="rId385" display="https://barttorvik.com/team.php?team=Tulane&amp;year=2014" xr:uid="{082A3437-D441-44B8-9370-AF7AAB4E1F5B}"/>
    <hyperlink ref="L623" r:id="rId386" display="https://barttorvik.com/team.php?team=Jackson+St.&amp;year=2014" xr:uid="{6D5E9BF8-61F0-4AA1-8609-949535D38B99}"/>
    <hyperlink ref="L625" r:id="rId387" display="https://barttorvik.com/team.php?team=St.+Francis+PA&amp;year=2014" xr:uid="{D36DE048-D0B5-4B18-B839-28242A9BC5A0}"/>
    <hyperlink ref="L627" r:id="rId388" display="https://barttorvik.com/team.php?team=SIU+Edwardsville&amp;year=2014" xr:uid="{6B254C92-67A2-4AD1-A628-16CBA24D0119}"/>
    <hyperlink ref="L629" r:id="rId389" display="https://barttorvik.com/team.php?team=Cornell&amp;year=2014" xr:uid="{D6EF65AC-9966-4C19-9735-88B24283F3F6}"/>
    <hyperlink ref="L631" r:id="rId390" display="https://barttorvik.com/team.php?team=Campbell&amp;year=2014" xr:uid="{BBEB79AA-20C7-464C-A7E0-3CC81C1AFD81}"/>
    <hyperlink ref="L633" r:id="rId391" display="https://barttorvik.com/team.php?team=Arkansas+Pine+Bluff&amp;year=2014" xr:uid="{2FEEF2D0-8C65-4EA6-9A5A-F625C09B492E}"/>
    <hyperlink ref="L635" r:id="rId392" display="https://barttorvik.com/team.php?team=South+Dakota&amp;year=2014" xr:uid="{5433286A-1BC6-48B3-9B37-13F4982A91A5}"/>
    <hyperlink ref="L637" r:id="rId393" display="https://barttorvik.com/team.php?team=Alabama+A%26M&amp;year=2014" xr:uid="{F3A600A2-1B19-411C-933E-6B8023C4162B}"/>
    <hyperlink ref="L639" r:id="rId394" display="https://barttorvik.com/team.php?team=Loyola+MD&amp;year=2014" xr:uid="{A614EE57-CA9A-472A-991A-5BA095C27C73}"/>
    <hyperlink ref="L641" r:id="rId395" display="https://barttorvik.com/team.php?team=IUPUI&amp;year=2014" xr:uid="{5038BE98-C880-4E74-B82B-216A07174C5A}"/>
    <hyperlink ref="L643" r:id="rId396" display="https://barttorvik.com/team.php?team=New+Orleans&amp;year=2014" xr:uid="{1808731F-078D-46C6-B68C-150F1E4E5141}"/>
    <hyperlink ref="L645" r:id="rId397" display="https://barttorvik.com/team.php?team=McNeese+St.&amp;year=2014" xr:uid="{44EF5313-7186-45FD-BC00-B9A0B11809DB}"/>
    <hyperlink ref="L647" r:id="rId398" display="https://barttorvik.com/team.php?team=UNC+Greensboro&amp;year=2014" xr:uid="{73296F74-09A7-4537-8A50-304339C93CCC}"/>
    <hyperlink ref="L649" r:id="rId399" display="https://barttorvik.com/team.php?team=UC+Davis&amp;year=2014" xr:uid="{0229A8D2-B2BC-49F5-B05E-2CDC32CB9E39}"/>
    <hyperlink ref="L651" r:id="rId400" display="https://barttorvik.com/team.php?team=Jacksonville&amp;year=2014" xr:uid="{E8FED9D1-9862-4C9A-8D2D-5ACAD7EDC7F0}"/>
    <hyperlink ref="L653" r:id="rId401" display="https://barttorvik.com/team.php?team=Nicholls+St.&amp;year=2014" xr:uid="{63845DD8-6BA3-4025-8330-C468773D7E41}"/>
    <hyperlink ref="L655" r:id="rId402" display="https://barttorvik.com/team.php?team=Prairie+View+A%26M&amp;year=2014" xr:uid="{3CA1F112-7F27-4051-ABDC-62AD08A77989}"/>
    <hyperlink ref="L657" r:id="rId403" display="https://barttorvik.com/team.php?team=Delaware+St.&amp;year=2014" xr:uid="{71FD8EB6-5B97-45D7-8754-83C068FA6A11}"/>
    <hyperlink ref="L659" r:id="rId404" display="https://barttorvik.com/team.php?team=Navy&amp;year=2014" xr:uid="{E361C880-B1EB-4D5D-BC0C-2FC10CBBED0B}"/>
    <hyperlink ref="L661" r:id="rId405" display="https://barttorvik.com/team.php?team=Southeastern+Louisiana&amp;year=2014" xr:uid="{0500B931-A33E-48F5-8600-8AC98BAF3F4A}"/>
    <hyperlink ref="M663" r:id="rId406" display="https://barttorvik.com/trank.php?&amp;begin=20131101&amp;end=20140317&amp;conlimit=All&amp;year=2014&amp;top=0&amp;venue=A-N&amp;type=All&amp;mingames=0&amp;quad=5&amp;rpi=" xr:uid="{8204D8DC-1AEC-408C-800F-BE475CBD499B}"/>
    <hyperlink ref="L664" r:id="rId407" display="https://barttorvik.com/team.php?team=Appalachian+St.&amp;year=2014" xr:uid="{155A5C1D-A0F1-4CA5-8E95-DE71F6F71541}"/>
    <hyperlink ref="L666" r:id="rId408" display="https://barttorvik.com/team.php?team=Alabama+St.&amp;year=2014" xr:uid="{ACB1A92F-C2FE-4CAF-AB92-935843A62835}"/>
    <hyperlink ref="L668" r:id="rId409" display="https://barttorvik.com/team.php?team=Longwood&amp;year=2014" xr:uid="{B30440F2-2010-461F-9506-747F35B3D039}"/>
    <hyperlink ref="L670" r:id="rId410" display="https://barttorvik.com/team.php?team=Maine&amp;year=2014" xr:uid="{880167A8-7225-4BA1-9709-9DE3CA4CDF39}"/>
    <hyperlink ref="L672" r:id="rId411" display="https://barttorvik.com/team.php?team=Lamar&amp;year=2014" xr:uid="{F5E4DEB6-9529-4740-83F5-EA93B975817F}"/>
    <hyperlink ref="L674" r:id="rId412" display="https://barttorvik.com/team.php?team=Houston+Christian&amp;year=2014" xr:uid="{43059269-B849-41A7-9019-B8D40A17FE5C}"/>
    <hyperlink ref="L676" r:id="rId413" display="https://barttorvik.com/team.php?team=UMass+Lowell&amp;year=2014" xr:uid="{78C76F25-A02F-4D8D-9C84-20410179ADE6}"/>
    <hyperlink ref="L678" r:id="rId414" display="https://barttorvik.com/team.php?team=Central+Arkansas&amp;year=2014" xr:uid="{5C946EC4-1C69-4CCC-8664-A5F7F7426198}"/>
    <hyperlink ref="L680" r:id="rId415" display="https://barttorvik.com/team.php?team=Samford&amp;year=2014" xr:uid="{C72EF345-B842-4380-A6AA-686CB9F4D44F}"/>
    <hyperlink ref="L682" r:id="rId416" display="https://barttorvik.com/team.php?team=Kennesaw+St.&amp;year=2014" xr:uid="{2077EF0D-A54C-4B84-B395-7516FCEAAD4C}"/>
    <hyperlink ref="L684" r:id="rId417" display="https://barttorvik.com/team.php?team=UMBC&amp;year=2014" xr:uid="{B5CF9DB8-D5ED-40F1-B736-4148B25BC28C}"/>
    <hyperlink ref="L686" r:id="rId418" display="https://barttorvik.com/team.php?team=The+Citadel&amp;year=2014" xr:uid="{B7ED9754-3F90-43B9-B616-894F3CAA8C2A}"/>
    <hyperlink ref="L688" r:id="rId419" display="https://barttorvik.com/team.php?team=Alcorn+St.&amp;year=2014" xr:uid="{735A4B1A-1311-4FBE-BB3B-C64616F26CE2}"/>
    <hyperlink ref="L690" r:id="rId420" display="https://barttorvik.com/team.php?team=Binghamton&amp;year=2014" xr:uid="{437741C3-B74F-4F20-9DEB-58AC07D42B50}"/>
    <hyperlink ref="L692" r:id="rId421" display="https://barttorvik.com/team.php?team=Abilene+Christian&amp;year=2014" xr:uid="{62DAC818-5DA4-4A79-A1D4-9147CCAD53E3}"/>
    <hyperlink ref="L694" r:id="rId422" display="https://barttorvik.com/team.php?team=South+Carolina+St.&amp;year=2014" xr:uid="{7C3224F9-538C-48A0-A3C9-7414E1834FD0}"/>
    <hyperlink ref="L696" r:id="rId423" display="https://barttorvik.com/team.php?team=North+Carolina+A%26T&amp;year=2014" xr:uid="{4CB6EE40-24CF-400D-B86B-247ADA6E5354}"/>
    <hyperlink ref="L698" r:id="rId424" display="https://barttorvik.com/team.php?team=Furman&amp;year=2014" xr:uid="{2EE8A7B2-39DE-4D06-9B29-D7F38FB47110}"/>
    <hyperlink ref="L700" r:id="rId425" display="https://barttorvik.com/team.php?team=Bethune+Cookman&amp;year=2014" xr:uid="{3457FDC3-616F-4B46-A5F2-99ADF930440D}"/>
    <hyperlink ref="L702" r:id="rId426" display="https://barttorvik.com/team.php?team=Howard&amp;year=2014" xr:uid="{25809DA3-A1D4-4A6C-9934-E6A6CFE6F0EA}"/>
    <hyperlink ref="L704" r:id="rId427" display="https://barttorvik.com/team.php?team=Mississippi+Valley+St.&amp;year=2014" xr:uid="{42742CA6-42EC-4E0B-AC64-CBE5711B22B8}"/>
    <hyperlink ref="L706" r:id="rId428" display="https://barttorvik.com/team.php?team=Southern+Utah&amp;year=2014" xr:uid="{105884C2-B68C-4021-82FD-18AD2EC1F8F9}"/>
    <hyperlink ref="L708" r:id="rId429" display="https://barttorvik.com/team.php?team=Stetson&amp;year=2014" xr:uid="{CF50EE71-FCB0-4FDE-B8FA-350EE5BCBE05}"/>
    <hyperlink ref="L710" r:id="rId430" display="https://barttorvik.com/team.php?team=Presbyterian&amp;year=2014" xr:uid="{503E0D4D-DA25-4088-A426-A1CAED84398D}"/>
    <hyperlink ref="L712" r:id="rId431" display="https://barttorvik.com/team.php?team=Maryland+Eastern+Shore&amp;year=2014" xr:uid="{5FBB72AA-945A-435A-9702-DD76A706B2ED}"/>
    <hyperlink ref="L714" r:id="rId432" display="https://barttorvik.com/team.php?team=Grambling+St.&amp;year=2014" xr:uid="{3526DAE5-323E-4C23-9A83-DCF52DF8C7F5}"/>
    <hyperlink ref="M716" r:id="rId433" display="https://barttorvik.com/trank.php?&amp;begin=20131101&amp;end=20140317&amp;conlimit=All&amp;year=2014&amp;top=0&amp;venue=A-N&amp;type=All&amp;mingames=0&amp;quad=5&amp;rpi=" xr:uid="{921E9745-D69D-4C07-93EF-11E0B09D4928}"/>
    <hyperlink ref="P1" r:id="rId434" display="https://barttorvik.com/team.php?team=Arizona&amp;year=2014" xr:uid="{46E5998B-F398-4DE7-BB04-883EE4D52913}"/>
    <hyperlink ref="P2" r:id="rId435" display="https://barttorvik.com/team.php?team=Arizona&amp;year=2014" xr:uid="{B8EB153E-5619-4D46-9261-E27700A4AED4}"/>
    <hyperlink ref="P3" r:id="rId436" display="https://barttorvik.com/team.php?team=Louisville&amp;year=2014" xr:uid="{8CC10CF2-B056-4D5A-8625-E370868B808A}"/>
    <hyperlink ref="P4" r:id="rId437" display="https://barttorvik.com/team.php?team=Louisville&amp;year=2014" xr:uid="{D42A182E-A599-4F5F-92C3-468FC7161B0F}"/>
    <hyperlink ref="P5" r:id="rId438" display="https://barttorvik.com/team.php?team=Florida&amp;year=2014" xr:uid="{BEB344B7-880F-4EFD-8998-F3FE04C1D7EE}"/>
    <hyperlink ref="P6" r:id="rId439" display="https://barttorvik.com/team.php?team=Florida&amp;year=2014" xr:uid="{9F0C2033-FA43-45BE-92B4-96FEFB60D1FE}"/>
    <hyperlink ref="P7" r:id="rId440" display="https://barttorvik.com/team.php?team=Virginia&amp;year=2014" xr:uid="{C4FAC69B-63D6-478D-8F4B-766D3496801A}"/>
    <hyperlink ref="P8" r:id="rId441" display="https://barttorvik.com/team.php?team=Virginia&amp;year=2014" xr:uid="{6397DE10-078F-4221-8FC8-D1A5A7FFF26D}"/>
    <hyperlink ref="P9" r:id="rId442" display="https://barttorvik.com/team.php?team=Kansas&amp;year=2014" xr:uid="{C014203F-7619-46FF-A610-5EF36674FB46}"/>
    <hyperlink ref="P10" r:id="rId443" display="https://barttorvik.com/team.php?team=Kansas&amp;year=2014" xr:uid="{6E8E59C2-EAE2-42B7-B566-1989E31610CE}"/>
    <hyperlink ref="P11" r:id="rId444" display="https://barttorvik.com/team.php?team=Duke&amp;year=2014" xr:uid="{2CCF0F62-0938-46D9-8004-5E03404BB272}"/>
    <hyperlink ref="P12" r:id="rId445" display="https://barttorvik.com/team.php?team=Duke&amp;year=2014" xr:uid="{A0C5FFFD-D1B5-4068-AC21-CF08334BEDFA}"/>
    <hyperlink ref="P13" r:id="rId446" display="https://barttorvik.com/team.php?team=Creighton&amp;year=2014" xr:uid="{972BD098-DB2A-4F52-ABC8-673FBB60DF2A}"/>
    <hyperlink ref="P14" r:id="rId447" display="https://barttorvik.com/team.php?team=Creighton&amp;year=2014" xr:uid="{BCFF8BA7-9689-4686-86AD-D5151B92FB35}"/>
    <hyperlink ref="P15" r:id="rId448" display="https://barttorvik.com/team.php?team=Oklahoma+St.&amp;year=2014" xr:uid="{6E17CCFC-35C6-4FCE-BA82-EC3BDF022332}"/>
    <hyperlink ref="P16" r:id="rId449" display="https://barttorvik.com/team.php?team=Oklahoma+St.&amp;year=2014" xr:uid="{66B5505A-5769-4CA3-BBEC-2F764F7DCA2E}"/>
    <hyperlink ref="P17" r:id="rId450" display="https://barttorvik.com/team.php?team=Tennessee&amp;year=2014" xr:uid="{C2467AFD-2B5B-4DE4-9813-C99BBDD298D8}"/>
    <hyperlink ref="P18" r:id="rId451" display="https://barttorvik.com/team.php?team=Tennessee&amp;year=2014" xr:uid="{A4A4A71E-A1CB-438D-B446-B21D25AAD861}"/>
    <hyperlink ref="P19" r:id="rId452" display="https://barttorvik.com/team.php?team=Ohio+St.&amp;year=2014" xr:uid="{6CA27D6A-EC64-4A56-9B7C-AF464E26B7DB}"/>
    <hyperlink ref="P20" r:id="rId453" display="https://barttorvik.com/team.php?team=Ohio+St.&amp;year=2014" xr:uid="{097523B9-C9B9-4935-80AE-0C33ECF8D4B0}"/>
    <hyperlink ref="P21" r:id="rId454" display="https://barttorvik.com/team.php?team=Michigan&amp;year=2014" xr:uid="{F6A7442B-F29D-4EB8-A102-75A70A104436}"/>
    <hyperlink ref="P22" r:id="rId455" display="https://barttorvik.com/team.php?team=Michigan&amp;year=2014" xr:uid="{DE8EBA68-2DD9-41FB-B5AA-5FA7E01092AA}"/>
    <hyperlink ref="P23" r:id="rId456" display="https://barttorvik.com/team.php?team=SMU&amp;year=2014" xr:uid="{49F5A7B0-209D-4E8C-936A-8714C2BD5D55}"/>
    <hyperlink ref="P25" r:id="rId457" display="https://barttorvik.com/team.php?team=Villanova&amp;year=2014" xr:uid="{EF8C62CA-F442-4973-828F-6477024ABA28}"/>
    <hyperlink ref="P26" r:id="rId458" display="https://barttorvik.com/team.php?team=Villanova&amp;year=2014" xr:uid="{C5AA00F1-ABE5-4EAC-93EA-895EB73BF47D}"/>
    <hyperlink ref="P27" r:id="rId459" display="https://barttorvik.com/team.php?team=Iowa+St.&amp;year=2014" xr:uid="{9B92C44C-8C13-457A-9425-01A44ECAD0D1}"/>
    <hyperlink ref="P28" r:id="rId460" display="https://barttorvik.com/team.php?team=Iowa+St.&amp;year=2014" xr:uid="{87A228B5-38BC-479A-85D3-36A8B046734B}"/>
    <hyperlink ref="P29" r:id="rId461" display="https://barttorvik.com/team.php?team=Gonzaga&amp;year=2014" xr:uid="{81FA4145-DB98-4E3F-9BAB-9900C8366FB0}"/>
    <hyperlink ref="P30" r:id="rId462" display="https://barttorvik.com/team.php?team=Gonzaga&amp;year=2014" xr:uid="{9D75D1F8-B4C8-4616-908B-B04A9E5830AC}"/>
    <hyperlink ref="P31" r:id="rId463" display="https://barttorvik.com/team.php?team=Arkansas&amp;year=2014" xr:uid="{7A99EEAC-247E-4F42-B3E1-2CA2EDB6A9D9}"/>
    <hyperlink ref="P33" r:id="rId464" display="https://barttorvik.com/team.php?team=Connecticut&amp;year=2014" xr:uid="{60A5CCED-5607-4582-BD17-20B89A5D6143}"/>
    <hyperlink ref="P34" r:id="rId465" display="https://barttorvik.com/team.php?team=Connecticut&amp;year=2014" xr:uid="{E688ED77-9E07-43E0-9770-75186C45DEF3}"/>
    <hyperlink ref="P35" r:id="rId466" display="https://barttorvik.com/team.php?team=Georgetown&amp;year=2014" xr:uid="{CB9D069C-1180-4A84-9FCC-12BC6D32DDDC}"/>
    <hyperlink ref="P37" r:id="rId467" display="https://barttorvik.com/team.php?team=Iowa&amp;year=2014" xr:uid="{753D2F82-1DDC-45B8-87B0-DB80BF9D476D}"/>
    <hyperlink ref="P38" r:id="rId468" display="https://barttorvik.com/team.php?team=Iowa&amp;year=2014" xr:uid="{D09D5D77-D227-4BA6-A0C9-0979F6A2EF75}"/>
    <hyperlink ref="P39" r:id="rId469" display="https://barttorvik.com/team.php?team=Kentucky&amp;year=2014" xr:uid="{0DDA84A0-3559-4111-B9CF-CFE714073B09}"/>
    <hyperlink ref="P40" r:id="rId470" display="https://barttorvik.com/team.php?team=Kentucky&amp;year=2014" xr:uid="{B706C2CD-0714-4F61-8874-6546D6FAFCF6}"/>
    <hyperlink ref="P41" r:id="rId471" display="https://barttorvik.com/team.php?team=Wisconsin&amp;year=2014" xr:uid="{DED439BF-4F95-48C0-847C-613810C8FEC3}"/>
    <hyperlink ref="P42" r:id="rId472" display="https://barttorvik.com/team.php?team=Wisconsin&amp;year=2014" xr:uid="{05B22D08-62C5-4A1C-AE2D-C287E4631752}"/>
    <hyperlink ref="P43" r:id="rId473" display="https://barttorvik.com/team.php?team=VCU&amp;year=2014" xr:uid="{05463E81-B038-493F-B39C-CF16C009E1BD}"/>
    <hyperlink ref="P44" r:id="rId474" display="https://barttorvik.com/team.php?team=VCU&amp;year=2014" xr:uid="{1676705B-19CE-4D5B-8391-977A7F3E7A8A}"/>
    <hyperlink ref="P45" r:id="rId475" display="https://barttorvik.com/team.php?team=UCLA&amp;year=2014" xr:uid="{B3B995EC-7C3E-42EC-B3E1-2408884C61A8}"/>
    <hyperlink ref="P46" r:id="rId476" display="https://barttorvik.com/team.php?team=UCLA&amp;year=2014" xr:uid="{1D49F0D4-9314-4A9D-AF0F-C5F67123BEE0}"/>
    <hyperlink ref="P47" r:id="rId477" display="https://barttorvik.com/team.php?team=Arizona+St.&amp;year=2014" xr:uid="{58C3C558-3313-4959-A14B-7A5BB4AB6DF2}"/>
    <hyperlink ref="P48" r:id="rId478" display="https://barttorvik.com/team.php?team=Arizona+St.&amp;year=2014" xr:uid="{BC654DE4-D975-4D1F-8056-F5ED0950051E}"/>
    <hyperlink ref="P49" r:id="rId479" display="https://barttorvik.com/team.php?team=Kansas+St.&amp;year=2014" xr:uid="{AECDFB6E-3F4D-4533-8191-D831CAA71045}"/>
    <hyperlink ref="P50" r:id="rId480" display="https://barttorvik.com/team.php?team=Kansas+St.&amp;year=2014" xr:uid="{53C7F41F-04E8-4B3B-AE04-9083FA88EE77}"/>
    <hyperlink ref="Q51" r:id="rId481" display="https://barttorvik.com/trank.php?&amp;begin=20131101&amp;end=20140317&amp;conlimit=All&amp;year=2014&amp;top=0&amp;venue=H&amp;type=All&amp;mingames=0&amp;quad=5&amp;rpi=" xr:uid="{B49DF13F-B7FC-4B78-B2AC-F2A65C761E5D}"/>
    <hyperlink ref="P52" r:id="rId482" display="https://barttorvik.com/team.php?team=Cincinnati&amp;year=2014" xr:uid="{70D6B12F-293C-4C87-9D3A-37DED3E254F9}"/>
    <hyperlink ref="P53" r:id="rId483" display="https://barttorvik.com/team.php?team=Cincinnati&amp;year=2014" xr:uid="{4BB140EF-6E42-486B-957D-7D250D68C08D}"/>
    <hyperlink ref="P54" r:id="rId484" display="https://barttorvik.com/team.php?team=North+Carolina&amp;year=2014" xr:uid="{29230693-528F-45E7-BB79-C09931A1C45D}"/>
    <hyperlink ref="P55" r:id="rId485" display="https://barttorvik.com/team.php?team=North+Carolina&amp;year=2014" xr:uid="{29825CA1-AE8A-44F9-AF3F-75987173437E}"/>
    <hyperlink ref="P56" r:id="rId486" display="https://barttorvik.com/team.php?team=Pittsburgh&amp;year=2014" xr:uid="{3CF6C796-5D16-469C-B197-3F14DAF8AEC8}"/>
    <hyperlink ref="P57" r:id="rId487" display="https://barttorvik.com/team.php?team=Pittsburgh&amp;year=2014" xr:uid="{0707A1DF-CA12-4CCA-A605-ADAA81BF9029}"/>
    <hyperlink ref="P58" r:id="rId488" display="https://barttorvik.com/team.php?team=Wichita+St.&amp;year=2014" xr:uid="{188553BC-BCD5-44C8-A3DB-F9712946ECBF}"/>
    <hyperlink ref="P59" r:id="rId489" display="https://barttorvik.com/team.php?team=Wichita+St.&amp;year=2014" xr:uid="{8D762A38-EF83-42F7-9941-9155B8C17ABF}"/>
    <hyperlink ref="P60" r:id="rId490" display="https://barttorvik.com/team.php?team=BYU&amp;year=2014" xr:uid="{0ED16187-3144-4DB2-B186-8F875B7774BF}"/>
    <hyperlink ref="P61" r:id="rId491" display="https://barttorvik.com/team.php?team=BYU&amp;year=2014" xr:uid="{783A5908-296C-49DF-8F5C-B306B953EFEF}"/>
    <hyperlink ref="P62" r:id="rId492" display="https://barttorvik.com/team.php?team=Minnesota&amp;year=2014" xr:uid="{FEA9A443-68FC-4DCF-B865-C15C5EB9C6F9}"/>
    <hyperlink ref="P64" r:id="rId493" display="https://barttorvik.com/team.php?team=Nebraska&amp;year=2014" xr:uid="{50287D61-79DC-45B3-B957-AA6A0F1F369E}"/>
    <hyperlink ref="P65" r:id="rId494" display="https://barttorvik.com/team.php?team=Nebraska&amp;year=2014" xr:uid="{88EC16D2-B2C1-4DD3-A272-A8B8272850AE}"/>
    <hyperlink ref="P66" r:id="rId495" display="https://barttorvik.com/team.php?team=George+Washington&amp;year=2014" xr:uid="{13C5F5F9-5E88-4B58-8CA6-4396DC867768}"/>
    <hyperlink ref="P67" r:id="rId496" display="https://barttorvik.com/team.php?team=George+Washington&amp;year=2014" xr:uid="{94C5A9B9-21E8-4649-AED4-C71ECDE0F80A}"/>
    <hyperlink ref="P68" r:id="rId497" display="https://barttorvik.com/team.php?team=Syracuse&amp;year=2014" xr:uid="{22D5E8D9-CA85-49DD-BFCC-111F10469FC0}"/>
    <hyperlink ref="P69" r:id="rId498" display="https://barttorvik.com/team.php?team=Syracuse&amp;year=2014" xr:uid="{8F6EA050-14E1-4101-B6BD-D244C43A9A44}"/>
    <hyperlink ref="P70" r:id="rId499" display="https://barttorvik.com/team.php?team=West+Virginia&amp;year=2014" xr:uid="{7B0DB3D7-6369-41A0-A7C7-A1F487721D7E}"/>
    <hyperlink ref="P72" r:id="rId500" display="https://barttorvik.com/team.php?team=Texas&amp;year=2014" xr:uid="{4451F727-AB06-4D6D-AD7B-70DFA7D952DC}"/>
    <hyperlink ref="P73" r:id="rId501" display="https://barttorvik.com/team.php?team=Texas&amp;year=2014" xr:uid="{F843BCE7-1174-44A8-80DC-02F446108D51}"/>
    <hyperlink ref="P74" r:id="rId502" display="https://barttorvik.com/team.php?team=Utah&amp;year=2014" xr:uid="{7A9390F9-CBBC-4BA5-9EDC-948A27FF8068}"/>
    <hyperlink ref="P76" r:id="rId503" display="https://barttorvik.com/team.php?team=Alabama&amp;year=2014" xr:uid="{C187C86D-DC74-40F0-BBDA-814AFD5D331D}"/>
    <hyperlink ref="P78" r:id="rId504" display="https://barttorvik.com/team.php?team=Stanford&amp;year=2014" xr:uid="{36D05B24-DB6A-45ED-8526-972F6E063D24}"/>
    <hyperlink ref="P79" r:id="rId505" display="https://barttorvik.com/team.php?team=Stanford&amp;year=2014" xr:uid="{B9BC67CB-AE16-4696-B3C3-ED8531CD84B1}"/>
    <hyperlink ref="P80" r:id="rId506" display="https://barttorvik.com/team.php?team=Oklahoma&amp;year=2014" xr:uid="{5CB21C19-9E34-4FC1-B960-9967F7486DEB}"/>
    <hyperlink ref="P81" r:id="rId507" display="https://barttorvik.com/team.php?team=Oklahoma&amp;year=2014" xr:uid="{1BB9555A-AFBA-4737-B4C4-1803961BE809}"/>
    <hyperlink ref="P82" r:id="rId508" display="https://barttorvik.com/team.php?team=Providence&amp;year=2014" xr:uid="{E187CDC0-26F7-4EA9-AAEB-37FE83D05689}"/>
    <hyperlink ref="P83" r:id="rId509" display="https://barttorvik.com/team.php?team=Providence&amp;year=2014" xr:uid="{5269CFB4-6B9C-4E83-9BD0-A5BFB5544CB9}"/>
    <hyperlink ref="P84" r:id="rId510" display="https://barttorvik.com/team.php?team=San+Diego+St.&amp;year=2014" xr:uid="{06804EFD-9C85-416D-AD7A-525118C22E46}"/>
    <hyperlink ref="P85" r:id="rId511" display="https://barttorvik.com/team.php?team=San+Diego+St.&amp;year=2014" xr:uid="{B9E4BD14-2360-49A1-9D23-82E9BE0D5C74}"/>
    <hyperlink ref="P86" r:id="rId512" display="https://barttorvik.com/team.php?team=Harvard&amp;year=2014" xr:uid="{31E881B7-154D-4218-BC3A-BBC668CE5450}"/>
    <hyperlink ref="P87" r:id="rId513" display="https://barttorvik.com/team.php?team=Harvard&amp;year=2014" xr:uid="{A297B435-777C-4A52-9D01-8EA036315444}"/>
    <hyperlink ref="P88" r:id="rId514" display="https://barttorvik.com/team.php?team=Memphis&amp;year=2014" xr:uid="{639EB6A3-B697-4B76-80D5-E4EC03419122}"/>
    <hyperlink ref="P89" r:id="rId515" display="https://barttorvik.com/team.php?team=Memphis&amp;year=2014" xr:uid="{F479FCDB-365B-4A2A-9E03-9938A1FC0E3E}"/>
    <hyperlink ref="P90" r:id="rId516" display="https://barttorvik.com/team.php?team=Michigan+St.&amp;year=2014" xr:uid="{0D358ED8-C3BC-418E-83D2-0416AC60731C}"/>
    <hyperlink ref="P91" r:id="rId517" display="https://barttorvik.com/team.php?team=Michigan+St.&amp;year=2014" xr:uid="{13CC6581-F478-4711-BFA3-5033F1C507C7}"/>
    <hyperlink ref="P92" r:id="rId518" display="https://barttorvik.com/team.php?team=Clemson&amp;year=2014" xr:uid="{1F5329AE-9F24-4F5B-8B1E-13654A88E7E5}"/>
    <hyperlink ref="P94" r:id="rId519" display="https://barttorvik.com/team.php?team=Saint+Louis&amp;year=2014" xr:uid="{6ABE9581-37F4-43B9-B336-31C39E642AA3}"/>
    <hyperlink ref="P95" r:id="rId520" display="https://barttorvik.com/team.php?team=Saint+Louis&amp;year=2014" xr:uid="{C0255DE4-8941-4E85-B1AC-013755B348AD}"/>
    <hyperlink ref="P96" r:id="rId521" display="https://barttorvik.com/team.php?team=Xavier&amp;year=2014" xr:uid="{3B7C4ED3-10D5-4CC5-8BA7-EB13554C2C39}"/>
    <hyperlink ref="P97" r:id="rId522" display="https://barttorvik.com/team.php?team=Xavier&amp;year=2014" xr:uid="{65992D3B-F6BA-48A7-9B93-9FD5ADBA2258}"/>
    <hyperlink ref="P98" r:id="rId523" display="https://barttorvik.com/team.php?team=New+Mexico&amp;year=2014" xr:uid="{73C509F9-9315-4DDA-ACAA-536C8BFC39B4}"/>
    <hyperlink ref="P99" r:id="rId524" display="https://barttorvik.com/team.php?team=New+Mexico&amp;year=2014" xr:uid="{97C799A9-D651-4556-B5C5-154D33EE0EEB}"/>
    <hyperlink ref="P100" r:id="rId525" display="https://barttorvik.com/team.php?team=Saint+Mary%27s&amp;year=2014" xr:uid="{E89E47E6-BDC7-4B35-A5A0-E2C635D406E4}"/>
    <hyperlink ref="Q102" r:id="rId526" display="https://barttorvik.com/trank.php?&amp;begin=20131101&amp;end=20140317&amp;conlimit=All&amp;year=2014&amp;top=0&amp;venue=H&amp;type=All&amp;mingames=0&amp;quad=5&amp;rpi=" xr:uid="{76F7E2D4-27CF-47CB-8B55-8D9D9A6042BD}"/>
    <hyperlink ref="P103" r:id="rId527" display="https://barttorvik.com/team.php?team=St.+John%27s&amp;year=2014" xr:uid="{D459A74F-71CA-4D03-BA59-9A8F2A786CC1}"/>
    <hyperlink ref="P105" r:id="rId528" display="https://barttorvik.com/team.php?team=Colorado&amp;year=2014" xr:uid="{E89855B3-8B76-4AFF-B86E-7CA1E813DD8B}"/>
    <hyperlink ref="P106" r:id="rId529" display="https://barttorvik.com/team.php?team=Colorado&amp;year=2014" xr:uid="{5615D17C-61A5-42EA-ACE8-EAA079F5179A}"/>
    <hyperlink ref="P107" r:id="rId530" display="https://barttorvik.com/team.php?team=Louisiana+Tech&amp;year=2014" xr:uid="{7A635C60-1FF7-4962-B53B-CF6023EE2CAD}"/>
    <hyperlink ref="P109" r:id="rId531" display="https://barttorvik.com/team.php?team=Oregon&amp;year=2014" xr:uid="{A9C449C0-5DC6-4C0E-AA60-8378F7161163}"/>
    <hyperlink ref="P110" r:id="rId532" display="https://barttorvik.com/team.php?team=Oregon&amp;year=2014" xr:uid="{9F972427-F068-4EDE-957C-586A3E2B2E56}"/>
    <hyperlink ref="P111" r:id="rId533" display="https://barttorvik.com/team.php?team=Missouri&amp;year=2014" xr:uid="{284A9BF1-D356-49B4-B39A-DF4456B93E4F}"/>
    <hyperlink ref="P113" r:id="rId534" display="https://barttorvik.com/team.php?team=LSU&amp;year=2014" xr:uid="{EA4351B7-1DF3-4398-B7CF-8A5C1210ACEA}"/>
    <hyperlink ref="P115" r:id="rId535" display="https://barttorvik.com/team.php?team=Saint+Joseph%27s&amp;year=2014" xr:uid="{06871B73-709B-4886-B1FF-D04410B86D32}"/>
    <hyperlink ref="P116" r:id="rId536" display="https://barttorvik.com/team.php?team=Saint+Joseph%27s&amp;year=2014" xr:uid="{6B224D6E-2953-4C21-80EA-DAF8CEF7A4C7}"/>
    <hyperlink ref="P117" r:id="rId537" display="https://barttorvik.com/team.php?team=Indiana&amp;year=2014" xr:uid="{9AE5907A-61F4-455E-A4E1-0E1A2DE9B4BB}"/>
    <hyperlink ref="P119" r:id="rId538" display="https://barttorvik.com/team.php?team=Florida+St.&amp;year=2014" xr:uid="{06607E4F-FA77-4A50-98B8-F701E07E7CE7}"/>
    <hyperlink ref="P121" r:id="rId539" display="https://barttorvik.com/team.php?team=Northern+Iowa&amp;year=2014" xr:uid="{665D6354-59F4-4724-9325-3D3286F1CA16}"/>
    <hyperlink ref="P123" r:id="rId540" display="https://barttorvik.com/team.php?team=Baylor&amp;year=2014" xr:uid="{5FF57169-1B1C-45F9-B572-3189036E831E}"/>
    <hyperlink ref="P124" r:id="rId541" display="https://barttorvik.com/team.php?team=Baylor&amp;year=2014" xr:uid="{3C4CEFD7-8324-4A23-BF5B-2B76C89D5A5D}"/>
    <hyperlink ref="P125" r:id="rId542" display="https://barttorvik.com/team.php?team=Maryland&amp;year=2014" xr:uid="{64DAB08B-4E07-4A56-A495-2C1C9B1BFCCB}"/>
    <hyperlink ref="P127" r:id="rId543" display="https://barttorvik.com/team.php?team=Southern+Miss&amp;year=2014" xr:uid="{73AC74A3-13E5-4BFA-B62B-68BDA6EF6E98}"/>
    <hyperlink ref="P129" r:id="rId544" display="https://barttorvik.com/team.php?team=Massachusetts&amp;year=2014" xr:uid="{EA3EB3DB-9BD4-4167-8322-65A006F3F8FD}"/>
    <hyperlink ref="P130" r:id="rId545" display="https://barttorvik.com/team.php?team=Massachusetts&amp;year=2014" xr:uid="{97C4BA7F-695E-440B-80D2-31D6767C1E75}"/>
    <hyperlink ref="P131" r:id="rId546" display="https://barttorvik.com/team.php?team=California&amp;year=2014" xr:uid="{F2ED779F-6192-4A90-9949-10564CEAAF32}"/>
    <hyperlink ref="P133" r:id="rId547" display="https://barttorvik.com/team.php?team=Dayton&amp;year=2014" xr:uid="{3ED8DBB7-7F78-4501-9895-3BBBE05C1D2D}"/>
    <hyperlink ref="P134" r:id="rId548" display="https://barttorvik.com/team.php?team=Dayton&amp;year=2014" xr:uid="{4F4ECB8A-B758-45DC-87DF-D88A49814C09}"/>
    <hyperlink ref="P135" r:id="rId549" display="https://barttorvik.com/team.php?team=Georgia&amp;year=2014" xr:uid="{A3DC6063-12DF-450E-950C-403A8E356E40}"/>
    <hyperlink ref="P137" r:id="rId550" display="https://barttorvik.com/team.php?team=North+Dakota+St.&amp;year=2014" xr:uid="{FD5F1A40-8850-45EE-84F6-5C515A5D3B2D}"/>
    <hyperlink ref="P138" r:id="rId551" display="https://barttorvik.com/team.php?team=North+Dakota+St.&amp;year=2014" xr:uid="{B35443F0-6950-43FD-8654-E8CF9A4737E7}"/>
    <hyperlink ref="P139" r:id="rId552" display="https://barttorvik.com/team.php?team=Marquette&amp;year=2014" xr:uid="{7FE6B6C0-7073-4C8A-9BE0-0D3C6ECD365A}"/>
    <hyperlink ref="P141" r:id="rId553" display="https://barttorvik.com/team.php?team=New+Mexico+St.&amp;year=2014" xr:uid="{52E47B15-1545-435C-B024-16DBC724695C}"/>
    <hyperlink ref="P142" r:id="rId554" display="https://barttorvik.com/team.php?team=New+Mexico+St.&amp;year=2014" xr:uid="{CDCA1FED-11EB-47AA-BDE7-F434B8F9DDCC}"/>
    <hyperlink ref="P143" r:id="rId555" display="https://barttorvik.com/team.php?team=Vermont&amp;year=2014" xr:uid="{A9BDF9E3-A8C4-4ACF-AC51-6E660EE68816}"/>
    <hyperlink ref="P145" r:id="rId556" display="https://barttorvik.com/team.php?team=Mercer&amp;year=2014" xr:uid="{5C4BC758-2257-4D21-9CA2-501EA3DEF0C6}"/>
    <hyperlink ref="P146" r:id="rId557" display="https://barttorvik.com/team.php?team=Mercer&amp;year=2014" xr:uid="{443E6331-9E9C-4C20-BFBA-6E3830235A78}"/>
    <hyperlink ref="P147" r:id="rId558" display="https://barttorvik.com/team.php?team=Mississippi&amp;year=2014" xr:uid="{5B191408-58F6-4F15-9695-AA1C05E4B686}"/>
    <hyperlink ref="P149" r:id="rId559" display="https://barttorvik.com/team.php?team=Texas+Tech&amp;year=2014" xr:uid="{C7C51AC7-230B-4477-8448-48AACF66B69B}"/>
    <hyperlink ref="P151" r:id="rId560" display="https://barttorvik.com/team.php?team=Green+Bay&amp;year=2014" xr:uid="{D6E5FE0B-6EA4-44B2-AD9F-636EE31DE20B}"/>
    <hyperlink ref="Q153" r:id="rId561" display="https://barttorvik.com/trank.php?&amp;begin=20131101&amp;end=20140317&amp;conlimit=All&amp;year=2014&amp;top=0&amp;venue=H&amp;type=All&amp;mingames=0&amp;quad=5&amp;rpi=" xr:uid="{92DBFF06-EB53-42C2-820D-ED01D00BD58A}"/>
    <hyperlink ref="P154" r:id="rId562" display="https://barttorvik.com/team.php?team=Richmond&amp;year=2014" xr:uid="{FC3A32E3-1266-4801-9663-2B5AF310E35C}"/>
    <hyperlink ref="P156" r:id="rId563" display="https://barttorvik.com/team.php?team=Georgia+St.&amp;year=2014" xr:uid="{24B2E670-365D-4E81-8421-F541A224BAB3}"/>
    <hyperlink ref="P158" r:id="rId564" display="https://barttorvik.com/team.php?team=Columbia&amp;year=2014" xr:uid="{BA37BFA8-ADD5-46A5-B468-D625827EC3EE}"/>
    <hyperlink ref="P160" r:id="rId565" display="https://barttorvik.com/team.php?team=St.+Bonaventure&amp;year=2014" xr:uid="{CCC04530-8DD8-460E-8DF8-405A86130E09}"/>
    <hyperlink ref="P162" r:id="rId566" display="https://barttorvik.com/team.php?team=Wyoming&amp;year=2014" xr:uid="{1175B4B6-B1D8-460B-AC89-933E4EE46829}"/>
    <hyperlink ref="P164" r:id="rId567" display="https://barttorvik.com/team.php?team=Louisiana+Lafayette&amp;year=2014" xr:uid="{A90205A1-8935-4C85-88F7-093865C54E7B}"/>
    <hyperlink ref="P165" r:id="rId568" display="https://barttorvik.com/team.php?team=Louisiana+Lafayette&amp;year=2014" xr:uid="{4695F561-056E-4CA2-BE87-4EF3A930677F}"/>
    <hyperlink ref="P166" r:id="rId569" display="https://barttorvik.com/team.php?team=Iona&amp;year=2014" xr:uid="{864AD8EF-7C13-4BE2-AD63-087DEDEF3F40}"/>
    <hyperlink ref="P168" r:id="rId570" display="https://barttorvik.com/team.php?team=Boise+St.&amp;year=2014" xr:uid="{2F2E83F4-D448-487E-A7C3-FB2C12C25C9B}"/>
    <hyperlink ref="P170" r:id="rId571" display="https://barttorvik.com/team.php?team=Buffalo&amp;year=2014" xr:uid="{5E1FC9A6-F971-4ADA-A192-83D0B494189D}"/>
    <hyperlink ref="P172" r:id="rId572" display="https://barttorvik.com/team.php?team=Illinois&amp;year=2014" xr:uid="{297E36C8-5652-46C7-A259-5FB6763F435B}"/>
    <hyperlink ref="P174" r:id="rId573" display="https://barttorvik.com/team.php?team=Tulsa&amp;year=2014" xr:uid="{AC904204-7A1F-4BDF-BA03-028128170AD3}"/>
    <hyperlink ref="P175" r:id="rId574" display="https://barttorvik.com/team.php?team=Tulsa&amp;year=2014" xr:uid="{302F7A91-184B-4356-96EB-E9E04F877A29}"/>
    <hyperlink ref="P176" r:id="rId575" display="https://barttorvik.com/team.php?team=Auburn&amp;year=2014" xr:uid="{D2A435DE-376B-4E35-BF7B-1C59311E0A20}"/>
    <hyperlink ref="P178" r:id="rId576" display="https://barttorvik.com/team.php?team=La+Salle&amp;year=2014" xr:uid="{C0640FDE-79B3-4F25-875C-D958397109C4}"/>
    <hyperlink ref="P180" r:id="rId577" display="https://barttorvik.com/team.php?team=Vanderbilt&amp;year=2014" xr:uid="{D203F7BC-137C-4DB1-A387-72627DD3E448}"/>
    <hyperlink ref="P182" r:id="rId578" display="https://barttorvik.com/team.php?team=Middle+Tennessee&amp;year=2014" xr:uid="{B237E10B-1DC7-4496-978A-2F2D268BFA4F}"/>
    <hyperlink ref="P184" r:id="rId579" display="https://barttorvik.com/team.php?team=Texas+A%26M&amp;year=2014" xr:uid="{F3F6E06E-E589-409C-BFB9-1F39A88BA114}"/>
    <hyperlink ref="P186" r:id="rId580" display="https://barttorvik.com/team.php?team=Penn+St.&amp;year=2014" xr:uid="{5D55A422-F7D8-4443-A74C-D967BB57973E}"/>
    <hyperlink ref="P188" r:id="rId581" display="https://barttorvik.com/team.php?team=Purdue&amp;year=2014" xr:uid="{C564EAC0-60F3-4BEB-BD52-043EEE4B3AB4}"/>
    <hyperlink ref="P190" r:id="rId582" display="https://barttorvik.com/team.php?team=Eastern+Michigan&amp;year=2014" xr:uid="{EFA683D7-178F-4B19-99F7-CA3F4E1BB980}"/>
    <hyperlink ref="P192" r:id="rId583" display="https://barttorvik.com/team.php?team=Oregon+St.&amp;year=2014" xr:uid="{BBA17D52-C00A-4CB6-AAA4-D2A17561FB97}"/>
    <hyperlink ref="P194" r:id="rId584" display="https://barttorvik.com/team.php?team=Notre+Dame&amp;year=2014" xr:uid="{C2745A2F-EDE5-4FBB-B120-859E29442F16}"/>
    <hyperlink ref="P196" r:id="rId585" display="https://barttorvik.com/team.php?team=North+Carolina+St.&amp;year=2014" xr:uid="{B16B6D39-4DF5-4C6D-B862-223E59D67BA1}"/>
    <hyperlink ref="P197" r:id="rId586" display="https://barttorvik.com/team.php?team=North+Carolina+St.&amp;year=2014" xr:uid="{48B400FD-BEDE-4209-A93F-387D3F96D565}"/>
    <hyperlink ref="P198" r:id="rId587" display="https://barttorvik.com/team.php?team=Indiana+St.&amp;year=2014" xr:uid="{ECF79ACF-B0E8-4F39-9235-616CCDDBA2F9}"/>
    <hyperlink ref="P200" r:id="rId588" display="https://barttorvik.com/team.php?team=Utah+St.&amp;year=2014" xr:uid="{DB69DE03-4F64-49F5-A064-132571C62F9F}"/>
    <hyperlink ref="P202" r:id="rId589" display="https://barttorvik.com/team.php?team=Wake+Forest&amp;year=2014" xr:uid="{BA5A1FEF-5825-44B2-B306-12C7D3F7045D}"/>
    <hyperlink ref="Q204" r:id="rId590" display="https://barttorvik.com/trank.php?&amp;begin=20131101&amp;end=20140317&amp;conlimit=All&amp;year=2014&amp;top=0&amp;venue=H&amp;type=All&amp;mingames=0&amp;quad=5&amp;rpi=" xr:uid="{9FFCAAEE-24F8-487B-82EF-4F9432FD436D}"/>
    <hyperlink ref="P205" r:id="rId591" display="https://barttorvik.com/team.php?team=San+Francisco&amp;year=2014" xr:uid="{F975A0FB-7499-4775-BAED-F5B34A711A50}"/>
    <hyperlink ref="P207" r:id="rId592" display="https://barttorvik.com/team.php?team=Illinois+St.&amp;year=2014" xr:uid="{2117BC53-A235-4785-B46B-AEAF194ACD0A}"/>
    <hyperlink ref="P209" r:id="rId593" display="https://barttorvik.com/team.php?team=Manhattan&amp;year=2014" xr:uid="{2044A0DC-8FF1-4E9B-B75D-B41B392997C3}"/>
    <hyperlink ref="P210" r:id="rId594" display="https://barttorvik.com/team.php?team=Manhattan&amp;year=2014" xr:uid="{7F5CFA46-01C3-45D7-97E1-A5E925B62554}"/>
    <hyperlink ref="P211" r:id="rId595" display="https://barttorvik.com/team.php?team=Miami+FL&amp;year=2014" xr:uid="{7E56D9E4-5FB3-4AC8-AFA2-FAB2B10D43E6}"/>
    <hyperlink ref="P213" r:id="rId596" display="https://barttorvik.com/team.php?team=South+Carolina&amp;year=2014" xr:uid="{35241770-0CA4-4D9A-B14A-40B743726DE1}"/>
    <hyperlink ref="P215" r:id="rId597" display="https://barttorvik.com/team.php?team=UC+Santa+Barbara&amp;year=2014" xr:uid="{03BBBC52-96EA-4678-BC9C-92D32902AE09}"/>
    <hyperlink ref="P217" r:id="rId598" display="https://barttorvik.com/team.php?team=Houston&amp;year=2014" xr:uid="{9508B158-0082-4A0A-BE09-AFC23E5BBE38}"/>
    <hyperlink ref="P219" r:id="rId599" display="https://barttorvik.com/team.php?team=Butler&amp;year=2014" xr:uid="{5F6CA353-CE26-49BF-97E5-6165DEF31061}"/>
    <hyperlink ref="P221" r:id="rId600" display="https://barttorvik.com/team.php?team=Stephen+F.+Austin&amp;year=2014" xr:uid="{DF2B8C19-6775-468B-8544-092318298780}"/>
    <hyperlink ref="P222" r:id="rId601" display="https://barttorvik.com/team.php?team=Stephen+F.+Austin&amp;year=2014" xr:uid="{BE25C7BD-2796-426D-95BC-961B578E5890}"/>
    <hyperlink ref="P223" r:id="rId602" display="https://barttorvik.com/team.php?team=UC+Irvine&amp;year=2014" xr:uid="{2DD355E2-9CF2-4F99-A641-382B55CC401E}"/>
    <hyperlink ref="P225" r:id="rId603" display="https://barttorvik.com/team.php?team=Belmont&amp;year=2014" xr:uid="{79AE254A-C1AA-4DCD-87CB-DCD6FC75A19E}"/>
    <hyperlink ref="P227" r:id="rId604" display="https://barttorvik.com/team.php?team=Arkansas+St.&amp;year=2014" xr:uid="{568FA2E6-FDC4-4034-B05B-F12F436D46A5}"/>
    <hyperlink ref="P229" r:id="rId605" display="https://barttorvik.com/team.php?team=Princeton&amp;year=2014" xr:uid="{3F5C8AF6-9BF1-4A2B-8A46-7FA0C88F5010}"/>
    <hyperlink ref="P231" r:id="rId606" display="https://barttorvik.com/team.php?team=South+Dakota+St.&amp;year=2014" xr:uid="{E6E3D7E7-776C-442F-AF2F-DF917D4F334E}"/>
    <hyperlink ref="P233" r:id="rId607" display="https://barttorvik.com/team.php?team=Colorado+St.&amp;year=2014" xr:uid="{1D87B2C9-A5C1-4126-9E23-8F6139B6303D}"/>
    <hyperlink ref="P235" r:id="rId608" display="https://barttorvik.com/team.php?team=Seton+Hall&amp;year=2014" xr:uid="{7E0F4D70-34B5-4D5C-98CE-7559DFDD9F9D}"/>
    <hyperlink ref="P237" r:id="rId609" display="https://barttorvik.com/team.php?team=Fresno+St.&amp;year=2014" xr:uid="{160CE1C9-2216-4A16-9043-B791B6ABCD6E}"/>
    <hyperlink ref="P239" r:id="rId610" display="https://barttorvik.com/team.php?team=Rhode+Island&amp;year=2014" xr:uid="{834DB316-941A-460B-80C4-DA3183123367}"/>
    <hyperlink ref="P241" r:id="rId611" display="https://barttorvik.com/team.php?team=Missouri+St.&amp;year=2014" xr:uid="{B3C9A6E9-E258-4810-8B75-1EC41C4BFD37}"/>
    <hyperlink ref="P243" r:id="rId612" display="https://barttorvik.com/team.php?team=UNLV&amp;year=2014" xr:uid="{0D05C852-DF01-48E7-BEA8-22C79CDA1792}"/>
    <hyperlink ref="P245" r:id="rId613" display="https://barttorvik.com/team.php?team=Washington&amp;year=2014" xr:uid="{03AE5B4E-D774-433A-A2D6-6AE9A083AE1A}"/>
    <hyperlink ref="P247" r:id="rId614" display="https://barttorvik.com/team.php?team=Denver&amp;year=2014" xr:uid="{990E902A-9477-4769-BC15-085262543DBC}"/>
    <hyperlink ref="P249" r:id="rId615" display="https://barttorvik.com/team.php?team=Hawaii&amp;year=2014" xr:uid="{D69DA842-C6EE-47E4-8D80-86E60B11CDEF}"/>
    <hyperlink ref="P251" r:id="rId616" display="https://barttorvik.com/team.php?team=Portland&amp;year=2014" xr:uid="{56A5488E-19F1-455D-A3C9-CE665BE39866}"/>
    <hyperlink ref="P253" r:id="rId617" display="https://barttorvik.com/team.php?team=North+Carolina+Central&amp;year=2014" xr:uid="{0340B6E3-82EE-4E30-B64A-D24518B47C78}"/>
    <hyperlink ref="P254" r:id="rId618" display="https://barttorvik.com/team.php?team=North+Carolina+Central&amp;year=2014" xr:uid="{F417EE6A-F498-49AE-AD0D-F376ED4C9EF4}"/>
    <hyperlink ref="Q255" r:id="rId619" display="https://barttorvik.com/trank.php?&amp;begin=20131101&amp;end=20140317&amp;conlimit=All&amp;year=2014&amp;top=0&amp;venue=H&amp;type=All&amp;mingames=0&amp;quad=5&amp;rpi=" xr:uid="{C1840628-F9B0-49D5-AB3F-6F9CE0CCB732}"/>
    <hyperlink ref="P256" r:id="rId620" display="https://barttorvik.com/team.php?team=American&amp;year=2014" xr:uid="{98F55142-8F99-4E65-A97C-11B309555D9A}"/>
    <hyperlink ref="P257" r:id="rId621" display="https://barttorvik.com/team.php?team=American&amp;year=2014" xr:uid="{F1C135F4-B00A-4C04-9468-CF1703F34349}"/>
    <hyperlink ref="P258" r:id="rId622" display="https://barttorvik.com/team.php?team=Murray+St.&amp;year=2014" xr:uid="{90E3C7C0-847A-466E-9FBF-4D691FD962E5}"/>
    <hyperlink ref="P260" r:id="rId623" display="https://barttorvik.com/team.php?team=Toledo&amp;year=2014" xr:uid="{59ED1045-DF72-4E9C-AEE7-336D966EE7CB}"/>
    <hyperlink ref="P262" r:id="rId624" display="https://barttorvik.com/team.php?team=Boston+University&amp;year=2014" xr:uid="{29EC67F8-4B50-4445-9ADF-C344ACA65225}"/>
    <hyperlink ref="P264" r:id="rId625" display="https://barttorvik.com/team.php?team=Florida+Gulf+Coast&amp;year=2014" xr:uid="{B346F724-44FD-4C0C-B2C8-5502473F9E08}"/>
    <hyperlink ref="P266" r:id="rId626" display="https://barttorvik.com/team.php?team=Georgia+Tech&amp;year=2014" xr:uid="{344B624F-26CF-445E-A06A-079BD0D78563}"/>
    <hyperlink ref="P268" r:id="rId627" display="https://barttorvik.com/team.php?team=Cleveland+St.&amp;year=2014" xr:uid="{A3422875-FC94-44C8-8DFA-D0B0D836D9C6}"/>
    <hyperlink ref="P270" r:id="rId628" display="https://barttorvik.com/team.php?team=Towson&amp;year=2014" xr:uid="{3CD6B888-F08C-401D-A76B-2D2842CC359B}"/>
    <hyperlink ref="P272" r:id="rId629" display="https://barttorvik.com/team.php?team=Virginia+Tech&amp;year=2014" xr:uid="{0462A733-25FD-4433-9CA5-81F79BA41168}"/>
    <hyperlink ref="P274" r:id="rId630" display="https://barttorvik.com/team.php?team=UAB&amp;year=2014" xr:uid="{B2B15841-EDC1-4DDB-BCD3-255B9AFCFE49}"/>
    <hyperlink ref="P276" r:id="rId631" display="https://barttorvik.com/team.php?team=Wright+St.&amp;year=2014" xr:uid="{09CDD12F-6FDD-432A-ABC4-68B392F4EDDA}"/>
    <hyperlink ref="P278" r:id="rId632" display="https://barttorvik.com/team.php?team=Valparaiso&amp;year=2014" xr:uid="{744D757C-5B1E-4016-91A1-FEB2527E461B}"/>
    <hyperlink ref="P280" r:id="rId633" display="https://barttorvik.com/team.php?team=Bradley&amp;year=2014" xr:uid="{74351149-CC90-435C-A628-8DD946AB9D26}"/>
    <hyperlink ref="P282" r:id="rId634" display="https://barttorvik.com/team.php?team=Western+Michigan&amp;year=2014" xr:uid="{BCFCBC60-5BAE-4214-A784-FBF255D5ACAC}"/>
    <hyperlink ref="P283" r:id="rId635" display="https://barttorvik.com/team.php?team=Western+Michigan&amp;year=2014" xr:uid="{F654C505-404A-42A6-9045-C04C45336B47}"/>
    <hyperlink ref="P284" r:id="rId636" display="https://barttorvik.com/team.php?team=Davidson&amp;year=2014" xr:uid="{9AB22813-5E63-4947-AFF2-9F87B159DF4E}"/>
    <hyperlink ref="P286" r:id="rId637" display="https://barttorvik.com/team.php?team=Akron&amp;year=2014" xr:uid="{D24C792D-0949-4303-8DE5-FF4BA24DE212}"/>
    <hyperlink ref="P288" r:id="rId638" display="https://barttorvik.com/team.php?team=San+Diego&amp;year=2014" xr:uid="{0E78B480-F125-41A0-AE26-7BECC69EA8A7}"/>
    <hyperlink ref="P290" r:id="rId639" display="https://barttorvik.com/team.php?team=Delaware&amp;year=2014" xr:uid="{84EA1068-73B4-452D-8F9F-43A18C565616}"/>
    <hyperlink ref="P291" r:id="rId640" display="https://barttorvik.com/team.php?team=Delaware&amp;year=2014" xr:uid="{AA15D737-D7A0-4183-A548-442ED531D3C4}"/>
    <hyperlink ref="P292" r:id="rId641" display="https://barttorvik.com/team.php?team=IPFW&amp;year=2014" xr:uid="{9D6EB487-E157-4557-8BE2-A1A1578C6061}"/>
    <hyperlink ref="P294" r:id="rId642" display="https://barttorvik.com/team.php?team=George+Mason&amp;year=2014" xr:uid="{C81FB887-EA80-4933-ACC1-0E2BB47B1310}"/>
    <hyperlink ref="P296" r:id="rId643" display="https://barttorvik.com/team.php?team=UNC+Asheville&amp;year=2014" xr:uid="{BF48F81C-7741-4DEB-B86C-D328A4118D56}"/>
    <hyperlink ref="P298" r:id="rId644" display="https://barttorvik.com/team.php?team=Pacific&amp;year=2014" xr:uid="{0FBD7DCE-821B-4E29-B8D7-9CA37BE1C67B}"/>
    <hyperlink ref="P300" r:id="rId645" display="https://barttorvik.com/team.php?team=Quinnipiac&amp;year=2014" xr:uid="{97035941-988E-4C75-92B5-E95336405D3D}"/>
    <hyperlink ref="P302" r:id="rId646" display="https://barttorvik.com/team.php?team=Siena&amp;year=2014" xr:uid="{63BB789A-9079-4A41-ABE2-39441C6E89DC}"/>
    <hyperlink ref="P304" r:id="rId647" display="https://barttorvik.com/team.php?team=Ohio&amp;year=2014" xr:uid="{FEB0CB91-8050-40A3-AA34-22931D2B1ACD}"/>
    <hyperlink ref="Q306" r:id="rId648" display="https://barttorvik.com/trank.php?&amp;begin=20131101&amp;end=20140317&amp;conlimit=All&amp;year=2014&amp;top=0&amp;venue=H&amp;type=All&amp;mingames=0&amp;quad=5&amp;rpi=" xr:uid="{307B7E38-1BC1-4A45-B358-B4282095529C}"/>
    <hyperlink ref="P307" r:id="rId649" display="https://barttorvik.com/team.php?team=Boston+College&amp;year=2014" xr:uid="{043F8CB0-277F-480A-B507-19184A68B3B7}"/>
    <hyperlink ref="P309" r:id="rId650" display="https://barttorvik.com/team.php?team=Canisius&amp;year=2014" xr:uid="{F30EE4AF-5994-441D-AC51-9733EC916BC6}"/>
    <hyperlink ref="P311" r:id="rId651" display="https://barttorvik.com/team.php?team=UCF&amp;year=2014" xr:uid="{4B7FE0B6-4A4A-43E7-A6E2-569E3C87F561}"/>
    <hyperlink ref="P313" r:id="rId652" display="https://barttorvik.com/team.php?team=USC&amp;year=2014" xr:uid="{79D58522-2837-4E5D-BCA8-E2E3EBCC4488}"/>
    <hyperlink ref="P315" r:id="rId653" display="https://barttorvik.com/team.php?team=Long+Beach+St.&amp;year=2014" xr:uid="{796CF37D-BCEC-4BCF-869D-7961AE215BE1}"/>
    <hyperlink ref="P317" r:id="rId654" display="https://barttorvik.com/team.php?team=William+%26+Mary&amp;year=2014" xr:uid="{B2BFFFE5-2B53-4498-844A-C653DCC12419}"/>
    <hyperlink ref="P319" r:id="rId655" display="https://barttorvik.com/team.php?team=Southern+Illinois&amp;year=2014" xr:uid="{CBD28C93-136E-4B5D-8839-DA51A06D21F8}"/>
    <hyperlink ref="P321" r:id="rId656" display="https://barttorvik.com/team.php?team=Fordham&amp;year=2014" xr:uid="{0F5520B1-C4EC-4827-9CEC-7C5F9B0E8A85}"/>
    <hyperlink ref="P323" r:id="rId657" display="https://barttorvik.com/team.php?team=Charlotte&amp;year=2014" xr:uid="{EAD569ED-5AA6-4958-8905-00AD80716048}"/>
    <hyperlink ref="P325" r:id="rId658" display="https://barttorvik.com/team.php?team=South+Dakota&amp;year=2014" xr:uid="{5B2A25AE-EFBA-4E0F-97E9-E7C820328826}"/>
    <hyperlink ref="P327" r:id="rId659" display="https://barttorvik.com/team.php?team=Old+Dominion&amp;year=2014" xr:uid="{AE5D879E-BDFD-4A09-9D49-96B8F9F7D8BA}"/>
    <hyperlink ref="P329" r:id="rId660" display="https://barttorvik.com/team.php?team=UTEP&amp;year=2014" xr:uid="{861E5546-8F60-4585-A452-CE3FA6031855}"/>
    <hyperlink ref="P331" r:id="rId661" display="https://barttorvik.com/team.php?team=Washington+St.&amp;year=2014" xr:uid="{EA588CB9-625B-46F5-87E7-105C372A7E15}"/>
    <hyperlink ref="P333" r:id="rId662" display="https://barttorvik.com/team.php?team=Rutgers&amp;year=2014" xr:uid="{4CD3A0D2-9B0E-4715-ADAC-4166A312E67B}"/>
    <hyperlink ref="P335" r:id="rId663" display="https://barttorvik.com/team.php?team=Sam+Houston+St.&amp;year=2014" xr:uid="{99AB8A7A-BB0B-4E7C-A9E0-3897983B9464}"/>
    <hyperlink ref="P337" r:id="rId664" display="https://barttorvik.com/team.php?team=South+Alabama&amp;year=2014" xr:uid="{FD075987-19AC-4057-B4C0-9FC6BBF81600}"/>
    <hyperlink ref="P339" r:id="rId665" display="https://barttorvik.com/team.php?team=Stony+Brook&amp;year=2014" xr:uid="{34A5F804-C979-4682-9229-4233634CCE28}"/>
    <hyperlink ref="P341" r:id="rId666" display="https://barttorvik.com/team.php?team=Colgate&amp;year=2014" xr:uid="{E35F6234-46F3-4B1C-835C-AB918F853064}"/>
    <hyperlink ref="P343" r:id="rId667" display="https://barttorvik.com/team.php?team=Weber+St.&amp;year=2014" xr:uid="{D2259895-ECC8-4A8F-AAA1-8B9466410AA8}"/>
    <hyperlink ref="P344" r:id="rId668" display="https://barttorvik.com/team.php?team=Weber+St.&amp;year=2014" xr:uid="{1A16014B-AAFB-4597-A19A-5B722872D0DC}"/>
    <hyperlink ref="P345" r:id="rId669" display="https://barttorvik.com/team.php?team=Loyola+Chicago&amp;year=2014" xr:uid="{8C00D679-2B7C-40CC-B6DE-0DEB0CA7A7F3}"/>
    <hyperlink ref="P347" r:id="rId670" display="https://barttorvik.com/team.php?team=Sacramento+St.&amp;year=2014" xr:uid="{91F429A0-7099-4DE2-810F-0963E0E6E7C9}"/>
    <hyperlink ref="P349" r:id="rId671" display="https://barttorvik.com/team.php?team=Mississippi+St.&amp;year=2014" xr:uid="{7258FA35-CB23-4D24-A413-34630538EB30}"/>
    <hyperlink ref="P351" r:id="rId672" display="https://barttorvik.com/team.php?team=Nevada&amp;year=2014" xr:uid="{9B9D2723-416D-42A1-8B6B-B92337BC51FF}"/>
    <hyperlink ref="P353" r:id="rId673" display="https://barttorvik.com/team.php?team=Wagner&amp;year=2014" xr:uid="{E5F82AC3-8A93-4C6E-BDC5-7253D2E2D763}"/>
    <hyperlink ref="P355" r:id="rId674" display="https://barttorvik.com/team.php?team=Drake&amp;year=2014" xr:uid="{FB544722-4E5A-4E32-BE13-7919182DA79C}"/>
    <hyperlink ref="Q357" r:id="rId675" display="https://barttorvik.com/trank.php?&amp;begin=20131101&amp;end=20140317&amp;conlimit=All&amp;year=2014&amp;top=0&amp;venue=H&amp;type=All&amp;mingames=0&amp;quad=5&amp;rpi=" xr:uid="{72920D2A-37AF-4E5E-A888-7866210B3FFD}"/>
    <hyperlink ref="P358" r:id="rId676" display="https://barttorvik.com/team.php?team=Oakland&amp;year=2014" xr:uid="{2CD9E45F-6866-4F4E-8510-150F638C751F}"/>
    <hyperlink ref="P360" r:id="rId677" display="https://barttorvik.com/team.php?team=Drexel&amp;year=2014" xr:uid="{70570EA5-105E-4EC9-B895-FAD587E4B767}"/>
    <hyperlink ref="P362" r:id="rId678" display="https://barttorvik.com/team.php?team=Loyola+Marymount&amp;year=2014" xr:uid="{AFBE1EA0-38DD-461C-A1CF-94840A323ED5}"/>
    <hyperlink ref="P364" r:id="rId679" display="https://barttorvik.com/team.php?team=Temple&amp;year=2014" xr:uid="{93F1E5DF-69AA-4470-BE4A-89DAE0F8F767}"/>
    <hyperlink ref="P366" r:id="rId680" display="https://barttorvik.com/team.php?team=USC+Upstate&amp;year=2014" xr:uid="{694D4882-BD4C-47C1-961F-E096FF0431EE}"/>
    <hyperlink ref="P368" r:id="rId681" display="https://barttorvik.com/team.php?team=Detroit&amp;year=2014" xr:uid="{0DA93BE4-6EEA-4A16-940F-44F483BB44C3}"/>
    <hyperlink ref="P370" r:id="rId682" display="https://barttorvik.com/team.php?team=Marist&amp;year=2014" xr:uid="{3BFF2B78-9B46-46D6-B0CD-FB5BAAAF1D3E}"/>
    <hyperlink ref="P372" r:id="rId683" display="https://barttorvik.com/team.php?team=DePaul&amp;year=2014" xr:uid="{D0CEBBA7-D1F7-4F92-8170-03C4D4695552}"/>
    <hyperlink ref="P374" r:id="rId684" display="https://barttorvik.com/team.php?team=Holy+Cross&amp;year=2014" xr:uid="{ECE4503A-8CF8-46B1-9E50-AB9947510F6B}"/>
    <hyperlink ref="P376" r:id="rId685" display="https://barttorvik.com/team.php?team=Oral+Roberts&amp;year=2014" xr:uid="{053054EB-D829-4AFC-998E-2DF53D080B68}"/>
    <hyperlink ref="P378" r:id="rId686" display="https://barttorvik.com/team.php?team=Evansville&amp;year=2014" xr:uid="{B68A1C83-BB3D-4A2C-BE9D-6D190390C7B8}"/>
    <hyperlink ref="P380" r:id="rId687" display="https://barttorvik.com/team.php?team=East+Carolina&amp;year=2014" xr:uid="{27C3956C-6978-4CD5-B4F7-71E9B3C57622}"/>
    <hyperlink ref="P382" r:id="rId688" display="https://barttorvik.com/team.php?team=Youngstown+St.&amp;year=2014" xr:uid="{411658D1-041B-4D75-876B-7F07FF166D78}"/>
    <hyperlink ref="P384" r:id="rId689" display="https://barttorvik.com/team.php?team=Florida+Atlantic&amp;year=2014" xr:uid="{018FCDBD-2B7A-449D-98B6-C7087A6C886C}"/>
    <hyperlink ref="P386" r:id="rId690" display="https://barttorvik.com/team.php?team=Charleston+Southern&amp;year=2014" xr:uid="{8BADEAA9-A350-4B34-B9E5-68A4E7711CB9}"/>
    <hyperlink ref="P388" r:id="rId691" display="https://barttorvik.com/team.php?team=Nebraska+Omaha&amp;year=2014" xr:uid="{F18DC109-23F2-4733-B4F6-ACA4F34761E3}"/>
    <hyperlink ref="P390" r:id="rId692" display="https://barttorvik.com/team.php?team=Western+Kentucky&amp;year=2014" xr:uid="{1A7A589F-40C1-4A0A-A648-3DFFF1E44E0F}"/>
    <hyperlink ref="P392" r:id="rId693" display="https://barttorvik.com/team.php?team=VMI&amp;year=2014" xr:uid="{1ABFA833-9D63-4BCD-9C4F-E8EAEC01197A}"/>
    <hyperlink ref="P394" r:id="rId694" display="https://barttorvik.com/team.php?team=Elon&amp;year=2014" xr:uid="{8BAC2A86-2888-40B9-A350-92BB612B325B}"/>
    <hyperlink ref="P396" r:id="rId695" display="https://barttorvik.com/team.php?team=Northwestern&amp;year=2014" xr:uid="{0A5192C0-F270-4174-AF2D-E779B80D3800}"/>
    <hyperlink ref="P398" r:id="rId696" display="https://barttorvik.com/team.php?team=Montana&amp;year=2014" xr:uid="{3B4A1C85-4650-4D0D-967B-B7240CB29F7B}"/>
    <hyperlink ref="P400" r:id="rId697" display="https://barttorvik.com/team.php?team=Mount+St.+Mary%27s&amp;year=2014" xr:uid="{C180D7F1-AFB3-4C7C-9F73-40991B65C568}"/>
    <hyperlink ref="P401" r:id="rId698" display="https://barttorvik.com/team.php?team=Mount+St.+Mary%27s&amp;year=2014" xr:uid="{D96988F3-FF19-4765-A196-E8BA843FF58B}"/>
    <hyperlink ref="P402" r:id="rId699" display="https://barttorvik.com/team.php?team=Bucknell&amp;year=2014" xr:uid="{826F9CB4-6BAA-4B64-9617-C0BA7EEDA3A6}"/>
    <hyperlink ref="P404" r:id="rId700" display="https://barttorvik.com/team.php?team=Utah+Valley&amp;year=2014" xr:uid="{0F0DBB33-1FAB-4272-A65E-33E6AC04FD47}"/>
    <hyperlink ref="P406" r:id="rId701" display="https://barttorvik.com/team.php?team=Pepperdine&amp;year=2014" xr:uid="{9939EBB3-270B-4D12-8002-5B39C4C2CB17}"/>
    <hyperlink ref="Q408" r:id="rId702" display="https://barttorvik.com/trank.php?&amp;begin=20131101&amp;end=20140317&amp;conlimit=All&amp;year=2014&amp;top=0&amp;venue=H&amp;type=All&amp;mingames=0&amp;quad=5&amp;rpi=" xr:uid="{04DDBE2A-F80A-4CEF-874E-1E5D8BF5D543}"/>
    <hyperlink ref="P409" r:id="rId703" display="https://barttorvik.com/team.php?team=Eastern+Kentucky&amp;year=2014" xr:uid="{B5F5B348-A07E-4803-B7EB-71DC32B88E0D}"/>
    <hyperlink ref="P410" r:id="rId704" display="https://barttorvik.com/team.php?team=Eastern+Kentucky&amp;year=2014" xr:uid="{D6C53C22-8E38-4649-8F61-CC25498C1394}"/>
    <hyperlink ref="P411" r:id="rId705" display="https://barttorvik.com/team.php?team=Brown&amp;year=2014" xr:uid="{68C21903-43D8-4F29-B01A-D1803A2DA3B9}"/>
    <hyperlink ref="P413" r:id="rId706" display="https://barttorvik.com/team.php?team=FIU&amp;year=2014" xr:uid="{85DF821E-A620-416D-9EA7-B24EAC707809}"/>
    <hyperlink ref="P415" r:id="rId707" display="https://barttorvik.com/team.php?team=Yale&amp;year=2014" xr:uid="{ACB0B5D3-DAD1-465E-8E98-F9987FC8B2DF}"/>
    <hyperlink ref="P417" r:id="rId708" display="https://barttorvik.com/team.php?team=Bryant&amp;year=2014" xr:uid="{FB71D88A-82DC-42D5-A606-D5B53DCBD794}"/>
    <hyperlink ref="P419" r:id="rId709" display="https://barttorvik.com/team.php?team=Western+Illinois&amp;year=2014" xr:uid="{5670CAE0-F661-43C2-8D81-5C2E2F574801}"/>
    <hyperlink ref="P421" r:id="rId710" display="https://barttorvik.com/team.php?team=Albany&amp;year=2014" xr:uid="{35FCD979-51E1-40D8-B2E5-378837A9D791}"/>
    <hyperlink ref="P422" r:id="rId711" display="https://barttorvik.com/team.php?team=Albany&amp;year=2014" xr:uid="{650F4DBD-184D-44F4-932D-6F5840397B8A}"/>
    <hyperlink ref="P423" r:id="rId712" display="https://barttorvik.com/team.php?team=Duquesne&amp;year=2014" xr:uid="{5434940C-2D53-4731-B149-3D9FC1EBE085}"/>
    <hyperlink ref="P425" r:id="rId713" display="https://barttorvik.com/team.php?team=Hampton&amp;year=2014" xr:uid="{B5AA39D8-CC25-4954-BE6D-D41BA062A0E5}"/>
    <hyperlink ref="P427" r:id="rId714" display="https://barttorvik.com/team.php?team=Hartford&amp;year=2014" xr:uid="{9A2E20FC-26A6-4DD8-9020-BDE3E57577D5}"/>
    <hyperlink ref="P429" r:id="rId715" display="https://barttorvik.com/team.php?team=Cal+St.+Northridge&amp;year=2014" xr:uid="{AF182248-E857-473C-A84F-C9636776D081}"/>
    <hyperlink ref="P431" r:id="rId716" display="https://barttorvik.com/team.php?team=Southern&amp;year=2014" xr:uid="{CFC04407-DC51-4067-9C84-7576A98B326D}"/>
    <hyperlink ref="P433" r:id="rId717" display="https://barttorvik.com/team.php?team=Northern+Colorado&amp;year=2014" xr:uid="{A7603EAE-02CA-4F7B-9C09-B0026A9E8E35}"/>
    <hyperlink ref="P435" r:id="rId718" display="https://barttorvik.com/team.php?team=Western+Carolina&amp;year=2014" xr:uid="{1A3E0761-6D8C-49D0-ACE0-98B103830362}"/>
    <hyperlink ref="P437" r:id="rId719" display="https://barttorvik.com/team.php?team=College+of+Charleston&amp;year=2014" xr:uid="{D33A16AC-D261-4846-A44E-624B34989BDF}"/>
    <hyperlink ref="P439" r:id="rId720" display="https://barttorvik.com/team.php?team=Texas+Southern&amp;year=2014" xr:uid="{EB7E1B78-005E-4EE2-8A39-7976E9712D3A}"/>
    <hyperlink ref="P440" r:id="rId721" display="https://barttorvik.com/team.php?team=Texas+Southern&amp;year=2014" xr:uid="{70A29350-D1EB-4B01-9095-88207E7D12DA}"/>
    <hyperlink ref="P441" r:id="rId722" display="https://barttorvik.com/team.php?team=Northern+Illinois&amp;year=2014" xr:uid="{D38E6208-E759-4EDA-980F-B9B6879CDD6D}"/>
    <hyperlink ref="P443" r:id="rId723" display="https://barttorvik.com/team.php?team=Santa+Clara&amp;year=2014" xr:uid="{07AF297B-FBBC-457A-8386-58C61E9002B6}"/>
    <hyperlink ref="P445" r:id="rId724" display="https://barttorvik.com/team.php?team=Robert+Morris&amp;year=2014" xr:uid="{0B571AF2-AC04-4A73-B392-FDFE08DD349C}"/>
    <hyperlink ref="P447" r:id="rId725" display="https://barttorvik.com/team.php?team=Lehigh&amp;year=2014" xr:uid="{28B384FA-C213-44A7-ABBF-7AD70A139492}"/>
    <hyperlink ref="P449" r:id="rId726" display="https://barttorvik.com/team.php?team=Radford&amp;year=2014" xr:uid="{46A91046-DEC2-45DC-A33D-3976557C9A1D}"/>
    <hyperlink ref="P451" r:id="rId727" display="https://barttorvik.com/team.php?team=South+Florida&amp;year=2014" xr:uid="{1E9D5EBF-C336-44BF-9407-724EC39D2631}"/>
    <hyperlink ref="P453" r:id="rId728" display="https://barttorvik.com/team.php?team=Coastal+Carolina&amp;year=2014" xr:uid="{41A63568-A6D7-4E3A-AC1C-38AE02D9E312}"/>
    <hyperlink ref="P454" r:id="rId729" display="https://barttorvik.com/team.php?team=Coastal+Carolina&amp;year=2014" xr:uid="{A223E3CA-C8F8-4D63-8D18-589360D9F361}"/>
    <hyperlink ref="P455" r:id="rId730" display="https://barttorvik.com/team.php?team=Chattanooga&amp;year=2014" xr:uid="{848D2C19-4894-4B25-A79F-88A4D4DB2043}"/>
    <hyperlink ref="P457" r:id="rId731" display="https://barttorvik.com/team.php?team=Miami+OH&amp;year=2014" xr:uid="{B8686AF3-A791-4616-9AED-BE253E76B0F2}"/>
    <hyperlink ref="Q459" r:id="rId732" display="https://barttorvik.com/trank.php?&amp;begin=20131101&amp;end=20140317&amp;conlimit=All&amp;year=2014&amp;top=0&amp;venue=H&amp;type=All&amp;mingames=0&amp;quad=5&amp;rpi=" xr:uid="{2CE09E11-C3BB-4DDC-91CF-630E00EC0C0D}"/>
    <hyperlink ref="P460" r:id="rId733" display="https://barttorvik.com/team.php?team=Winthrop&amp;year=2014" xr:uid="{F88782F6-BC2D-4039-BC16-D4FF8E417FE4}"/>
    <hyperlink ref="P462" r:id="rId734" display="https://barttorvik.com/team.php?team=Morehead+St.&amp;year=2014" xr:uid="{A84EEAA4-43D3-4635-9DB7-4365C99FA411}"/>
    <hyperlink ref="P464" r:id="rId735" display="https://barttorvik.com/team.php?team=Northwestern+St.&amp;year=2014" xr:uid="{E5527B44-DF5F-4A72-A082-439AFE8337CB}"/>
    <hyperlink ref="P466" r:id="rId736" display="https://barttorvik.com/team.php?team=Wofford&amp;year=2014" xr:uid="{EB1241B6-10F4-4156-BE3F-91C2618B0D55}"/>
    <hyperlink ref="P467" r:id="rId737" display="https://barttorvik.com/team.php?team=Wofford&amp;year=2014" xr:uid="{821CDFC6-7AE1-48FF-8B0D-AC1DCD55D66D}"/>
    <hyperlink ref="P468" r:id="rId738" display="https://barttorvik.com/team.php?team=UNC+Wilmington&amp;year=2014" xr:uid="{C6344C6C-4FD6-4FEE-A684-A89984C6B803}"/>
    <hyperlink ref="P470" r:id="rId739" display="https://barttorvik.com/team.php?team=North+Dakota&amp;year=2014" xr:uid="{F9F0142A-08A6-4E7A-8426-A7B898FC3D9F}"/>
    <hyperlink ref="P472" r:id="rId740" display="https://barttorvik.com/team.php?team=Hofstra&amp;year=2014" xr:uid="{915904D4-8AAB-4D7C-AEF9-E45F1296082A}"/>
    <hyperlink ref="P474" r:id="rId741" display="https://barttorvik.com/team.php?team=Niagara&amp;year=2014" xr:uid="{0D9823D9-D101-4AEF-8D16-C00AE84ED2F4}"/>
    <hyperlink ref="P476" r:id="rId742" display="https://barttorvik.com/team.php?team=Marshall&amp;year=2014" xr:uid="{D99BB672-E4AF-4D0E-AE11-1AC64FEBAF3D}"/>
    <hyperlink ref="P478" r:id="rId743" display="https://barttorvik.com/team.php?team=James+Madison&amp;year=2014" xr:uid="{AC9E89D4-E107-4823-86BC-710EDAFCC812}"/>
    <hyperlink ref="P480" r:id="rId744" display="https://barttorvik.com/team.php?team=Tennessee+Tech&amp;year=2014" xr:uid="{163AF1CF-64DD-46BA-8645-F6EFA2339190}"/>
    <hyperlink ref="P482" r:id="rId745" display="https://barttorvik.com/team.php?team=Milwaukee&amp;year=2014" xr:uid="{F663DC26-4A46-44CA-AEBB-747C36AF502C}"/>
    <hyperlink ref="P483" r:id="rId746" display="https://barttorvik.com/team.php?team=Milwaukee&amp;year=2014" xr:uid="{F45D4636-6621-4AFD-9A52-3A079900C25F}"/>
    <hyperlink ref="P484" r:id="rId747" display="https://barttorvik.com/team.php?team=Kent+St.&amp;year=2014" xr:uid="{E297689E-B729-45CB-B5B2-B41FDF0CCE0B}"/>
    <hyperlink ref="P486" r:id="rId748" display="https://barttorvik.com/team.php?team=Army&amp;year=2014" xr:uid="{EA0AB90F-AE09-4C96-AA55-C35DE30AFE69}"/>
    <hyperlink ref="P488" r:id="rId749" display="https://barttorvik.com/team.php?team=Eastern+Washington&amp;year=2014" xr:uid="{BB4EE99E-7C97-4213-B98E-70F202A8FA03}"/>
    <hyperlink ref="P490" r:id="rId750" display="https://barttorvik.com/team.php?team=St.+Francis+NY&amp;year=2014" xr:uid="{78E567DD-885C-4B10-B04B-D18DC7B2FBCB}"/>
    <hyperlink ref="P492" r:id="rId751" display="https://barttorvik.com/team.php?team=East+Tennessee+St.&amp;year=2014" xr:uid="{92ECD535-57C8-4BEC-8FDA-483892B4B303}"/>
    <hyperlink ref="P494" r:id="rId752" display="https://barttorvik.com/team.php?team=Texas+A%26M+Corpus+Chris&amp;year=2014" xr:uid="{13C6DF05-6882-43B3-A4A7-9B7A70024E86}"/>
    <hyperlink ref="P496" r:id="rId753" display="https://barttorvik.com/team.php?team=Cal+St.+Fullerton&amp;year=2014" xr:uid="{6DF86AF3-9671-427B-BD49-73158597AFCD}"/>
    <hyperlink ref="P498" r:id="rId754" display="https://barttorvik.com/team.php?team=Cal+Poly&amp;year=2014" xr:uid="{90280854-D5DB-4F03-9E6F-CA1862F431C1}"/>
    <hyperlink ref="P499" r:id="rId755" display="https://barttorvik.com/team.php?team=Cal+Poly&amp;year=2014" xr:uid="{184E5469-53F0-47E7-AC59-444819B79D4C}"/>
    <hyperlink ref="P500" r:id="rId756" display="https://barttorvik.com/team.php?team=High+Point&amp;year=2014" xr:uid="{2F70A3A0-BE5C-4C4B-A291-BB0705465FCD}"/>
    <hyperlink ref="P502" r:id="rId757" display="https://barttorvik.com/team.php?team=Troy&amp;year=2014" xr:uid="{E972DF31-8A11-4DCA-BEDC-2A68F5EF6CA4}"/>
    <hyperlink ref="P504" r:id="rId758" display="https://barttorvik.com/team.php?team=Lafayette&amp;year=2014" xr:uid="{5D78455C-BF78-4B74-80A1-A972B1024130}"/>
    <hyperlink ref="P506" r:id="rId759" display="https://barttorvik.com/team.php?team=Penn&amp;year=2014" xr:uid="{5921D1C2-CCE4-4A88-AC1A-DC99AA653A24}"/>
    <hyperlink ref="P508" r:id="rId760" display="https://barttorvik.com/team.php?team=Idaho+St.&amp;year=2014" xr:uid="{475E8049-D416-4E67-AE8A-1A751DEA27B9}"/>
    <hyperlink ref="Q510" r:id="rId761" display="https://barttorvik.com/trank.php?&amp;begin=20131101&amp;end=20140317&amp;conlimit=All&amp;year=2014&amp;top=0&amp;venue=H&amp;type=All&amp;mingames=0&amp;quad=5&amp;rpi=" xr:uid="{E59FA758-3687-4EDF-A084-826468D53800}"/>
    <hyperlink ref="P511" r:id="rId762" display="https://barttorvik.com/team.php?team=Morgan+St.&amp;year=2014" xr:uid="{769DBFA1-5389-4534-B1B1-2BC3EC5829D3}"/>
    <hyperlink ref="P513" r:id="rId763" display="https://barttorvik.com/team.php?team=Texas+St.&amp;year=2014" xr:uid="{590E1D12-3800-4238-9496-F3EEA81033E8}"/>
    <hyperlink ref="P515" r:id="rId764" display="https://barttorvik.com/team.php?team=Bowling+Green&amp;year=2014" xr:uid="{37059BC6-5EB8-4EC8-B8DD-8CE5ED9B162C}"/>
    <hyperlink ref="P517" r:id="rId765" display="https://barttorvik.com/team.php?team=Idaho&amp;year=2014" xr:uid="{DB0BCF30-241D-4EA7-B2A1-61B71DCCE802}"/>
    <hyperlink ref="P519" r:id="rId766" display="https://barttorvik.com/team.php?team=Rider&amp;year=2014" xr:uid="{78A42C3B-CC82-461C-9C3F-CD211D2D408A}"/>
    <hyperlink ref="P521" r:id="rId767" display="https://barttorvik.com/team.php?team=Portland+St.&amp;year=2014" xr:uid="{587C9DBB-574E-4C4B-BEF6-0DC8926138C8}"/>
    <hyperlink ref="P523" r:id="rId768" display="https://barttorvik.com/team.php?team=Northeastern&amp;year=2014" xr:uid="{78E345E9-46B0-467D-919B-974012CCF122}"/>
    <hyperlink ref="P525" r:id="rId769" display="https://barttorvik.com/team.php?team=TCU&amp;year=2014" xr:uid="{77EAC95A-16D9-4029-A85E-52D73491A121}"/>
    <hyperlink ref="P527" r:id="rId770" display="https://barttorvik.com/team.php?team=Grand+Canyon&amp;year=2014" xr:uid="{470F928D-DFBB-4416-85A2-F5EFA581B219}"/>
    <hyperlink ref="P529" r:id="rId771" display="https://barttorvik.com/team.php?team=Northern+Arizona&amp;year=2014" xr:uid="{15F20DA5-C391-44BA-BAD4-F06CE65280B8}"/>
    <hyperlink ref="P531" r:id="rId772" display="https://barttorvik.com/team.php?team=Incarnate+Word&amp;year=2014" xr:uid="{51AA17CF-999B-4499-A06D-2D84F6B4885F}"/>
    <hyperlink ref="P533" r:id="rId773" display="https://barttorvik.com/team.php?team=Central+Michigan&amp;year=2014" xr:uid="{BDF4AED4-A4C7-4865-8BEB-85B5B4BBAEDF}"/>
    <hyperlink ref="P535" r:id="rId774" display="https://barttorvik.com/team.php?team=Navy&amp;year=2014" xr:uid="{FF2D9A47-5035-4414-8CE6-FC5ED8B462C1}"/>
    <hyperlink ref="P537" r:id="rId775" display="https://barttorvik.com/team.php?team=Loyola+MD&amp;year=2014" xr:uid="{744A03DC-CAC3-4035-ABD5-DF690533D379}"/>
    <hyperlink ref="P539" r:id="rId776" display="https://barttorvik.com/team.php?team=UMKC&amp;year=2014" xr:uid="{F4BCDA42-4756-4309-AC93-01592CE48533}"/>
    <hyperlink ref="P541" r:id="rId777" display="https://barttorvik.com/team.php?team=North+Texas&amp;year=2014" xr:uid="{A85033C4-1B2D-48E1-9DBD-7732027F6465}"/>
    <hyperlink ref="P543" r:id="rId778" display="https://barttorvik.com/team.php?team=Little+Rock&amp;year=2014" xr:uid="{9A17DF43-904D-4BC6-BD64-20A8FEE64C68}"/>
    <hyperlink ref="P545" r:id="rId779" display="https://barttorvik.com/team.php?team=Fairfield&amp;year=2014" xr:uid="{8E1DC843-C8BE-4476-AE5E-9DBE0AAF1179}"/>
    <hyperlink ref="P547" r:id="rId780" display="https://barttorvik.com/team.php?team=North+Florida&amp;year=2014" xr:uid="{9318156F-B199-4992-A9C6-55F0E09069D4}"/>
    <hyperlink ref="P549" r:id="rId781" display="https://barttorvik.com/team.php?team=Tulane&amp;year=2014" xr:uid="{3F745E66-4765-4EE5-98CD-3AD15BA9443E}"/>
    <hyperlink ref="P551" r:id="rId782" display="https://barttorvik.com/team.php?team=UT+Arlington&amp;year=2014" xr:uid="{434676D7-765C-4AEC-96A1-BADF32A1E6F7}"/>
    <hyperlink ref="P553" r:id="rId783" display="https://barttorvik.com/team.php?team=Saint+Peter%27s&amp;year=2014" xr:uid="{ECABAD7E-DD91-4476-9328-49FEDA3E0C91}"/>
    <hyperlink ref="P555" r:id="rId784" display="https://barttorvik.com/team.php?team=Nicholls+St.&amp;year=2014" xr:uid="{304E25C1-33C8-4F84-8086-26A0939F9A82}"/>
    <hyperlink ref="P557" r:id="rId785" display="https://barttorvik.com/team.php?team=Cal+St.+Bakersfield&amp;year=2014" xr:uid="{C2D5E8F8-C3EB-4B87-9169-73715C3084A7}"/>
    <hyperlink ref="P559" r:id="rId786" display="https://barttorvik.com/team.php?team=Fairleigh+Dickinson&amp;year=2014" xr:uid="{DCCA55FA-BAC9-4468-B9F9-59EF8DABA953}"/>
    <hyperlink ref="Q561" r:id="rId787" display="https://barttorvik.com/trank.php?&amp;begin=20131101&amp;end=20140317&amp;conlimit=All&amp;year=2014&amp;top=0&amp;venue=H&amp;type=All&amp;mingames=0&amp;quad=5&amp;rpi=" xr:uid="{EC05B098-CF0E-49A2-B760-3CB8D23A2470}"/>
    <hyperlink ref="P562" r:id="rId788" display="https://barttorvik.com/team.php?team=Chicago+St.&amp;year=2014" xr:uid="{979FD1D8-7600-4080-B61F-126CAFD2A2C8}"/>
    <hyperlink ref="P564" r:id="rId789" display="https://barttorvik.com/team.php?team=Louisiana+Monroe&amp;year=2014" xr:uid="{2156422C-4885-41A2-B417-11D6B4A5C8D8}"/>
    <hyperlink ref="P566" r:id="rId790" display="https://barttorvik.com/team.php?team=Howard&amp;year=2014" xr:uid="{A7884963-7141-4104-8F45-0A735CDA18BA}"/>
    <hyperlink ref="P568" r:id="rId791" display="https://barttorvik.com/team.php?team=Lipscomb&amp;year=2014" xr:uid="{523BBC9E-9A7C-441A-91CD-DA093ECBE4AE}"/>
    <hyperlink ref="P570" r:id="rId792" display="https://barttorvik.com/team.php?team=Gardner+Webb&amp;year=2014" xr:uid="{E247616C-EAC5-4CEB-BB09-E3A0AFA4D649}"/>
    <hyperlink ref="P572" r:id="rId793" display="https://barttorvik.com/team.php?team=Jacksonville&amp;year=2014" xr:uid="{46B7731D-D493-4D3F-A042-1ED8EBCDB565}"/>
    <hyperlink ref="P574" r:id="rId794" display="https://barttorvik.com/team.php?team=Dartmouth&amp;year=2014" xr:uid="{69A25357-F0B8-4FC9-888B-8F1092C88985}"/>
    <hyperlink ref="P576" r:id="rId795" display="https://barttorvik.com/team.php?team=Southeast+Missouri+St.&amp;year=2014" xr:uid="{7ACAF97E-78E4-4869-BD91-C092B1F6CEB9}"/>
    <hyperlink ref="P578" r:id="rId796" display="https://barttorvik.com/team.php?team=Southeastern+Louisiana&amp;year=2014" xr:uid="{AC614DB5-4961-4801-9CF2-A91527FFA15E}"/>
    <hyperlink ref="P580" r:id="rId797" display="https://barttorvik.com/team.php?team=Monmouth&amp;year=2014" xr:uid="{D701CA52-396E-47FE-8E19-3DDE76065412}"/>
    <hyperlink ref="P582" r:id="rId798" display="https://barttorvik.com/team.php?team=Rice&amp;year=2014" xr:uid="{97A4FC0A-4722-48C8-A64D-170B548F793C}"/>
    <hyperlink ref="P584" r:id="rId799" display="https://barttorvik.com/team.php?team=Savannah+St.&amp;year=2014" xr:uid="{69499442-39FD-48A7-9E8F-A52480F24A6C}"/>
    <hyperlink ref="P586" r:id="rId800" display="https://barttorvik.com/team.php?team=Alcorn+St.&amp;year=2014" xr:uid="{E79F07C9-D72D-4503-8AFD-4869D1C1B944}"/>
    <hyperlink ref="P588" r:id="rId801" display="https://barttorvik.com/team.php?team=Norfolk+St.&amp;year=2014" xr:uid="{D3C90F8A-AFF4-4C43-A64D-28625A8A2C29}"/>
    <hyperlink ref="P590" r:id="rId802" display="https://barttorvik.com/team.php?team=UC+Davis&amp;year=2014" xr:uid="{69878804-6628-4293-8591-F0831F960587}"/>
    <hyperlink ref="P592" r:id="rId803" display="https://barttorvik.com/team.php?team=Seattle&amp;year=2014" xr:uid="{A5B1C0C8-CCF6-4595-8793-9054024D9B6D}"/>
    <hyperlink ref="P594" r:id="rId804" display="https://barttorvik.com/team.php?team=SIU+Edwardsville&amp;year=2014" xr:uid="{420422B7-6E8D-4C27-8EF2-189ACC7F7FCD}"/>
    <hyperlink ref="P596" r:id="rId805" display="https://barttorvik.com/team.php?team=Ball+St.&amp;year=2014" xr:uid="{6DBF9A98-CE05-4406-93CC-0BE0E6581039}"/>
    <hyperlink ref="P598" r:id="rId806" display="https://barttorvik.com/team.php?team=Austin+Peay&amp;year=2014" xr:uid="{FB8C9A89-0EDD-4423-AC55-C44E2B1BE9C9}"/>
    <hyperlink ref="P600" r:id="rId807" display="https://barttorvik.com/team.php?team=San+Jose+St.&amp;year=2014" xr:uid="{9EB9AC85-9374-4E88-9C43-67F4A42F3F2E}"/>
    <hyperlink ref="P602" r:id="rId808" display="https://barttorvik.com/team.php?team=Stetson&amp;year=2014" xr:uid="{D55C1F96-9695-4FD0-AEB8-2D1688186511}"/>
    <hyperlink ref="P604" r:id="rId809" display="https://barttorvik.com/team.php?team=Eastern+Illinois&amp;year=2014" xr:uid="{B4F5BA1B-A91E-44CC-AFD4-2B65A3AC824B}"/>
    <hyperlink ref="P606" r:id="rId810" display="https://barttorvik.com/team.php?team=Air+Force&amp;year=2014" xr:uid="{E6FC4407-AF38-4546-9015-269D40AF8D1F}"/>
    <hyperlink ref="P608" r:id="rId811" display="https://barttorvik.com/team.php?team=UC+Riverside&amp;year=2014" xr:uid="{ADE6A107-A4EC-40DE-808F-7F5721E5678C}"/>
    <hyperlink ref="P610" r:id="rId812" display="https://barttorvik.com/team.php?team=Jackson+St.&amp;year=2014" xr:uid="{862D51B7-9FEC-4DA3-A32C-362606F0C691}"/>
    <hyperlink ref="Q612" r:id="rId813" display="https://barttorvik.com/trank.php?&amp;begin=20131101&amp;end=20140317&amp;conlimit=All&amp;year=2014&amp;top=0&amp;venue=H&amp;type=All&amp;mingames=0&amp;quad=5&amp;rpi=" xr:uid="{FA74B617-3A8C-496C-9902-AC31BAC926ED}"/>
    <hyperlink ref="P613" r:id="rId814" display="https://barttorvik.com/team.php?team=UTSA&amp;year=2014" xr:uid="{44C21171-832E-4ED9-83B6-7E62DF5AAF60}"/>
    <hyperlink ref="P615" r:id="rId815" display="https://barttorvik.com/team.php?team=Alabama+St.&amp;year=2014" xr:uid="{2B59499C-D0E0-4718-9B4A-8D725B1BABDB}"/>
    <hyperlink ref="P617" r:id="rId816" display="https://barttorvik.com/team.php?team=Samford&amp;year=2014" xr:uid="{8749082B-8008-4FCB-8960-AD8DC95EDA18}"/>
    <hyperlink ref="P619" r:id="rId817" display="https://barttorvik.com/team.php?team=Georgia+Southern&amp;year=2014" xr:uid="{F3BCE38A-4B5B-4B22-A235-711717634953}"/>
    <hyperlink ref="P621" r:id="rId818" display="https://barttorvik.com/team.php?team=Northern+Kentucky&amp;year=2014" xr:uid="{D7D4E338-EC6D-4909-8FA7-DA17C200ECFF}"/>
    <hyperlink ref="P623" r:id="rId819" display="https://barttorvik.com/team.php?team=Liberty&amp;year=2014" xr:uid="{4A035F5F-8959-45C1-9211-AE7A89EA75D1}"/>
    <hyperlink ref="P625" r:id="rId820" display="https://barttorvik.com/team.php?team=Alabama+A%26M&amp;year=2014" xr:uid="{219E0759-BA61-4E73-B9B2-F1D3CC17912D}"/>
    <hyperlink ref="P627" r:id="rId821" display="https://barttorvik.com/team.php?team=Montana+St.&amp;year=2014" xr:uid="{946F4421-CD65-46F6-9A55-C3C52AFD6839}"/>
    <hyperlink ref="P629" r:id="rId822" display="https://barttorvik.com/team.php?team=Florida+A%26M&amp;year=2014" xr:uid="{7B30FF96-5488-4C84-A2EB-BC9491B34325}"/>
    <hyperlink ref="P631" r:id="rId823" display="https://barttorvik.com/team.php?team=Delaware+St.&amp;year=2014" xr:uid="{101C4993-639E-417C-BAC4-39DEDBCDCD6D}"/>
    <hyperlink ref="P633" r:id="rId824" display="https://barttorvik.com/team.php?team=UNC+Greensboro&amp;year=2014" xr:uid="{7C2BCDFC-12EB-4971-AE6E-71ADAA9F1344}"/>
    <hyperlink ref="P635" r:id="rId825" display="https://barttorvik.com/team.php?team=North+Carolina+A%26T&amp;year=2014" xr:uid="{B12EE078-C951-4C50-8B61-F5B6F1024C92}"/>
    <hyperlink ref="P637" r:id="rId826" display="https://barttorvik.com/team.php?team=Maryland+Eastern+Shore&amp;year=2014" xr:uid="{5BC7759D-8D67-4F99-88BC-CC65A1A66B16}"/>
    <hyperlink ref="P639" r:id="rId827" display="https://barttorvik.com/team.php?team=Binghamton&amp;year=2014" xr:uid="{53B9DC0D-04E4-44D3-8C60-2D5C80734F85}"/>
    <hyperlink ref="P641" r:id="rId828" display="https://barttorvik.com/team.php?team=Central+Arkansas&amp;year=2014" xr:uid="{4F9F55BF-64A0-4779-A3CE-30BE98AE3070}"/>
    <hyperlink ref="P643" r:id="rId829" display="https://barttorvik.com/team.php?team=Tennessee+Martin&amp;year=2014" xr:uid="{989BB474-2C6F-444B-A2FE-C41AC334B261}"/>
    <hyperlink ref="P645" r:id="rId830" display="https://barttorvik.com/team.php?team=Jacksonville+St.&amp;year=2014" xr:uid="{244CB19A-FC8F-44CA-81A9-B87A9ECDFC4E}"/>
    <hyperlink ref="P647" r:id="rId831" display="https://barttorvik.com/team.php?team=Furman&amp;year=2014" xr:uid="{978986D3-4E02-48C6-AF11-65BD258DF848}"/>
    <hyperlink ref="P649" r:id="rId832" display="https://barttorvik.com/team.php?team=St.+Francis+PA&amp;year=2014" xr:uid="{B614083A-55F4-4527-95C5-4F73AB2FB223}"/>
    <hyperlink ref="P651" r:id="rId833" display="https://barttorvik.com/team.php?team=Coppin+St.&amp;year=2014" xr:uid="{7E674DAD-6F74-44B1-A1A0-2C16A4559161}"/>
    <hyperlink ref="P653" r:id="rId834" display="https://barttorvik.com/team.php?team=McNeese+St.&amp;year=2014" xr:uid="{BEF5EBF0-E7D3-444A-B963-966560899138}"/>
    <hyperlink ref="P655" r:id="rId835" display="https://barttorvik.com/team.php?team=NJIT&amp;year=2014" xr:uid="{17E78682-7730-498A-A209-B3B08BB2517D}"/>
    <hyperlink ref="P657" r:id="rId836" display="https://barttorvik.com/team.php?team=Central+Connecticut&amp;year=2014" xr:uid="{CDA7F4C7-26AF-4844-800F-FAD44F61FAA1}"/>
    <hyperlink ref="P659" r:id="rId837" display="https://barttorvik.com/team.php?team=UMBC&amp;year=2014" xr:uid="{CE288C29-E90D-41B0-8C6F-8B398423AED3}"/>
    <hyperlink ref="P661" r:id="rId838" display="https://barttorvik.com/team.php?team=Prairie+View+A%26M&amp;year=2014" xr:uid="{74AF395C-7F76-4952-A20B-99C1B9A7ACC6}"/>
    <hyperlink ref="Q663" r:id="rId839" display="https://barttorvik.com/trank.php?&amp;begin=20131101&amp;end=20140317&amp;conlimit=All&amp;year=2014&amp;top=0&amp;venue=H&amp;type=All&amp;mingames=0&amp;quad=5&amp;rpi=" xr:uid="{00925D9C-3D02-4DEC-BDF7-6296495735E4}"/>
    <hyperlink ref="P664" r:id="rId840" display="https://barttorvik.com/team.php?team=Arkansas+Pine+Bluff&amp;year=2014" xr:uid="{08CA61DB-9E30-44A5-9532-2A184E8FE7E3}"/>
    <hyperlink ref="P666" r:id="rId841" display="https://barttorvik.com/team.php?team=IUPUI&amp;year=2014" xr:uid="{CA20BD66-DDBB-439A-91C5-9F1FA88E6C7E}"/>
    <hyperlink ref="P668" r:id="rId842" display="https://barttorvik.com/team.php?team=Illinois+Chicago&amp;year=2014" xr:uid="{FDACD8C9-7F45-4E7B-86D0-D48EE40BA85A}"/>
    <hyperlink ref="P670" r:id="rId843" display="https://barttorvik.com/team.php?team=UT+Rio+Grande+Valley&amp;year=2014" xr:uid="{6BE25261-0C9F-445C-AD10-BCE634AAAA8A}"/>
    <hyperlink ref="P672" r:id="rId844" display="https://barttorvik.com/team.php?team=Campbell&amp;year=2014" xr:uid="{38D321A9-A9CE-4CFD-B217-6F7EB3B549F5}"/>
    <hyperlink ref="P674" r:id="rId845" display="https://barttorvik.com/team.php?team=Mississippi+Valley+St.&amp;year=2014" xr:uid="{F8BE09F2-1CA4-4230-9FEE-58B2C8B11309}"/>
    <hyperlink ref="P676" r:id="rId846" display="https://barttorvik.com/team.php?team=Tennessee+St.&amp;year=2014" xr:uid="{B20C377F-A631-4875-B367-251FF8D3765C}"/>
    <hyperlink ref="P678" r:id="rId847" display="https://barttorvik.com/team.php?team=South+Carolina+St.&amp;year=2014" xr:uid="{2261EB75-CBD9-423D-BC6E-FCDBB6FC6ED5}"/>
    <hyperlink ref="P680" r:id="rId848" display="https://barttorvik.com/team.php?team=Sacred+Heart&amp;year=2014" xr:uid="{4680CC7E-4392-4DF6-AC73-6A1EDE919210}"/>
    <hyperlink ref="P682" r:id="rId849" display="https://barttorvik.com/team.php?team=Bethune+Cookman&amp;year=2014" xr:uid="{8923A98C-3951-4002-B154-B2A8BF08658E}"/>
    <hyperlink ref="P684" r:id="rId850" display="https://barttorvik.com/team.php?team=New+Orleans&amp;year=2014" xr:uid="{5C64C2FC-75D6-41BC-8867-CE01DDC4B3C0}"/>
    <hyperlink ref="P686" r:id="rId851" display="https://barttorvik.com/team.php?team=Kennesaw+St.&amp;year=2014" xr:uid="{E6B4DE43-2F32-441E-84CE-1D88827EC4E1}"/>
    <hyperlink ref="P688" r:id="rId852" display="https://barttorvik.com/team.php?team=Cornell&amp;year=2014" xr:uid="{D43C1178-A3EA-45C1-909F-7547B12A572F}"/>
    <hyperlink ref="P690" r:id="rId853" display="https://barttorvik.com/team.php?team=UMass+Lowell&amp;year=2014" xr:uid="{A1BBCF46-8C14-40A1-95EF-E35159834A6A}"/>
    <hyperlink ref="P692" r:id="rId854" display="https://barttorvik.com/team.php?team=LIU+Brooklyn&amp;year=2014" xr:uid="{CC62A7CE-0DCD-4831-BE11-F876EDC74E88}"/>
    <hyperlink ref="P694" r:id="rId855" display="https://barttorvik.com/team.php?team=Lamar&amp;year=2014" xr:uid="{62EA683C-564C-462E-AFA1-424058462F61}"/>
    <hyperlink ref="P696" r:id="rId856" display="https://barttorvik.com/team.php?team=Houston+Christian&amp;year=2014" xr:uid="{7EBDBE16-A98E-4486-9B7D-9EB5DF6FB036}"/>
    <hyperlink ref="P698" r:id="rId857" display="https://barttorvik.com/team.php?team=Presbyterian&amp;year=2014" xr:uid="{1264B81C-01D3-4426-9C3E-FA1BFB9713C3}"/>
    <hyperlink ref="P700" r:id="rId858" display="https://barttorvik.com/team.php?team=Appalachian+St.&amp;year=2014" xr:uid="{2A821BDA-B7CF-4FD9-B5E3-B426E2843388}"/>
    <hyperlink ref="P702" r:id="rId859" display="https://barttorvik.com/team.php?team=Abilene+Christian&amp;year=2014" xr:uid="{84830FCD-9F88-4C4D-A346-66601051318A}"/>
    <hyperlink ref="P704" r:id="rId860" display="https://barttorvik.com/team.php?team=The+Citadel&amp;year=2014" xr:uid="{1B3DDA1B-60BD-4C92-85F0-AA5AA85BB76F}"/>
    <hyperlink ref="P706" r:id="rId861" display="https://barttorvik.com/team.php?team=Maine&amp;year=2014" xr:uid="{041E2B16-79B8-4F5E-BAE5-95F13512907E}"/>
    <hyperlink ref="P708" r:id="rId862" display="https://barttorvik.com/team.php?team=Longwood&amp;year=2014" xr:uid="{B013127C-3DE9-45C4-9091-BA3CDD2E8A61}"/>
    <hyperlink ref="P710" r:id="rId863" display="https://barttorvik.com/team.php?team=New+Hampshire&amp;year=2014" xr:uid="{BEA4E998-F7F0-4B9F-BAF4-C673C2F1F4CB}"/>
    <hyperlink ref="P712" r:id="rId864" display="https://barttorvik.com/team.php?team=Grambling+St.&amp;year=2014" xr:uid="{EA81C065-FFC7-47AD-B0AE-951A7DA75493}"/>
    <hyperlink ref="P714" r:id="rId865" display="https://barttorvik.com/team.php?team=Southern+Utah&amp;year=2014" xr:uid="{9465B3C3-13BA-4121-8CDD-B4146A2B077F}"/>
    <hyperlink ref="Q716" r:id="rId866" display="https://barttorvik.com/trank.php?&amp;begin=20131101&amp;end=20140317&amp;conlimit=All&amp;year=2014&amp;top=0&amp;venue=H&amp;type=All&amp;mingames=0&amp;quad=5&amp;rpi=" xr:uid="{AADE8814-C082-46DA-9D09-E206CC78B9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NONCON ALL t-rank</vt:lpstr>
      <vt:lpstr>momentum </vt:lpstr>
      <vt:lpstr>T-Rank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Adam.D t</dc:creator>
  <cp:lastModifiedBy>Adam Davis</cp:lastModifiedBy>
  <dcterms:created xsi:type="dcterms:W3CDTF">2024-03-03T23:26:20Z</dcterms:created>
  <dcterms:modified xsi:type="dcterms:W3CDTF">2025-02-14T21:53:55Z</dcterms:modified>
</cp:coreProperties>
</file>