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49EC2FB9-C8DC-4DC0-A972-9CD677C66219}" xr6:coauthVersionLast="47" xr6:coauthVersionMax="47" xr10:uidLastSave="{00000000-0000-0000-0000-000000000000}"/>
  <bookViews>
    <workbookView xWindow="-120" yWindow="-120" windowWidth="29040" windowHeight="15720" xr2:uid="{4814C8B7-9471-4DCA-B27B-ECDC6E153EA7}"/>
  </bookViews>
  <sheets>
    <sheet name="values" sheetId="1" r:id="rId1"/>
    <sheet name="noncon ranks" sheetId="4" r:id="rId2"/>
    <sheet name="T-Rank Numbers" sheetId="2" r:id="rId3"/>
    <sheet name="momentum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9" i="1" l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2" i="1"/>
  <c r="W3" i="1"/>
  <c r="W4" i="1"/>
  <c r="W5" i="1"/>
  <c r="W8" i="1"/>
  <c r="W7" i="1"/>
  <c r="W10" i="1"/>
  <c r="W9" i="1"/>
  <c r="W11" i="1"/>
  <c r="W6" i="1"/>
  <c r="W14" i="1"/>
  <c r="W13" i="1"/>
  <c r="W16" i="1"/>
  <c r="W12" i="1"/>
  <c r="W15" i="1"/>
  <c r="W18" i="1"/>
  <c r="W17" i="1"/>
  <c r="W19" i="1"/>
  <c r="W20" i="1"/>
  <c r="W22" i="1"/>
  <c r="W26" i="1"/>
  <c r="W23" i="1"/>
  <c r="W27" i="1"/>
  <c r="W24" i="1"/>
  <c r="W25" i="1"/>
  <c r="W28" i="1"/>
  <c r="W29" i="1"/>
  <c r="W21" i="1"/>
  <c r="W30" i="1"/>
  <c r="W31" i="1"/>
  <c r="W32" i="1"/>
  <c r="W37" i="1"/>
  <c r="W34" i="1"/>
  <c r="W36" i="1"/>
  <c r="W33" i="1"/>
  <c r="W35" i="1"/>
  <c r="W41" i="1"/>
  <c r="W39" i="1"/>
  <c r="W38" i="1"/>
  <c r="W40" i="1"/>
  <c r="W45" i="1"/>
  <c r="W42" i="1"/>
  <c r="W43" i="1"/>
  <c r="W44" i="1"/>
  <c r="W46" i="1"/>
  <c r="W47" i="1"/>
  <c r="W48" i="1"/>
  <c r="W52" i="1"/>
  <c r="W49" i="1"/>
  <c r="W53" i="1"/>
  <c r="W50" i="1"/>
  <c r="W55" i="1"/>
  <c r="W54" i="1"/>
  <c r="W51" i="1"/>
  <c r="W56" i="1"/>
  <c r="W59" i="1"/>
  <c r="W57" i="1"/>
  <c r="W58" i="1"/>
  <c r="W60" i="1"/>
  <c r="W63" i="1"/>
  <c r="W61" i="1"/>
  <c r="W62" i="1"/>
  <c r="W65" i="1"/>
  <c r="W66" i="1"/>
  <c r="W67" i="1"/>
  <c r="W64" i="1"/>
  <c r="W68" i="1"/>
  <c r="W69" i="1"/>
  <c r="W72" i="1"/>
  <c r="W70" i="1"/>
  <c r="W71" i="1"/>
  <c r="W73" i="1"/>
  <c r="W74" i="1"/>
  <c r="W76" i="1"/>
  <c r="W77" i="1"/>
  <c r="W78" i="1"/>
  <c r="W75" i="1"/>
  <c r="W81" i="1"/>
  <c r="W82" i="1"/>
  <c r="W80" i="1"/>
  <c r="W79" i="1"/>
  <c r="W86" i="1"/>
  <c r="W84" i="1"/>
  <c r="W83" i="1"/>
  <c r="W85" i="1"/>
  <c r="W87" i="1"/>
  <c r="W91" i="1"/>
  <c r="W89" i="1"/>
  <c r="W88" i="1"/>
  <c r="W90" i="1"/>
  <c r="W94" i="1"/>
  <c r="W92" i="1"/>
  <c r="W93" i="1"/>
  <c r="W98" i="1"/>
  <c r="W95" i="1"/>
  <c r="W96" i="1"/>
  <c r="W97" i="1"/>
  <c r="W101" i="1"/>
  <c r="W99" i="1"/>
  <c r="W103" i="1"/>
  <c r="W102" i="1"/>
  <c r="W104" i="1"/>
  <c r="W105" i="1"/>
  <c r="W100" i="1"/>
  <c r="W106" i="1"/>
  <c r="W107" i="1"/>
  <c r="W108" i="1"/>
  <c r="W109" i="1"/>
  <c r="W110" i="1"/>
  <c r="W111" i="1"/>
  <c r="W112" i="1"/>
  <c r="W114" i="1"/>
  <c r="W113" i="1"/>
  <c r="W115" i="1"/>
  <c r="W117" i="1"/>
  <c r="W119" i="1"/>
  <c r="W118" i="1"/>
  <c r="W116" i="1"/>
  <c r="W120" i="1"/>
  <c r="W121" i="1"/>
  <c r="W123" i="1"/>
  <c r="W122" i="1"/>
  <c r="W125" i="1"/>
  <c r="W124" i="1"/>
  <c r="W126" i="1"/>
  <c r="W130" i="1"/>
  <c r="W127" i="1"/>
  <c r="W131" i="1"/>
  <c r="W128" i="1"/>
  <c r="W129" i="1"/>
  <c r="W132" i="1"/>
  <c r="W133" i="1"/>
  <c r="W134" i="1"/>
  <c r="W137" i="1"/>
  <c r="W136" i="1"/>
  <c r="W135" i="1"/>
  <c r="W139" i="1"/>
  <c r="W138" i="1"/>
  <c r="W140" i="1"/>
  <c r="W142" i="1"/>
  <c r="W141" i="1"/>
  <c r="W144" i="1"/>
  <c r="W145" i="1"/>
  <c r="W143" i="1"/>
  <c r="W146" i="1"/>
  <c r="W148" i="1"/>
  <c r="W147" i="1"/>
  <c r="W150" i="1"/>
  <c r="W149" i="1"/>
  <c r="W151" i="1"/>
  <c r="W152" i="1"/>
  <c r="W153" i="1"/>
  <c r="W155" i="1"/>
  <c r="W154" i="1"/>
  <c r="W156" i="1"/>
  <c r="W157" i="1"/>
  <c r="W158" i="1"/>
  <c r="W159" i="1"/>
  <c r="W160" i="1"/>
  <c r="W161" i="1"/>
  <c r="W164" i="1"/>
  <c r="W163" i="1"/>
  <c r="W162" i="1"/>
  <c r="W165" i="1"/>
  <c r="W166" i="1"/>
  <c r="W167" i="1"/>
  <c r="W168" i="1"/>
  <c r="W169" i="1"/>
  <c r="W171" i="1"/>
  <c r="W170" i="1"/>
  <c r="W173" i="1"/>
  <c r="W172" i="1"/>
  <c r="W174" i="1"/>
  <c r="W176" i="1"/>
  <c r="W175" i="1"/>
  <c r="W178" i="1"/>
  <c r="W179" i="1"/>
  <c r="W177" i="1"/>
  <c r="W181" i="1"/>
  <c r="W184" i="1"/>
  <c r="W182" i="1"/>
  <c r="W180" i="1"/>
  <c r="W183" i="1"/>
  <c r="W185" i="1"/>
  <c r="W186" i="1"/>
  <c r="W189" i="1"/>
  <c r="W188" i="1"/>
  <c r="W190" i="1"/>
  <c r="W187" i="1"/>
  <c r="W191" i="1"/>
  <c r="W192" i="1"/>
  <c r="W193" i="1"/>
  <c r="W194" i="1"/>
  <c r="W195" i="1"/>
  <c r="W196" i="1"/>
  <c r="W197" i="1"/>
  <c r="W199" i="1"/>
  <c r="W198" i="1"/>
  <c r="W200" i="1"/>
  <c r="W201" i="1"/>
  <c r="W203" i="1"/>
  <c r="W202" i="1"/>
  <c r="W205" i="1"/>
  <c r="W204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1" i="1"/>
  <c r="W220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7" i="1"/>
  <c r="W235" i="1"/>
  <c r="W238" i="1"/>
  <c r="W236" i="1"/>
  <c r="W240" i="1"/>
  <c r="W239" i="1"/>
  <c r="W241" i="1"/>
  <c r="W243" i="1"/>
  <c r="W242" i="1"/>
  <c r="W244" i="1"/>
  <c r="W245" i="1"/>
  <c r="W246" i="1"/>
  <c r="W247" i="1"/>
  <c r="W248" i="1"/>
  <c r="W249" i="1"/>
  <c r="W250" i="1"/>
  <c r="W252" i="1"/>
  <c r="W251" i="1"/>
  <c r="W253" i="1"/>
  <c r="W254" i="1"/>
  <c r="W255" i="1"/>
  <c r="W256" i="1"/>
  <c r="W257" i="1"/>
  <c r="W258" i="1"/>
  <c r="W261" i="1"/>
  <c r="W260" i="1"/>
  <c r="W259" i="1"/>
  <c r="W262" i="1"/>
  <c r="W263" i="1"/>
  <c r="W264" i="1"/>
  <c r="W266" i="1"/>
  <c r="W265" i="1"/>
  <c r="W267" i="1"/>
  <c r="W268" i="1"/>
  <c r="W270" i="1"/>
  <c r="W269" i="1"/>
  <c r="W271" i="1"/>
  <c r="W272" i="1"/>
  <c r="W274" i="1"/>
  <c r="W275" i="1"/>
  <c r="W273" i="1"/>
  <c r="W276" i="1"/>
  <c r="W278" i="1"/>
  <c r="W277" i="1"/>
  <c r="W280" i="1"/>
  <c r="W282" i="1"/>
  <c r="W279" i="1"/>
  <c r="W281" i="1"/>
  <c r="W283" i="1"/>
  <c r="W284" i="1"/>
  <c r="W285" i="1"/>
  <c r="W286" i="1"/>
  <c r="W287" i="1"/>
  <c r="W289" i="1"/>
  <c r="W288" i="1"/>
  <c r="W291" i="1"/>
  <c r="W290" i="1"/>
  <c r="W292" i="1"/>
  <c r="W293" i="1"/>
  <c r="W294" i="1"/>
  <c r="W296" i="1"/>
  <c r="W295" i="1"/>
  <c r="W297" i="1"/>
  <c r="W298" i="1"/>
  <c r="W300" i="1"/>
  <c r="W301" i="1"/>
  <c r="W299" i="1"/>
  <c r="W303" i="1"/>
  <c r="W302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2" i="1"/>
  <c r="X33" i="1" l="1"/>
  <c r="X265" i="1"/>
  <c r="X171" i="1"/>
  <c r="X158" i="1"/>
  <c r="X146" i="1"/>
  <c r="X134" i="1"/>
  <c r="X123" i="1"/>
  <c r="X110" i="1"/>
  <c r="X97" i="1"/>
  <c r="X85" i="1"/>
  <c r="X74" i="1"/>
  <c r="X61" i="1"/>
  <c r="X49" i="1"/>
  <c r="X41" i="1"/>
  <c r="X25" i="1"/>
  <c r="X16" i="1"/>
  <c r="X349" i="1"/>
  <c r="X337" i="1"/>
  <c r="X325" i="1"/>
  <c r="X313" i="1"/>
  <c r="X299" i="1"/>
  <c r="X288" i="1"/>
  <c r="X278" i="1"/>
  <c r="X266" i="1"/>
  <c r="X253" i="1"/>
  <c r="X241" i="1"/>
  <c r="X229" i="1"/>
  <c r="X217" i="1"/>
  <c r="X204" i="1"/>
  <c r="X193" i="1"/>
  <c r="X184" i="1"/>
  <c r="X169" i="1"/>
  <c r="X157" i="1"/>
  <c r="X143" i="1"/>
  <c r="X133" i="1"/>
  <c r="X121" i="1"/>
  <c r="X109" i="1"/>
  <c r="X96" i="1"/>
  <c r="X83" i="1"/>
  <c r="X73" i="1"/>
  <c r="X63" i="1"/>
  <c r="X52" i="1"/>
  <c r="X35" i="1"/>
  <c r="X24" i="1"/>
  <c r="X13" i="1"/>
  <c r="X27" i="1"/>
  <c r="X14" i="1"/>
  <c r="X243" i="1"/>
  <c r="X324" i="1"/>
  <c r="X216" i="1"/>
  <c r="X132" i="1"/>
  <c r="X95" i="1"/>
  <c r="X311" i="1"/>
  <c r="X273" i="1"/>
  <c r="X263" i="1"/>
  <c r="X252" i="1"/>
  <c r="X240" i="1"/>
  <c r="X227" i="1"/>
  <c r="X215" i="1"/>
  <c r="X202" i="1"/>
  <c r="X191" i="1"/>
  <c r="X177" i="1"/>
  <c r="X167" i="1"/>
  <c r="X154" i="1"/>
  <c r="X144" i="1"/>
  <c r="X129" i="1"/>
  <c r="X116" i="1"/>
  <c r="X107" i="1"/>
  <c r="X98" i="1"/>
  <c r="X86" i="1"/>
  <c r="X70" i="1"/>
  <c r="X58" i="1"/>
  <c r="X47" i="1"/>
  <c r="X36" i="1"/>
  <c r="X23" i="1"/>
  <c r="X6" i="1"/>
  <c r="X326" i="1"/>
  <c r="X206" i="1"/>
  <c r="X251" i="1"/>
  <c r="X145" i="1"/>
  <c r="X48" i="1"/>
  <c r="X300" i="1"/>
  <c r="X322" i="1"/>
  <c r="X298" i="1"/>
  <c r="X286" i="1"/>
  <c r="X275" i="1"/>
  <c r="X262" i="1"/>
  <c r="X250" i="1"/>
  <c r="X236" i="1"/>
  <c r="X226" i="1"/>
  <c r="X214" i="1"/>
  <c r="X203" i="1"/>
  <c r="X187" i="1"/>
  <c r="X179" i="1"/>
  <c r="X166" i="1"/>
  <c r="X155" i="1"/>
  <c r="X141" i="1"/>
  <c r="X128" i="1"/>
  <c r="X118" i="1"/>
  <c r="X106" i="1"/>
  <c r="X93" i="1"/>
  <c r="X79" i="1"/>
  <c r="X72" i="1"/>
  <c r="X57" i="1"/>
  <c r="X46" i="1"/>
  <c r="X34" i="1"/>
  <c r="X26" i="1"/>
  <c r="X11" i="1"/>
  <c r="X314" i="1"/>
  <c r="X182" i="1"/>
  <c r="X264" i="1"/>
  <c r="X168" i="1"/>
  <c r="X60" i="1"/>
  <c r="X335" i="1"/>
  <c r="X334" i="1"/>
  <c r="X310" i="1"/>
  <c r="X345" i="1"/>
  <c r="X333" i="1"/>
  <c r="X321" i="1"/>
  <c r="X309" i="1"/>
  <c r="X297" i="1"/>
  <c r="X285" i="1"/>
  <c r="X274" i="1"/>
  <c r="X259" i="1"/>
  <c r="X249" i="1"/>
  <c r="X238" i="1"/>
  <c r="X225" i="1"/>
  <c r="X213" i="1"/>
  <c r="X201" i="1"/>
  <c r="X190" i="1"/>
  <c r="X178" i="1"/>
  <c r="X165" i="1"/>
  <c r="X153" i="1"/>
  <c r="X142" i="1"/>
  <c r="X131" i="1"/>
  <c r="X119" i="1"/>
  <c r="X100" i="1"/>
  <c r="X92" i="1"/>
  <c r="X80" i="1"/>
  <c r="X69" i="1"/>
  <c r="X59" i="1"/>
  <c r="X44" i="1"/>
  <c r="X37" i="1"/>
  <c r="X22" i="1"/>
  <c r="X9" i="1"/>
  <c r="X230" i="1"/>
  <c r="X312" i="1"/>
  <c r="X205" i="1"/>
  <c r="X120" i="1"/>
  <c r="X84" i="1"/>
  <c r="X347" i="1"/>
  <c r="X287" i="1"/>
  <c r="X344" i="1"/>
  <c r="X308" i="1"/>
  <c r="X284" i="1"/>
  <c r="X260" i="1"/>
  <c r="X235" i="1"/>
  <c r="X224" i="1"/>
  <c r="X200" i="1"/>
  <c r="X175" i="1"/>
  <c r="X162" i="1"/>
  <c r="X140" i="1"/>
  <c r="X127" i="1"/>
  <c r="X117" i="1"/>
  <c r="X105" i="1"/>
  <c r="X94" i="1"/>
  <c r="X82" i="1"/>
  <c r="X68" i="1"/>
  <c r="X56" i="1"/>
  <c r="X43" i="1"/>
  <c r="X32" i="1"/>
  <c r="X20" i="1"/>
  <c r="X10" i="1"/>
  <c r="X291" i="1"/>
  <c r="X301" i="1"/>
  <c r="X192" i="1"/>
  <c r="X108" i="1"/>
  <c r="X71" i="1"/>
  <c r="X323" i="1"/>
  <c r="X346" i="1"/>
  <c r="X332" i="1"/>
  <c r="X320" i="1"/>
  <c r="X295" i="1"/>
  <c r="X272" i="1"/>
  <c r="X248" i="1"/>
  <c r="X212" i="1"/>
  <c r="X188" i="1"/>
  <c r="X152" i="1"/>
  <c r="X343" i="1"/>
  <c r="X331" i="1"/>
  <c r="X319" i="1"/>
  <c r="X307" i="1"/>
  <c r="X296" i="1"/>
  <c r="X283" i="1"/>
  <c r="X271" i="1"/>
  <c r="X261" i="1"/>
  <c r="X247" i="1"/>
  <c r="X237" i="1"/>
  <c r="X223" i="1"/>
  <c r="X211" i="1"/>
  <c r="X198" i="1"/>
  <c r="X189" i="1"/>
  <c r="X176" i="1"/>
  <c r="X163" i="1"/>
  <c r="X151" i="1"/>
  <c r="X138" i="1"/>
  <c r="X130" i="1"/>
  <c r="X115" i="1"/>
  <c r="X104" i="1"/>
  <c r="X90" i="1"/>
  <c r="X81" i="1"/>
  <c r="X64" i="1"/>
  <c r="X51" i="1"/>
  <c r="X42" i="1"/>
  <c r="X31" i="1"/>
  <c r="X19" i="1"/>
  <c r="X7" i="1"/>
  <c r="X254" i="1"/>
  <c r="X336" i="1"/>
  <c r="X228" i="1"/>
  <c r="X330" i="1"/>
  <c r="X306" i="1"/>
  <c r="X294" i="1"/>
  <c r="X281" i="1"/>
  <c r="X269" i="1"/>
  <c r="X258" i="1"/>
  <c r="X246" i="1"/>
  <c r="X234" i="1"/>
  <c r="X222" i="1"/>
  <c r="X210" i="1"/>
  <c r="X199" i="1"/>
  <c r="X186" i="1"/>
  <c r="X174" i="1"/>
  <c r="X164" i="1"/>
  <c r="X149" i="1"/>
  <c r="X139" i="1"/>
  <c r="X126" i="1"/>
  <c r="X113" i="1"/>
  <c r="X102" i="1"/>
  <c r="X88" i="1"/>
  <c r="X75" i="1"/>
  <c r="X67" i="1"/>
  <c r="X54" i="1"/>
  <c r="X45" i="1"/>
  <c r="X30" i="1"/>
  <c r="X17" i="1"/>
  <c r="X8" i="1"/>
  <c r="X338" i="1"/>
  <c r="X218" i="1"/>
  <c r="X289" i="1"/>
  <c r="X156" i="1"/>
  <c r="X2" i="1"/>
  <c r="X341" i="1"/>
  <c r="X329" i="1"/>
  <c r="X317" i="1"/>
  <c r="X305" i="1"/>
  <c r="X293" i="1"/>
  <c r="X279" i="1"/>
  <c r="X270" i="1"/>
  <c r="X257" i="1"/>
  <c r="X245" i="1"/>
  <c r="X233" i="1"/>
  <c r="X220" i="1"/>
  <c r="X209" i="1"/>
  <c r="X197" i="1"/>
  <c r="X185" i="1"/>
  <c r="X172" i="1"/>
  <c r="X161" i="1"/>
  <c r="X150" i="1"/>
  <c r="X135" i="1"/>
  <c r="X124" i="1"/>
  <c r="X114" i="1"/>
  <c r="X103" i="1"/>
  <c r="X89" i="1"/>
  <c r="X78" i="1"/>
  <c r="X66" i="1"/>
  <c r="X55" i="1"/>
  <c r="X40" i="1"/>
  <c r="X21" i="1"/>
  <c r="X18" i="1"/>
  <c r="X5" i="1"/>
  <c r="X350" i="1"/>
  <c r="X277" i="1"/>
  <c r="X348" i="1"/>
  <c r="X239" i="1"/>
  <c r="X342" i="1"/>
  <c r="X352" i="1"/>
  <c r="X328" i="1"/>
  <c r="X292" i="1"/>
  <c r="X268" i="1"/>
  <c r="X256" i="1"/>
  <c r="X244" i="1"/>
  <c r="X232" i="1"/>
  <c r="X221" i="1"/>
  <c r="X208" i="1"/>
  <c r="X196" i="1"/>
  <c r="X183" i="1"/>
  <c r="X173" i="1"/>
  <c r="X160" i="1"/>
  <c r="X147" i="1"/>
  <c r="X136" i="1"/>
  <c r="X125" i="1"/>
  <c r="X112" i="1"/>
  <c r="X99" i="1"/>
  <c r="X91" i="1"/>
  <c r="X77" i="1"/>
  <c r="X65" i="1"/>
  <c r="X50" i="1"/>
  <c r="X38" i="1"/>
  <c r="X29" i="1"/>
  <c r="X15" i="1"/>
  <c r="X4" i="1"/>
  <c r="X303" i="1"/>
  <c r="X194" i="1"/>
  <c r="X276" i="1"/>
  <c r="X181" i="1"/>
  <c r="X318" i="1"/>
  <c r="X340" i="1"/>
  <c r="X316" i="1"/>
  <c r="X304" i="1"/>
  <c r="X282" i="1"/>
  <c r="X351" i="1"/>
  <c r="X339" i="1"/>
  <c r="X327" i="1"/>
  <c r="X315" i="1"/>
  <c r="X302" i="1"/>
  <c r="X290" i="1"/>
  <c r="X280" i="1"/>
  <c r="X267" i="1"/>
  <c r="X255" i="1"/>
  <c r="X242" i="1"/>
  <c r="X231" i="1"/>
  <c r="X219" i="1"/>
  <c r="X207" i="1"/>
  <c r="X195" i="1"/>
  <c r="X180" i="1"/>
  <c r="X170" i="1"/>
  <c r="X159" i="1"/>
  <c r="X148" i="1"/>
  <c r="X137" i="1"/>
  <c r="X122" i="1"/>
  <c r="X111" i="1"/>
  <c r="X101" i="1"/>
  <c r="X87" i="1"/>
  <c r="X76" i="1"/>
  <c r="X62" i="1"/>
  <c r="X53" i="1"/>
  <c r="X39" i="1"/>
  <c r="X28" i="1"/>
  <c r="X12" i="1"/>
  <c r="X3" i="1"/>
  <c r="AA3" i="1"/>
  <c r="AA6" i="1"/>
  <c r="AA4" i="1"/>
  <c r="AA5" i="1"/>
  <c r="AA7" i="1"/>
  <c r="AA8" i="1"/>
  <c r="AA10" i="1"/>
  <c r="AA9" i="1"/>
  <c r="AA15" i="1"/>
  <c r="AA12" i="1"/>
  <c r="AA11" i="1"/>
  <c r="AA14" i="1"/>
  <c r="AA13" i="1"/>
  <c r="AA17" i="1"/>
  <c r="AA18" i="1"/>
  <c r="AA16" i="1"/>
  <c r="AA21" i="1"/>
  <c r="AA19" i="1"/>
  <c r="AA20" i="1"/>
  <c r="AA26" i="1"/>
  <c r="AA23" i="1"/>
  <c r="AA22" i="1"/>
  <c r="AA24" i="1"/>
  <c r="AA25" i="1"/>
  <c r="AA28" i="1"/>
  <c r="AA27" i="1"/>
  <c r="AA29" i="1"/>
  <c r="AA30" i="1"/>
  <c r="AA31" i="1"/>
  <c r="AA32" i="1"/>
  <c r="AA33" i="1"/>
  <c r="AA35" i="1"/>
  <c r="AA42" i="1"/>
  <c r="AA34" i="1"/>
  <c r="AA44" i="1"/>
  <c r="AA37" i="1"/>
  <c r="AA36" i="1"/>
  <c r="AA40" i="1"/>
  <c r="AA39" i="1"/>
  <c r="AA38" i="1"/>
  <c r="AA41" i="1"/>
  <c r="AA45" i="1"/>
  <c r="AA43" i="1"/>
  <c r="AA46" i="1"/>
  <c r="AA51" i="1"/>
  <c r="AA48" i="1"/>
  <c r="AA47" i="1"/>
  <c r="AA49" i="1"/>
  <c r="AA52" i="1"/>
  <c r="AA50" i="1"/>
  <c r="AA54" i="1"/>
  <c r="AA56" i="1"/>
  <c r="AA58" i="1"/>
  <c r="AA57" i="1"/>
  <c r="AA53" i="1"/>
  <c r="AA55" i="1"/>
  <c r="AA59" i="1"/>
  <c r="AA60" i="1"/>
  <c r="AA65" i="1"/>
  <c r="AA62" i="1"/>
  <c r="AA61" i="1"/>
  <c r="AA64" i="1"/>
  <c r="AA66" i="1"/>
  <c r="AA63" i="1"/>
  <c r="AA67" i="1"/>
  <c r="AA69" i="1"/>
  <c r="AA70" i="1"/>
  <c r="AA68" i="1"/>
  <c r="AA75" i="1"/>
  <c r="AA71" i="1"/>
  <c r="AA73" i="1"/>
  <c r="AA72" i="1"/>
  <c r="AA74" i="1"/>
  <c r="AA77" i="1"/>
  <c r="AA76" i="1"/>
  <c r="AA79" i="1"/>
  <c r="AA78" i="1"/>
  <c r="AA80" i="1"/>
  <c r="AA85" i="1"/>
  <c r="AA81" i="1"/>
  <c r="AA82" i="1"/>
  <c r="AA83" i="1"/>
  <c r="AA86" i="1"/>
  <c r="AA84" i="1"/>
  <c r="AA87" i="1"/>
  <c r="AA90" i="1"/>
  <c r="AA88" i="1"/>
  <c r="AA89" i="1"/>
  <c r="AA93" i="1"/>
  <c r="AA91" i="1"/>
  <c r="AA95" i="1"/>
  <c r="AA92" i="1"/>
  <c r="AA94" i="1"/>
  <c r="AA96" i="1"/>
  <c r="AA100" i="1"/>
  <c r="AA97" i="1"/>
  <c r="AA98" i="1"/>
  <c r="AA99" i="1"/>
  <c r="AA102" i="1"/>
  <c r="AA101" i="1"/>
  <c r="AA104" i="1"/>
  <c r="AA105" i="1"/>
  <c r="AA103" i="1"/>
  <c r="AA108" i="1"/>
  <c r="AA106" i="1"/>
  <c r="AA109" i="1"/>
  <c r="AA107" i="1"/>
  <c r="AA111" i="1"/>
  <c r="AA110" i="1"/>
  <c r="AA112" i="1"/>
  <c r="AA113" i="1"/>
  <c r="AA114" i="1"/>
  <c r="AA116" i="1"/>
  <c r="AA115" i="1"/>
  <c r="AA121" i="1"/>
  <c r="AA119" i="1"/>
  <c r="AA118" i="1"/>
  <c r="AA122" i="1"/>
  <c r="AA120" i="1"/>
  <c r="AA117" i="1"/>
  <c r="AA123" i="1"/>
  <c r="AA125" i="1"/>
  <c r="AA124" i="1"/>
  <c r="AA126" i="1"/>
  <c r="AA127" i="1"/>
  <c r="AA129" i="1"/>
  <c r="AA128" i="1"/>
  <c r="AA131" i="1"/>
  <c r="AA132" i="1"/>
  <c r="AA130" i="1"/>
  <c r="AA135" i="1"/>
  <c r="AA133" i="1"/>
  <c r="AA134" i="1"/>
  <c r="AA136" i="1"/>
  <c r="AA137" i="1"/>
  <c r="AA138" i="1"/>
  <c r="AA141" i="1"/>
  <c r="AA139" i="1"/>
  <c r="AA140" i="1"/>
  <c r="AA142" i="1"/>
  <c r="AA143" i="1"/>
  <c r="AA144" i="1"/>
  <c r="AA146" i="1"/>
  <c r="AA145" i="1"/>
  <c r="AA147" i="1"/>
  <c r="AA149" i="1"/>
  <c r="AA148" i="1"/>
  <c r="AA150" i="1"/>
  <c r="AA151" i="1"/>
  <c r="AA152" i="1"/>
  <c r="AA153" i="1"/>
  <c r="AA154" i="1"/>
  <c r="AA156" i="1"/>
  <c r="AA157" i="1"/>
  <c r="AA155" i="1"/>
  <c r="AA158" i="1"/>
  <c r="AA159" i="1"/>
  <c r="AA160" i="1"/>
  <c r="AA162" i="1"/>
  <c r="AA161" i="1"/>
  <c r="AA163" i="1"/>
  <c r="AA165" i="1"/>
  <c r="AA164" i="1"/>
  <c r="AA166" i="1"/>
  <c r="AA169" i="1"/>
  <c r="AA167" i="1"/>
  <c r="AA170" i="1"/>
  <c r="AA168" i="1"/>
  <c r="AA171" i="1"/>
  <c r="AA173" i="1"/>
  <c r="AA172" i="1"/>
  <c r="AA175" i="1"/>
  <c r="AA174" i="1"/>
  <c r="AA180" i="1"/>
  <c r="AA176" i="1"/>
  <c r="AA177" i="1"/>
  <c r="AA178" i="1"/>
  <c r="AA179" i="1"/>
  <c r="AA182" i="1"/>
  <c r="AA181" i="1"/>
  <c r="AA184" i="1"/>
  <c r="AA185" i="1"/>
  <c r="AA183" i="1"/>
  <c r="AA187" i="1"/>
  <c r="AA186" i="1"/>
  <c r="AA189" i="1"/>
  <c r="AA188" i="1"/>
  <c r="AA190" i="1"/>
  <c r="AA191" i="1"/>
  <c r="AA192" i="1"/>
  <c r="AA193" i="1"/>
  <c r="AA194" i="1"/>
  <c r="AA195" i="1"/>
  <c r="AA196" i="1"/>
  <c r="AA197" i="1"/>
  <c r="AA198" i="1"/>
  <c r="AA199" i="1"/>
  <c r="AA201" i="1"/>
  <c r="AA200" i="1"/>
  <c r="AA204" i="1"/>
  <c r="AA202" i="1"/>
  <c r="AA203" i="1"/>
  <c r="AA206" i="1"/>
  <c r="AA205" i="1"/>
  <c r="AA207" i="1"/>
  <c r="AA209" i="1"/>
  <c r="AA211" i="1"/>
  <c r="AA208" i="1"/>
  <c r="AA213" i="1"/>
  <c r="AA210" i="1"/>
  <c r="AA212" i="1"/>
  <c r="AA214" i="1"/>
  <c r="AA215" i="1"/>
  <c r="AA217" i="1"/>
  <c r="AA216" i="1"/>
  <c r="AA218" i="1"/>
  <c r="AA219" i="1"/>
  <c r="AA220" i="1"/>
  <c r="AA221" i="1"/>
  <c r="AA222" i="1"/>
  <c r="AA223" i="1"/>
  <c r="AA224" i="1"/>
  <c r="AA225" i="1"/>
  <c r="AA227" i="1"/>
  <c r="AA226" i="1"/>
  <c r="AA228" i="1"/>
  <c r="AA230" i="1"/>
  <c r="AA229" i="1"/>
  <c r="AA231" i="1"/>
  <c r="AA232" i="1"/>
  <c r="AA234" i="1"/>
  <c r="AA233" i="1"/>
  <c r="AA235" i="1"/>
  <c r="AA236" i="1"/>
  <c r="AA237" i="1"/>
  <c r="AA238" i="1"/>
  <c r="AA239" i="1"/>
  <c r="AA240" i="1"/>
  <c r="AA242" i="1"/>
  <c r="AA241" i="1"/>
  <c r="AA244" i="1"/>
  <c r="AA243" i="1"/>
  <c r="AA246" i="1"/>
  <c r="AA245" i="1"/>
  <c r="AA247" i="1"/>
  <c r="AA248" i="1"/>
  <c r="AA250" i="1"/>
  <c r="AA249" i="1"/>
  <c r="AA251" i="1"/>
  <c r="AA252" i="1"/>
  <c r="AA253" i="1"/>
  <c r="AA254" i="1"/>
  <c r="AA255" i="1"/>
  <c r="AA256" i="1"/>
  <c r="AA258" i="1"/>
  <c r="AA257" i="1"/>
  <c r="AA260" i="1"/>
  <c r="AA259" i="1"/>
  <c r="AA262" i="1"/>
  <c r="AA261" i="1"/>
  <c r="AA263" i="1"/>
  <c r="AA264" i="1"/>
  <c r="AA265" i="1"/>
  <c r="AA266" i="1"/>
  <c r="AA267" i="1"/>
  <c r="AA268" i="1"/>
  <c r="AA269" i="1"/>
  <c r="AA271" i="1"/>
  <c r="AA272" i="1"/>
  <c r="AA270" i="1"/>
  <c r="AA273" i="1"/>
  <c r="AA274" i="1"/>
  <c r="AA275" i="1"/>
  <c r="AA276" i="1"/>
  <c r="AA277" i="1"/>
  <c r="AA278" i="1"/>
  <c r="AA281" i="1"/>
  <c r="AA279" i="1"/>
  <c r="AA280" i="1"/>
  <c r="AA282" i="1"/>
  <c r="AA283" i="1"/>
  <c r="AA284" i="1"/>
  <c r="AA285" i="1"/>
  <c r="AA286" i="1"/>
  <c r="AA288" i="1"/>
  <c r="AA287" i="1"/>
  <c r="AA289" i="1"/>
  <c r="AA291" i="1"/>
  <c r="AA290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4" i="1"/>
  <c r="AA313" i="1"/>
  <c r="AA315" i="1"/>
  <c r="AA316" i="1"/>
  <c r="AA317" i="1"/>
  <c r="AA318" i="1"/>
  <c r="AA320" i="1"/>
  <c r="AA319" i="1"/>
  <c r="AA321" i="1"/>
  <c r="AA322" i="1"/>
  <c r="AA323" i="1"/>
  <c r="AA324" i="1"/>
  <c r="AA326" i="1"/>
  <c r="AA325" i="1"/>
  <c r="AA327" i="1"/>
  <c r="AA328" i="1"/>
  <c r="AA329" i="1"/>
  <c r="AA330" i="1"/>
  <c r="AA331" i="1"/>
  <c r="AA333" i="1"/>
  <c r="AA332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2" i="1"/>
  <c r="AF3" i="1"/>
  <c r="AF6" i="1"/>
  <c r="AF4" i="1"/>
  <c r="AF5" i="1"/>
  <c r="AF7" i="1"/>
  <c r="AF8" i="1"/>
  <c r="AF10" i="1"/>
  <c r="AF9" i="1"/>
  <c r="AF15" i="1"/>
  <c r="AF12" i="1"/>
  <c r="AF11" i="1"/>
  <c r="AF14" i="1"/>
  <c r="AF13" i="1"/>
  <c r="AF17" i="1"/>
  <c r="AF18" i="1"/>
  <c r="AF16" i="1"/>
  <c r="AF21" i="1"/>
  <c r="AF19" i="1"/>
  <c r="AF20" i="1"/>
  <c r="AF26" i="1"/>
  <c r="AF23" i="1"/>
  <c r="AF22" i="1"/>
  <c r="AF24" i="1"/>
  <c r="AF25" i="1"/>
  <c r="AF28" i="1"/>
  <c r="AF27" i="1"/>
  <c r="AF29" i="1"/>
  <c r="AF30" i="1"/>
  <c r="AF31" i="1"/>
  <c r="AF32" i="1"/>
  <c r="AF33" i="1"/>
  <c r="AF35" i="1"/>
  <c r="AF42" i="1"/>
  <c r="AF34" i="1"/>
  <c r="AF44" i="1"/>
  <c r="AF37" i="1"/>
  <c r="AF36" i="1"/>
  <c r="AF40" i="1"/>
  <c r="AF39" i="1"/>
  <c r="AF38" i="1"/>
  <c r="AF41" i="1"/>
  <c r="AF45" i="1"/>
  <c r="AF43" i="1"/>
  <c r="AF46" i="1"/>
  <c r="AF51" i="1"/>
  <c r="AF48" i="1"/>
  <c r="AF47" i="1"/>
  <c r="AF49" i="1"/>
  <c r="AF52" i="1"/>
  <c r="AF50" i="1"/>
  <c r="AF54" i="1"/>
  <c r="AF56" i="1"/>
  <c r="AF58" i="1"/>
  <c r="AF57" i="1"/>
  <c r="AF53" i="1"/>
  <c r="AF55" i="1"/>
  <c r="AF59" i="1"/>
  <c r="AF60" i="1"/>
  <c r="AF65" i="1"/>
  <c r="AF62" i="1"/>
  <c r="AF61" i="1"/>
  <c r="AF64" i="1"/>
  <c r="AF66" i="1"/>
  <c r="AF63" i="1"/>
  <c r="AF67" i="1"/>
  <c r="AF69" i="1"/>
  <c r="AF70" i="1"/>
  <c r="AF68" i="1"/>
  <c r="AF75" i="1"/>
  <c r="AF71" i="1"/>
  <c r="AF73" i="1"/>
  <c r="AF72" i="1"/>
  <c r="AF74" i="1"/>
  <c r="AF77" i="1"/>
  <c r="AF76" i="1"/>
  <c r="AF79" i="1"/>
  <c r="AF78" i="1"/>
  <c r="AF80" i="1"/>
  <c r="AF85" i="1"/>
  <c r="AF81" i="1"/>
  <c r="AF82" i="1"/>
  <c r="AF83" i="1"/>
  <c r="AF86" i="1"/>
  <c r="AF84" i="1"/>
  <c r="AF87" i="1"/>
  <c r="AF90" i="1"/>
  <c r="AF88" i="1"/>
  <c r="AF89" i="1"/>
  <c r="AF93" i="1"/>
  <c r="AF91" i="1"/>
  <c r="AF95" i="1"/>
  <c r="AF92" i="1"/>
  <c r="AF94" i="1"/>
  <c r="AF96" i="1"/>
  <c r="AF100" i="1"/>
  <c r="AF97" i="1"/>
  <c r="AF98" i="1"/>
  <c r="AF99" i="1"/>
  <c r="AF102" i="1"/>
  <c r="AF101" i="1"/>
  <c r="AF104" i="1"/>
  <c r="AF105" i="1"/>
  <c r="AF103" i="1"/>
  <c r="AF108" i="1"/>
  <c r="AF106" i="1"/>
  <c r="AF109" i="1"/>
  <c r="AF107" i="1"/>
  <c r="AF111" i="1"/>
  <c r="AF110" i="1"/>
  <c r="AF112" i="1"/>
  <c r="AF113" i="1"/>
  <c r="AF114" i="1"/>
  <c r="AF116" i="1"/>
  <c r="AF115" i="1"/>
  <c r="AF121" i="1"/>
  <c r="AF119" i="1"/>
  <c r="AF118" i="1"/>
  <c r="AF122" i="1"/>
  <c r="AF120" i="1"/>
  <c r="AF117" i="1"/>
  <c r="AF123" i="1"/>
  <c r="AF125" i="1"/>
  <c r="AF124" i="1"/>
  <c r="AF126" i="1"/>
  <c r="AF127" i="1"/>
  <c r="AF129" i="1"/>
  <c r="AF128" i="1"/>
  <c r="AF131" i="1"/>
  <c r="AF132" i="1"/>
  <c r="AF130" i="1"/>
  <c r="AF135" i="1"/>
  <c r="AF133" i="1"/>
  <c r="AF134" i="1"/>
  <c r="AF136" i="1"/>
  <c r="AF137" i="1"/>
  <c r="AF138" i="1"/>
  <c r="AF141" i="1"/>
  <c r="AF139" i="1"/>
  <c r="AF140" i="1"/>
  <c r="AF142" i="1"/>
  <c r="AF143" i="1"/>
  <c r="AF144" i="1"/>
  <c r="AF146" i="1"/>
  <c r="AF145" i="1"/>
  <c r="AF147" i="1"/>
  <c r="AF149" i="1"/>
  <c r="AF148" i="1"/>
  <c r="AF150" i="1"/>
  <c r="AF151" i="1"/>
  <c r="AF152" i="1"/>
  <c r="AF153" i="1"/>
  <c r="AF154" i="1"/>
  <c r="AF156" i="1"/>
  <c r="AF157" i="1"/>
  <c r="AF155" i="1"/>
  <c r="AF158" i="1"/>
  <c r="AF159" i="1"/>
  <c r="AF160" i="1"/>
  <c r="AF162" i="1"/>
  <c r="AF161" i="1"/>
  <c r="AF163" i="1"/>
  <c r="AF165" i="1"/>
  <c r="AF164" i="1"/>
  <c r="AF166" i="1"/>
  <c r="AF169" i="1"/>
  <c r="AF167" i="1"/>
  <c r="AF170" i="1"/>
  <c r="AF168" i="1"/>
  <c r="AF171" i="1"/>
  <c r="AF173" i="1"/>
  <c r="AF172" i="1"/>
  <c r="AF175" i="1"/>
  <c r="AF174" i="1"/>
  <c r="AF180" i="1"/>
  <c r="AF176" i="1"/>
  <c r="AF177" i="1"/>
  <c r="AF178" i="1"/>
  <c r="AF179" i="1"/>
  <c r="AF182" i="1"/>
  <c r="AF181" i="1"/>
  <c r="AF184" i="1"/>
  <c r="AF185" i="1"/>
  <c r="AF183" i="1"/>
  <c r="AF187" i="1"/>
  <c r="AF186" i="1"/>
  <c r="AF189" i="1"/>
  <c r="AF188" i="1"/>
  <c r="AF190" i="1"/>
  <c r="AF191" i="1"/>
  <c r="AF192" i="1"/>
  <c r="AF193" i="1"/>
  <c r="AF194" i="1"/>
  <c r="AF195" i="1"/>
  <c r="AF196" i="1"/>
  <c r="AF197" i="1"/>
  <c r="AF198" i="1"/>
  <c r="AF199" i="1"/>
  <c r="AF201" i="1"/>
  <c r="AF200" i="1"/>
  <c r="AF204" i="1"/>
  <c r="AF202" i="1"/>
  <c r="AF203" i="1"/>
  <c r="AF206" i="1"/>
  <c r="AF205" i="1"/>
  <c r="AF207" i="1"/>
  <c r="AF209" i="1"/>
  <c r="AF211" i="1"/>
  <c r="AF208" i="1"/>
  <c r="AF213" i="1"/>
  <c r="AF210" i="1"/>
  <c r="AF212" i="1"/>
  <c r="AF214" i="1"/>
  <c r="AF215" i="1"/>
  <c r="AF217" i="1"/>
  <c r="AF216" i="1"/>
  <c r="AF218" i="1"/>
  <c r="AF219" i="1"/>
  <c r="AF220" i="1"/>
  <c r="AF221" i="1"/>
  <c r="AF222" i="1"/>
  <c r="AF223" i="1"/>
  <c r="AF224" i="1"/>
  <c r="AF225" i="1"/>
  <c r="AF227" i="1"/>
  <c r="AF226" i="1"/>
  <c r="AF228" i="1"/>
  <c r="AF230" i="1"/>
  <c r="AF229" i="1"/>
  <c r="AF231" i="1"/>
  <c r="AF232" i="1"/>
  <c r="AF234" i="1"/>
  <c r="AF233" i="1"/>
  <c r="AF235" i="1"/>
  <c r="AF236" i="1"/>
  <c r="AF237" i="1"/>
  <c r="AF238" i="1"/>
  <c r="AF239" i="1"/>
  <c r="AF240" i="1"/>
  <c r="AF242" i="1"/>
  <c r="AF241" i="1"/>
  <c r="AF244" i="1"/>
  <c r="AF243" i="1"/>
  <c r="AF246" i="1"/>
  <c r="AF245" i="1"/>
  <c r="AF247" i="1"/>
  <c r="AF248" i="1"/>
  <c r="AF250" i="1"/>
  <c r="AF249" i="1"/>
  <c r="AF251" i="1"/>
  <c r="AF252" i="1"/>
  <c r="AF253" i="1"/>
  <c r="AF254" i="1"/>
  <c r="AF255" i="1"/>
  <c r="AF256" i="1"/>
  <c r="AF258" i="1"/>
  <c r="AF257" i="1"/>
  <c r="AF260" i="1"/>
  <c r="AF259" i="1"/>
  <c r="AF262" i="1"/>
  <c r="AF261" i="1"/>
  <c r="AF263" i="1"/>
  <c r="AF264" i="1"/>
  <c r="AF265" i="1"/>
  <c r="AF266" i="1"/>
  <c r="AF267" i="1"/>
  <c r="AF268" i="1"/>
  <c r="AF269" i="1"/>
  <c r="AF271" i="1"/>
  <c r="AF272" i="1"/>
  <c r="AF270" i="1"/>
  <c r="AF273" i="1"/>
  <c r="AF274" i="1"/>
  <c r="AF275" i="1"/>
  <c r="AF276" i="1"/>
  <c r="AF277" i="1"/>
  <c r="AF278" i="1"/>
  <c r="AF281" i="1"/>
  <c r="AF279" i="1"/>
  <c r="AF280" i="1"/>
  <c r="AF282" i="1"/>
  <c r="AF283" i="1"/>
  <c r="AF284" i="1"/>
  <c r="AF285" i="1"/>
  <c r="AF286" i="1"/>
  <c r="AF288" i="1"/>
  <c r="AF287" i="1"/>
  <c r="AF289" i="1"/>
  <c r="AF291" i="1"/>
  <c r="AF290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4" i="1"/>
  <c r="AF313" i="1"/>
  <c r="AF315" i="1"/>
  <c r="AF316" i="1"/>
  <c r="AF317" i="1"/>
  <c r="AF318" i="1"/>
  <c r="AF320" i="1"/>
  <c r="AF319" i="1"/>
  <c r="AF321" i="1"/>
  <c r="AF322" i="1"/>
  <c r="AF323" i="1"/>
  <c r="AF324" i="1"/>
  <c r="AF326" i="1"/>
  <c r="AF325" i="1"/>
  <c r="AF327" i="1"/>
  <c r="AF328" i="1"/>
  <c r="AF329" i="1"/>
  <c r="AF330" i="1"/>
  <c r="AF331" i="1"/>
  <c r="AF333" i="1"/>
  <c r="AF332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2" i="1"/>
  <c r="AH3" i="1"/>
  <c r="AH6" i="1"/>
  <c r="AH4" i="1"/>
  <c r="AH5" i="1"/>
  <c r="AH7" i="1"/>
  <c r="AH8" i="1"/>
  <c r="AH10" i="1"/>
  <c r="AH9" i="1"/>
  <c r="AH15" i="1"/>
  <c r="AH12" i="1"/>
  <c r="AH11" i="1"/>
  <c r="AH14" i="1"/>
  <c r="AH13" i="1"/>
  <c r="AH17" i="1"/>
  <c r="AH18" i="1"/>
  <c r="AH16" i="1"/>
  <c r="AH21" i="1"/>
  <c r="AH19" i="1"/>
  <c r="AH20" i="1"/>
  <c r="AH26" i="1"/>
  <c r="AH23" i="1"/>
  <c r="AH22" i="1"/>
  <c r="AH24" i="1"/>
  <c r="AH25" i="1"/>
  <c r="AH28" i="1"/>
  <c r="AH27" i="1"/>
  <c r="AH29" i="1"/>
  <c r="AH30" i="1"/>
  <c r="AH31" i="1"/>
  <c r="AH32" i="1"/>
  <c r="AH33" i="1"/>
  <c r="AH35" i="1"/>
  <c r="AH42" i="1"/>
  <c r="AH34" i="1"/>
  <c r="AH44" i="1"/>
  <c r="AH37" i="1"/>
  <c r="AH36" i="1"/>
  <c r="AH40" i="1"/>
  <c r="AH39" i="1"/>
  <c r="AH38" i="1"/>
  <c r="AH41" i="1"/>
  <c r="AH45" i="1"/>
  <c r="AH43" i="1"/>
  <c r="AH46" i="1"/>
  <c r="AH51" i="1"/>
  <c r="AH48" i="1"/>
  <c r="AH47" i="1"/>
  <c r="AH49" i="1"/>
  <c r="AH52" i="1"/>
  <c r="AH50" i="1"/>
  <c r="AH54" i="1"/>
  <c r="AH56" i="1"/>
  <c r="AH58" i="1"/>
  <c r="AH57" i="1"/>
  <c r="AH53" i="1"/>
  <c r="AH55" i="1"/>
  <c r="AH59" i="1"/>
  <c r="AH60" i="1"/>
  <c r="AH65" i="1"/>
  <c r="AH62" i="1"/>
  <c r="AH61" i="1"/>
  <c r="AH64" i="1"/>
  <c r="AH66" i="1"/>
  <c r="AH63" i="1"/>
  <c r="AH67" i="1"/>
  <c r="AH69" i="1"/>
  <c r="AH70" i="1"/>
  <c r="AH68" i="1"/>
  <c r="AH75" i="1"/>
  <c r="AH71" i="1"/>
  <c r="AH73" i="1"/>
  <c r="AH72" i="1"/>
  <c r="AH74" i="1"/>
  <c r="AH77" i="1"/>
  <c r="AH76" i="1"/>
  <c r="AH79" i="1"/>
  <c r="AH78" i="1"/>
  <c r="AH80" i="1"/>
  <c r="AH85" i="1"/>
  <c r="AH81" i="1"/>
  <c r="AH82" i="1"/>
  <c r="AH83" i="1"/>
  <c r="AH86" i="1"/>
  <c r="AH84" i="1"/>
  <c r="AH87" i="1"/>
  <c r="AH90" i="1"/>
  <c r="AH88" i="1"/>
  <c r="AH89" i="1"/>
  <c r="AH93" i="1"/>
  <c r="AH91" i="1"/>
  <c r="AH95" i="1"/>
  <c r="AH92" i="1"/>
  <c r="AH94" i="1"/>
  <c r="AH96" i="1"/>
  <c r="AH100" i="1"/>
  <c r="AH97" i="1"/>
  <c r="AH98" i="1"/>
  <c r="AH99" i="1"/>
  <c r="AH102" i="1"/>
  <c r="AH101" i="1"/>
  <c r="AH104" i="1"/>
  <c r="AH105" i="1"/>
  <c r="AH103" i="1"/>
  <c r="AH108" i="1"/>
  <c r="AH106" i="1"/>
  <c r="AH109" i="1"/>
  <c r="AH107" i="1"/>
  <c r="AH111" i="1"/>
  <c r="AH110" i="1"/>
  <c r="AH112" i="1"/>
  <c r="AH113" i="1"/>
  <c r="AH114" i="1"/>
  <c r="AH116" i="1"/>
  <c r="AH115" i="1"/>
  <c r="AH121" i="1"/>
  <c r="AH119" i="1"/>
  <c r="AH118" i="1"/>
  <c r="AH122" i="1"/>
  <c r="AH120" i="1"/>
  <c r="AH117" i="1"/>
  <c r="AH123" i="1"/>
  <c r="AH125" i="1"/>
  <c r="AH124" i="1"/>
  <c r="AH126" i="1"/>
  <c r="AH127" i="1"/>
  <c r="AH129" i="1"/>
  <c r="AH128" i="1"/>
  <c r="AH131" i="1"/>
  <c r="AH132" i="1"/>
  <c r="AH130" i="1"/>
  <c r="AH135" i="1"/>
  <c r="AH133" i="1"/>
  <c r="AH134" i="1"/>
  <c r="AH136" i="1"/>
  <c r="AH137" i="1"/>
  <c r="AH138" i="1"/>
  <c r="AH141" i="1"/>
  <c r="AH139" i="1"/>
  <c r="AH140" i="1"/>
  <c r="AH142" i="1"/>
  <c r="AH143" i="1"/>
  <c r="AH144" i="1"/>
  <c r="AH146" i="1"/>
  <c r="AH145" i="1"/>
  <c r="AH147" i="1"/>
  <c r="AH149" i="1"/>
  <c r="AH148" i="1"/>
  <c r="AH150" i="1"/>
  <c r="AH151" i="1"/>
  <c r="AH152" i="1"/>
  <c r="AH153" i="1"/>
  <c r="AH154" i="1"/>
  <c r="AH156" i="1"/>
  <c r="AH157" i="1"/>
  <c r="AH155" i="1"/>
  <c r="AH158" i="1"/>
  <c r="AH159" i="1"/>
  <c r="AH160" i="1"/>
  <c r="AH162" i="1"/>
  <c r="AH161" i="1"/>
  <c r="AH163" i="1"/>
  <c r="AH165" i="1"/>
  <c r="AH164" i="1"/>
  <c r="AH166" i="1"/>
  <c r="AH169" i="1"/>
  <c r="AH167" i="1"/>
  <c r="AH170" i="1"/>
  <c r="AH168" i="1"/>
  <c r="AH171" i="1"/>
  <c r="AH173" i="1"/>
  <c r="AH172" i="1"/>
  <c r="AH175" i="1"/>
  <c r="AH174" i="1"/>
  <c r="AH180" i="1"/>
  <c r="AH176" i="1"/>
  <c r="AH177" i="1"/>
  <c r="AH178" i="1"/>
  <c r="AH179" i="1"/>
  <c r="AH182" i="1"/>
  <c r="AH181" i="1"/>
  <c r="AH184" i="1"/>
  <c r="AH185" i="1"/>
  <c r="AH183" i="1"/>
  <c r="AH187" i="1"/>
  <c r="AH186" i="1"/>
  <c r="AH189" i="1"/>
  <c r="AH188" i="1"/>
  <c r="AH190" i="1"/>
  <c r="AH191" i="1"/>
  <c r="AH192" i="1"/>
  <c r="AH193" i="1"/>
  <c r="AH194" i="1"/>
  <c r="AH195" i="1"/>
  <c r="AH196" i="1"/>
  <c r="AH197" i="1"/>
  <c r="AH198" i="1"/>
  <c r="AH199" i="1"/>
  <c r="AH201" i="1"/>
  <c r="AH200" i="1"/>
  <c r="AH204" i="1"/>
  <c r="AH202" i="1"/>
  <c r="AH203" i="1"/>
  <c r="AH206" i="1"/>
  <c r="AH205" i="1"/>
  <c r="AH207" i="1"/>
  <c r="AH209" i="1"/>
  <c r="AH211" i="1"/>
  <c r="AH208" i="1"/>
  <c r="AH213" i="1"/>
  <c r="AH210" i="1"/>
  <c r="AH212" i="1"/>
  <c r="AH214" i="1"/>
  <c r="AH215" i="1"/>
  <c r="AH217" i="1"/>
  <c r="AH216" i="1"/>
  <c r="AH218" i="1"/>
  <c r="AH219" i="1"/>
  <c r="AH220" i="1"/>
  <c r="AH221" i="1"/>
  <c r="AH222" i="1"/>
  <c r="AH223" i="1"/>
  <c r="AH224" i="1"/>
  <c r="AH225" i="1"/>
  <c r="AH227" i="1"/>
  <c r="AH226" i="1"/>
  <c r="AH228" i="1"/>
  <c r="AH230" i="1"/>
  <c r="AH229" i="1"/>
  <c r="AH231" i="1"/>
  <c r="AH232" i="1"/>
  <c r="AH234" i="1"/>
  <c r="AH233" i="1"/>
  <c r="AH235" i="1"/>
  <c r="AH236" i="1"/>
  <c r="AH237" i="1"/>
  <c r="AH238" i="1"/>
  <c r="AH239" i="1"/>
  <c r="AH240" i="1"/>
  <c r="AH242" i="1"/>
  <c r="AH241" i="1"/>
  <c r="AH244" i="1"/>
  <c r="AH243" i="1"/>
  <c r="AH246" i="1"/>
  <c r="AH245" i="1"/>
  <c r="AH247" i="1"/>
  <c r="AH248" i="1"/>
  <c r="AH250" i="1"/>
  <c r="AH249" i="1"/>
  <c r="AH251" i="1"/>
  <c r="AH252" i="1"/>
  <c r="AH253" i="1"/>
  <c r="AH254" i="1"/>
  <c r="AH255" i="1"/>
  <c r="AH256" i="1"/>
  <c r="AH258" i="1"/>
  <c r="AH257" i="1"/>
  <c r="AH260" i="1"/>
  <c r="AH259" i="1"/>
  <c r="AH262" i="1"/>
  <c r="AH261" i="1"/>
  <c r="AH263" i="1"/>
  <c r="AH264" i="1"/>
  <c r="AH265" i="1"/>
  <c r="AH266" i="1"/>
  <c r="AH267" i="1"/>
  <c r="AH268" i="1"/>
  <c r="AH269" i="1"/>
  <c r="AH271" i="1"/>
  <c r="AH272" i="1"/>
  <c r="AH270" i="1"/>
  <c r="AH273" i="1"/>
  <c r="AH274" i="1"/>
  <c r="AH275" i="1"/>
  <c r="AH276" i="1"/>
  <c r="AH277" i="1"/>
  <c r="AH278" i="1"/>
  <c r="AH281" i="1"/>
  <c r="AH279" i="1"/>
  <c r="AH280" i="1"/>
  <c r="AH282" i="1"/>
  <c r="AH283" i="1"/>
  <c r="AH284" i="1"/>
  <c r="AH285" i="1"/>
  <c r="AH286" i="1"/>
  <c r="AH288" i="1"/>
  <c r="AH287" i="1"/>
  <c r="AH289" i="1"/>
  <c r="AH291" i="1"/>
  <c r="AH290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4" i="1"/>
  <c r="AH313" i="1"/>
  <c r="AH315" i="1"/>
  <c r="AH316" i="1"/>
  <c r="AH317" i="1"/>
  <c r="AH318" i="1"/>
  <c r="AH320" i="1"/>
  <c r="AH319" i="1"/>
  <c r="AH321" i="1"/>
  <c r="AH322" i="1"/>
  <c r="AH323" i="1"/>
  <c r="AH324" i="1"/>
  <c r="AH326" i="1"/>
  <c r="AH325" i="1"/>
  <c r="AH327" i="1"/>
  <c r="AH328" i="1"/>
  <c r="AH329" i="1"/>
  <c r="AH330" i="1"/>
  <c r="AH331" i="1"/>
  <c r="AH333" i="1"/>
  <c r="AH332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2" i="1"/>
  <c r="U6" i="1" l="1"/>
  <c r="U4" i="1"/>
  <c r="U3" i="1"/>
  <c r="U5" i="1"/>
  <c r="U10" i="1"/>
  <c r="U7" i="1"/>
  <c r="U9" i="1"/>
  <c r="U8" i="1"/>
  <c r="U17" i="1"/>
  <c r="U21" i="1"/>
  <c r="U12" i="1"/>
  <c r="U18" i="1"/>
  <c r="U11" i="1"/>
  <c r="U13" i="1"/>
  <c r="U16" i="1"/>
  <c r="U15" i="1"/>
  <c r="U14" i="1"/>
  <c r="U24" i="1"/>
  <c r="U25" i="1"/>
  <c r="U40" i="1"/>
  <c r="U20" i="1"/>
  <c r="U19" i="1"/>
  <c r="U22" i="1"/>
  <c r="U23" i="1"/>
  <c r="U27" i="1"/>
  <c r="U26" i="1"/>
  <c r="U32" i="1"/>
  <c r="U31" i="1"/>
  <c r="U28" i="1"/>
  <c r="U30" i="1"/>
  <c r="U29" i="1"/>
  <c r="U33" i="1"/>
  <c r="U43" i="1"/>
  <c r="U34" i="1"/>
  <c r="U36" i="1"/>
  <c r="U38" i="1"/>
  <c r="U37" i="1"/>
  <c r="U39" i="1"/>
  <c r="U41" i="1"/>
  <c r="U35" i="1"/>
  <c r="U50" i="1"/>
  <c r="U47" i="1"/>
  <c r="U48" i="1"/>
  <c r="U42" i="1"/>
  <c r="U45" i="1"/>
  <c r="U44" i="1"/>
  <c r="U52" i="1"/>
  <c r="U46" i="1"/>
  <c r="U51" i="1"/>
  <c r="U57" i="1"/>
  <c r="U49" i="1"/>
  <c r="U59" i="1"/>
  <c r="U53" i="1"/>
  <c r="U58" i="1"/>
  <c r="U55" i="1"/>
  <c r="U66" i="1"/>
  <c r="U56" i="1"/>
  <c r="U61" i="1"/>
  <c r="U62" i="1"/>
  <c r="U65" i="1"/>
  <c r="U63" i="1"/>
  <c r="U67" i="1"/>
  <c r="U68" i="1"/>
  <c r="U69" i="1"/>
  <c r="U54" i="1"/>
  <c r="U64" i="1"/>
  <c r="U60" i="1"/>
  <c r="U70" i="1"/>
  <c r="U71" i="1"/>
  <c r="U72" i="1"/>
  <c r="U73" i="1"/>
  <c r="U74" i="1"/>
  <c r="U86" i="1"/>
  <c r="U75" i="1"/>
  <c r="U80" i="1"/>
  <c r="U76" i="1"/>
  <c r="U84" i="1"/>
  <c r="U81" i="1"/>
  <c r="U78" i="1"/>
  <c r="U83" i="1"/>
  <c r="U77" i="1"/>
  <c r="U85" i="1"/>
  <c r="U89" i="1"/>
  <c r="U79" i="1"/>
  <c r="U88" i="1"/>
  <c r="U91" i="1"/>
  <c r="U82" i="1"/>
  <c r="U100" i="1"/>
  <c r="U92" i="1"/>
  <c r="U95" i="1"/>
  <c r="U96" i="1"/>
  <c r="U97" i="1"/>
  <c r="U90" i="1"/>
  <c r="U87" i="1"/>
  <c r="U101" i="1"/>
  <c r="U99" i="1"/>
  <c r="U98" i="1"/>
  <c r="U102" i="1"/>
  <c r="U94" i="1"/>
  <c r="U93" i="1"/>
  <c r="U104" i="1"/>
  <c r="U111" i="1"/>
  <c r="U109" i="1"/>
  <c r="U105" i="1"/>
  <c r="U112" i="1"/>
  <c r="U108" i="1"/>
  <c r="U110" i="1"/>
  <c r="U106" i="1"/>
  <c r="U107" i="1"/>
  <c r="U103" i="1"/>
  <c r="U114" i="1"/>
  <c r="U120" i="1"/>
  <c r="U116" i="1"/>
  <c r="U113" i="1"/>
  <c r="U117" i="1"/>
  <c r="U115" i="1"/>
  <c r="U121" i="1"/>
  <c r="U118" i="1"/>
  <c r="U123" i="1"/>
  <c r="U125" i="1"/>
  <c r="U122" i="1"/>
  <c r="U129" i="1"/>
  <c r="U119" i="1"/>
  <c r="U124" i="1"/>
  <c r="U127" i="1"/>
  <c r="U128" i="1"/>
  <c r="U131" i="1"/>
  <c r="U132" i="1"/>
  <c r="U126" i="1"/>
  <c r="U134" i="1"/>
  <c r="U135" i="1"/>
  <c r="U133" i="1"/>
  <c r="U130" i="1"/>
  <c r="U137" i="1"/>
  <c r="U138" i="1"/>
  <c r="U143" i="1"/>
  <c r="U139" i="1"/>
  <c r="U136" i="1"/>
  <c r="U144" i="1"/>
  <c r="U140" i="1"/>
  <c r="U149" i="1"/>
  <c r="U141" i="1"/>
  <c r="U145" i="1"/>
  <c r="U147" i="1"/>
  <c r="U146" i="1"/>
  <c r="U142" i="1"/>
  <c r="U148" i="1"/>
  <c r="U151" i="1"/>
  <c r="U153" i="1"/>
  <c r="U150" i="1"/>
  <c r="U152" i="1"/>
  <c r="U154" i="1"/>
  <c r="U156" i="1"/>
  <c r="U160" i="1"/>
  <c r="U158" i="1"/>
  <c r="U163" i="1"/>
  <c r="U155" i="1"/>
  <c r="U157" i="1"/>
  <c r="U161" i="1"/>
  <c r="U162" i="1"/>
  <c r="U165" i="1"/>
  <c r="U166" i="1"/>
  <c r="U164" i="1"/>
  <c r="U159" i="1"/>
  <c r="U170" i="1"/>
  <c r="U173" i="1"/>
  <c r="U169" i="1"/>
  <c r="U172" i="1"/>
  <c r="U174" i="1"/>
  <c r="U177" i="1"/>
  <c r="U168" i="1"/>
  <c r="U167" i="1"/>
  <c r="U171" i="1"/>
  <c r="U176" i="1"/>
  <c r="U178" i="1"/>
  <c r="U175" i="1"/>
  <c r="U183" i="1"/>
  <c r="U179" i="1"/>
  <c r="U184" i="1"/>
  <c r="U182" i="1"/>
  <c r="U180" i="1"/>
  <c r="U181" i="1"/>
  <c r="U186" i="1"/>
  <c r="U185" i="1"/>
  <c r="U188" i="1"/>
  <c r="U187" i="1"/>
  <c r="U190" i="1"/>
  <c r="U192" i="1"/>
  <c r="U193" i="1"/>
  <c r="U189" i="1"/>
  <c r="U191" i="1"/>
  <c r="U194" i="1"/>
  <c r="U197" i="1"/>
  <c r="U199" i="1"/>
  <c r="U196" i="1"/>
  <c r="U195" i="1"/>
  <c r="U200" i="1"/>
  <c r="U204" i="1"/>
  <c r="U201" i="1"/>
  <c r="U206" i="1"/>
  <c r="U198" i="1"/>
  <c r="U205" i="1"/>
  <c r="U213" i="1"/>
  <c r="U210" i="1"/>
  <c r="U203" i="1"/>
  <c r="U202" i="1"/>
  <c r="U208" i="1"/>
  <c r="U212" i="1"/>
  <c r="U209" i="1"/>
  <c r="U211" i="1"/>
  <c r="U207" i="1"/>
  <c r="U214" i="1"/>
  <c r="U215" i="1"/>
  <c r="U216" i="1"/>
  <c r="U217" i="1"/>
  <c r="U220" i="1"/>
  <c r="U218" i="1"/>
  <c r="U219" i="1"/>
  <c r="U222" i="1"/>
  <c r="U221" i="1"/>
  <c r="U224" i="1"/>
  <c r="U223" i="1"/>
  <c r="U227" i="1"/>
  <c r="U228" i="1"/>
  <c r="U226" i="1"/>
  <c r="U225" i="1"/>
  <c r="U229" i="1"/>
  <c r="U231" i="1"/>
  <c r="U230" i="1"/>
  <c r="U232" i="1"/>
  <c r="U235" i="1"/>
  <c r="U234" i="1"/>
  <c r="U236" i="1"/>
  <c r="U238" i="1"/>
  <c r="U241" i="1"/>
  <c r="U237" i="1"/>
  <c r="U233" i="1"/>
  <c r="U239" i="1"/>
  <c r="U244" i="1"/>
  <c r="U240" i="1"/>
  <c r="U243" i="1"/>
  <c r="U242" i="1"/>
  <c r="U247" i="1"/>
  <c r="U248" i="1"/>
  <c r="U246" i="1"/>
  <c r="U245" i="1"/>
  <c r="U251" i="1"/>
  <c r="U249" i="1"/>
  <c r="U250" i="1"/>
  <c r="U252" i="1"/>
  <c r="U254" i="1"/>
  <c r="U256" i="1"/>
  <c r="U255" i="1"/>
  <c r="U258" i="1"/>
  <c r="U253" i="1"/>
  <c r="U259" i="1"/>
  <c r="U257" i="1"/>
  <c r="U260" i="1"/>
  <c r="U262" i="1"/>
  <c r="U263" i="1"/>
  <c r="U261" i="1"/>
  <c r="U264" i="1"/>
  <c r="U265" i="1"/>
  <c r="U266" i="1"/>
  <c r="U267" i="1"/>
  <c r="U268" i="1"/>
  <c r="U269" i="1"/>
  <c r="U271" i="1"/>
  <c r="U270" i="1"/>
  <c r="U272" i="1"/>
  <c r="U273" i="1"/>
  <c r="U275" i="1"/>
  <c r="U274" i="1"/>
  <c r="U276" i="1"/>
  <c r="U277" i="1"/>
  <c r="U278" i="1"/>
  <c r="U279" i="1"/>
  <c r="U281" i="1"/>
  <c r="U280" i="1"/>
  <c r="U283" i="1"/>
  <c r="U282" i="1"/>
  <c r="U284" i="1"/>
  <c r="U285" i="1"/>
  <c r="U286" i="1"/>
  <c r="U290" i="1"/>
  <c r="U287" i="1"/>
  <c r="U289" i="1"/>
  <c r="U288" i="1"/>
  <c r="U292" i="1"/>
  <c r="U291" i="1"/>
  <c r="U293" i="1"/>
  <c r="U295" i="1"/>
  <c r="U294" i="1"/>
  <c r="U296" i="1"/>
  <c r="U297" i="1"/>
  <c r="U298" i="1"/>
  <c r="U300" i="1"/>
  <c r="U301" i="1"/>
  <c r="U299" i="1"/>
  <c r="U302" i="1"/>
  <c r="U303" i="1"/>
  <c r="U304" i="1"/>
  <c r="U306" i="1"/>
  <c r="U305" i="1"/>
  <c r="U307" i="1"/>
  <c r="U308" i="1"/>
  <c r="U309" i="1"/>
  <c r="U310" i="1"/>
  <c r="U311" i="1"/>
  <c r="U312" i="1"/>
  <c r="U314" i="1"/>
  <c r="U313" i="1"/>
  <c r="U315" i="1"/>
  <c r="U316" i="1"/>
  <c r="U317" i="1"/>
  <c r="U318" i="1"/>
  <c r="U320" i="1"/>
  <c r="U319" i="1"/>
  <c r="U321" i="1"/>
  <c r="U322" i="1"/>
  <c r="U323" i="1"/>
  <c r="U324" i="1"/>
  <c r="U326" i="1"/>
  <c r="U325" i="1"/>
  <c r="U327" i="1"/>
  <c r="U328" i="1"/>
  <c r="U329" i="1"/>
  <c r="U330" i="1"/>
  <c r="U331" i="1"/>
  <c r="U333" i="1"/>
  <c r="U332" i="1"/>
  <c r="U334" i="1"/>
  <c r="U335" i="1"/>
  <c r="U337" i="1"/>
  <c r="U336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S6" i="1"/>
  <c r="S4" i="1"/>
  <c r="S3" i="1"/>
  <c r="S5" i="1"/>
  <c r="S10" i="1"/>
  <c r="S7" i="1"/>
  <c r="S9" i="1"/>
  <c r="S8" i="1"/>
  <c r="S17" i="1"/>
  <c r="S21" i="1"/>
  <c r="S12" i="1"/>
  <c r="S18" i="1"/>
  <c r="S11" i="1"/>
  <c r="S13" i="1"/>
  <c r="S16" i="1"/>
  <c r="S15" i="1"/>
  <c r="S14" i="1"/>
  <c r="S24" i="1"/>
  <c r="S25" i="1"/>
  <c r="S40" i="1"/>
  <c r="S20" i="1"/>
  <c r="S19" i="1"/>
  <c r="S22" i="1"/>
  <c r="S23" i="1"/>
  <c r="S27" i="1"/>
  <c r="S26" i="1"/>
  <c r="S32" i="1"/>
  <c r="S31" i="1"/>
  <c r="S28" i="1"/>
  <c r="S30" i="1"/>
  <c r="S29" i="1"/>
  <c r="S33" i="1"/>
  <c r="S43" i="1"/>
  <c r="S34" i="1"/>
  <c r="S36" i="1"/>
  <c r="S38" i="1"/>
  <c r="S37" i="1"/>
  <c r="S39" i="1"/>
  <c r="S41" i="1"/>
  <c r="S35" i="1"/>
  <c r="S50" i="1"/>
  <c r="S47" i="1"/>
  <c r="S48" i="1"/>
  <c r="S42" i="1"/>
  <c r="S45" i="1"/>
  <c r="S44" i="1"/>
  <c r="S52" i="1"/>
  <c r="S46" i="1"/>
  <c r="S51" i="1"/>
  <c r="S57" i="1"/>
  <c r="S49" i="1"/>
  <c r="S59" i="1"/>
  <c r="S53" i="1"/>
  <c r="S58" i="1"/>
  <c r="S55" i="1"/>
  <c r="S66" i="1"/>
  <c r="S56" i="1"/>
  <c r="S61" i="1"/>
  <c r="S62" i="1"/>
  <c r="S65" i="1"/>
  <c r="S63" i="1"/>
  <c r="S67" i="1"/>
  <c r="S68" i="1"/>
  <c r="S69" i="1"/>
  <c r="S54" i="1"/>
  <c r="S64" i="1"/>
  <c r="S60" i="1"/>
  <c r="S70" i="1"/>
  <c r="S71" i="1"/>
  <c r="S72" i="1"/>
  <c r="S73" i="1"/>
  <c r="S74" i="1"/>
  <c r="S86" i="1"/>
  <c r="S75" i="1"/>
  <c r="S80" i="1"/>
  <c r="S76" i="1"/>
  <c r="S84" i="1"/>
  <c r="S81" i="1"/>
  <c r="S78" i="1"/>
  <c r="S83" i="1"/>
  <c r="S77" i="1"/>
  <c r="S85" i="1"/>
  <c r="S89" i="1"/>
  <c r="S79" i="1"/>
  <c r="S88" i="1"/>
  <c r="S91" i="1"/>
  <c r="S82" i="1"/>
  <c r="S100" i="1"/>
  <c r="S92" i="1"/>
  <c r="S95" i="1"/>
  <c r="S96" i="1"/>
  <c r="S97" i="1"/>
  <c r="S90" i="1"/>
  <c r="S87" i="1"/>
  <c r="S101" i="1"/>
  <c r="S99" i="1"/>
  <c r="S98" i="1"/>
  <c r="S102" i="1"/>
  <c r="S94" i="1"/>
  <c r="S93" i="1"/>
  <c r="S104" i="1"/>
  <c r="S111" i="1"/>
  <c r="S109" i="1"/>
  <c r="S105" i="1"/>
  <c r="S112" i="1"/>
  <c r="S108" i="1"/>
  <c r="S110" i="1"/>
  <c r="S106" i="1"/>
  <c r="S107" i="1"/>
  <c r="S103" i="1"/>
  <c r="S114" i="1"/>
  <c r="S120" i="1"/>
  <c r="S116" i="1"/>
  <c r="S113" i="1"/>
  <c r="S117" i="1"/>
  <c r="S115" i="1"/>
  <c r="S121" i="1"/>
  <c r="S118" i="1"/>
  <c r="S123" i="1"/>
  <c r="S125" i="1"/>
  <c r="S122" i="1"/>
  <c r="S129" i="1"/>
  <c r="S119" i="1"/>
  <c r="S124" i="1"/>
  <c r="S127" i="1"/>
  <c r="S128" i="1"/>
  <c r="S131" i="1"/>
  <c r="S132" i="1"/>
  <c r="S126" i="1"/>
  <c r="S134" i="1"/>
  <c r="S135" i="1"/>
  <c r="S133" i="1"/>
  <c r="S130" i="1"/>
  <c r="S137" i="1"/>
  <c r="S138" i="1"/>
  <c r="S143" i="1"/>
  <c r="S139" i="1"/>
  <c r="S136" i="1"/>
  <c r="S144" i="1"/>
  <c r="S140" i="1"/>
  <c r="S149" i="1"/>
  <c r="S141" i="1"/>
  <c r="S145" i="1"/>
  <c r="S147" i="1"/>
  <c r="S146" i="1"/>
  <c r="S142" i="1"/>
  <c r="S148" i="1"/>
  <c r="S151" i="1"/>
  <c r="S153" i="1"/>
  <c r="S150" i="1"/>
  <c r="S152" i="1"/>
  <c r="S154" i="1"/>
  <c r="S156" i="1"/>
  <c r="S160" i="1"/>
  <c r="S158" i="1"/>
  <c r="S163" i="1"/>
  <c r="S155" i="1"/>
  <c r="S157" i="1"/>
  <c r="S161" i="1"/>
  <c r="S162" i="1"/>
  <c r="S165" i="1"/>
  <c r="S166" i="1"/>
  <c r="S164" i="1"/>
  <c r="S159" i="1"/>
  <c r="S170" i="1"/>
  <c r="S173" i="1"/>
  <c r="S169" i="1"/>
  <c r="S172" i="1"/>
  <c r="S174" i="1"/>
  <c r="S177" i="1"/>
  <c r="S168" i="1"/>
  <c r="S167" i="1"/>
  <c r="S171" i="1"/>
  <c r="S176" i="1"/>
  <c r="S178" i="1"/>
  <c r="S175" i="1"/>
  <c r="S183" i="1"/>
  <c r="S179" i="1"/>
  <c r="S184" i="1"/>
  <c r="S182" i="1"/>
  <c r="S180" i="1"/>
  <c r="S181" i="1"/>
  <c r="S186" i="1"/>
  <c r="S185" i="1"/>
  <c r="S188" i="1"/>
  <c r="S187" i="1"/>
  <c r="S190" i="1"/>
  <c r="S192" i="1"/>
  <c r="S193" i="1"/>
  <c r="S189" i="1"/>
  <c r="S191" i="1"/>
  <c r="S194" i="1"/>
  <c r="S197" i="1"/>
  <c r="S199" i="1"/>
  <c r="S196" i="1"/>
  <c r="S195" i="1"/>
  <c r="S200" i="1"/>
  <c r="S204" i="1"/>
  <c r="S201" i="1"/>
  <c r="S206" i="1"/>
  <c r="S198" i="1"/>
  <c r="S205" i="1"/>
  <c r="S213" i="1"/>
  <c r="S210" i="1"/>
  <c r="S203" i="1"/>
  <c r="S202" i="1"/>
  <c r="S208" i="1"/>
  <c r="S212" i="1"/>
  <c r="S209" i="1"/>
  <c r="S211" i="1"/>
  <c r="S207" i="1"/>
  <c r="S214" i="1"/>
  <c r="S215" i="1"/>
  <c r="S216" i="1"/>
  <c r="S217" i="1"/>
  <c r="S220" i="1"/>
  <c r="S218" i="1"/>
  <c r="S219" i="1"/>
  <c r="S222" i="1"/>
  <c r="S221" i="1"/>
  <c r="S224" i="1"/>
  <c r="S223" i="1"/>
  <c r="S227" i="1"/>
  <c r="S228" i="1"/>
  <c r="S226" i="1"/>
  <c r="S225" i="1"/>
  <c r="S229" i="1"/>
  <c r="S231" i="1"/>
  <c r="S230" i="1"/>
  <c r="S232" i="1"/>
  <c r="S235" i="1"/>
  <c r="S234" i="1"/>
  <c r="S236" i="1"/>
  <c r="S238" i="1"/>
  <c r="S241" i="1"/>
  <c r="S237" i="1"/>
  <c r="S233" i="1"/>
  <c r="S239" i="1"/>
  <c r="S244" i="1"/>
  <c r="S240" i="1"/>
  <c r="S243" i="1"/>
  <c r="S242" i="1"/>
  <c r="S247" i="1"/>
  <c r="S248" i="1"/>
  <c r="S246" i="1"/>
  <c r="S245" i="1"/>
  <c r="S251" i="1"/>
  <c r="S249" i="1"/>
  <c r="S250" i="1"/>
  <c r="S252" i="1"/>
  <c r="S254" i="1"/>
  <c r="S256" i="1"/>
  <c r="S255" i="1"/>
  <c r="S258" i="1"/>
  <c r="S253" i="1"/>
  <c r="S259" i="1"/>
  <c r="S257" i="1"/>
  <c r="S260" i="1"/>
  <c r="S262" i="1"/>
  <c r="S263" i="1"/>
  <c r="S261" i="1"/>
  <c r="S264" i="1"/>
  <c r="S265" i="1"/>
  <c r="S266" i="1"/>
  <c r="S267" i="1"/>
  <c r="S268" i="1"/>
  <c r="S269" i="1"/>
  <c r="S271" i="1"/>
  <c r="S270" i="1"/>
  <c r="S272" i="1"/>
  <c r="S273" i="1"/>
  <c r="S275" i="1"/>
  <c r="S274" i="1"/>
  <c r="S276" i="1"/>
  <c r="S277" i="1"/>
  <c r="S278" i="1"/>
  <c r="S279" i="1"/>
  <c r="S281" i="1"/>
  <c r="S280" i="1"/>
  <c r="S283" i="1"/>
  <c r="S282" i="1"/>
  <c r="S284" i="1"/>
  <c r="S285" i="1"/>
  <c r="S286" i="1"/>
  <c r="S290" i="1"/>
  <c r="S287" i="1"/>
  <c r="S289" i="1"/>
  <c r="S288" i="1"/>
  <c r="S292" i="1"/>
  <c r="S291" i="1"/>
  <c r="S293" i="1"/>
  <c r="S295" i="1"/>
  <c r="S294" i="1"/>
  <c r="S296" i="1"/>
  <c r="S297" i="1"/>
  <c r="S298" i="1"/>
  <c r="S300" i="1"/>
  <c r="S301" i="1"/>
  <c r="S299" i="1"/>
  <c r="S302" i="1"/>
  <c r="S303" i="1"/>
  <c r="S304" i="1"/>
  <c r="S306" i="1"/>
  <c r="S305" i="1"/>
  <c r="S307" i="1"/>
  <c r="S308" i="1"/>
  <c r="S309" i="1"/>
  <c r="S310" i="1"/>
  <c r="S311" i="1"/>
  <c r="S312" i="1"/>
  <c r="S314" i="1"/>
  <c r="S313" i="1"/>
  <c r="S315" i="1"/>
  <c r="S316" i="1"/>
  <c r="S317" i="1"/>
  <c r="S318" i="1"/>
  <c r="S320" i="1"/>
  <c r="S319" i="1"/>
  <c r="S321" i="1"/>
  <c r="S322" i="1"/>
  <c r="S323" i="1"/>
  <c r="S324" i="1"/>
  <c r="S326" i="1"/>
  <c r="S325" i="1"/>
  <c r="S327" i="1"/>
  <c r="S328" i="1"/>
  <c r="S329" i="1"/>
  <c r="S330" i="1"/>
  <c r="S331" i="1"/>
  <c r="S333" i="1"/>
  <c r="S332" i="1"/>
  <c r="S334" i="1"/>
  <c r="S335" i="1"/>
  <c r="S337" i="1"/>
  <c r="S336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U2" i="1"/>
  <c r="S2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2" i="2"/>
  <c r="AO304" i="1"/>
  <c r="AS304" i="1" s="1"/>
  <c r="AW304" i="1" s="1"/>
  <c r="AO284" i="1"/>
  <c r="AS284" i="1" s="1"/>
  <c r="AW284" i="1" s="1"/>
  <c r="AO123" i="1"/>
  <c r="AS123" i="1" s="1"/>
  <c r="AW123" i="1" s="1"/>
  <c r="AO179" i="1"/>
  <c r="AS179" i="1" s="1"/>
  <c r="AW179" i="1" s="1"/>
  <c r="AO207" i="1"/>
  <c r="AS207" i="1" s="1"/>
  <c r="AW207" i="1" s="1"/>
  <c r="AO297" i="1"/>
  <c r="AS297" i="1" s="1"/>
  <c r="AW297" i="1" s="1"/>
  <c r="AO95" i="1"/>
  <c r="AS95" i="1" s="1"/>
  <c r="AW95" i="1" s="1"/>
  <c r="AO4" i="1"/>
  <c r="AS4" i="1" s="1"/>
  <c r="AW4" i="1" s="1"/>
  <c r="AO325" i="1"/>
  <c r="AS325" i="1" s="1"/>
  <c r="AW325" i="1" s="1"/>
  <c r="AO228" i="1"/>
  <c r="AS228" i="1" s="1"/>
  <c r="AW228" i="1" s="1"/>
  <c r="AO96" i="1"/>
  <c r="AS96" i="1" s="1"/>
  <c r="AW96" i="1" s="1"/>
  <c r="AO239" i="1"/>
  <c r="AS239" i="1" s="1"/>
  <c r="AW239" i="1" s="1"/>
  <c r="AO128" i="1"/>
  <c r="AS128" i="1" s="1"/>
  <c r="AW128" i="1" s="1"/>
  <c r="AO231" i="1"/>
  <c r="AS231" i="1" s="1"/>
  <c r="AW231" i="1" s="1"/>
  <c r="AO32" i="1"/>
  <c r="AS32" i="1" s="1"/>
  <c r="AW32" i="1" s="1"/>
  <c r="AO296" i="1"/>
  <c r="AS296" i="1" s="1"/>
  <c r="AW296" i="1" s="1"/>
  <c r="AO335" i="1"/>
  <c r="AS335" i="1" s="1"/>
  <c r="AW335" i="1" s="1"/>
  <c r="AO71" i="1"/>
  <c r="AS71" i="1" s="1"/>
  <c r="AW71" i="1" s="1"/>
  <c r="AO268" i="1"/>
  <c r="AS268" i="1" s="1"/>
  <c r="AW268" i="1" s="1"/>
  <c r="AO226" i="1"/>
  <c r="AS226" i="1" s="1"/>
  <c r="AW226" i="1" s="1"/>
  <c r="AO47" i="1"/>
  <c r="AS47" i="1" s="1"/>
  <c r="AW47" i="1" s="1"/>
  <c r="AO175" i="1"/>
  <c r="AS175" i="1" s="1"/>
  <c r="AW175" i="1" s="1"/>
  <c r="AO155" i="1"/>
  <c r="AS155" i="1" s="1"/>
  <c r="AW155" i="1" s="1"/>
  <c r="AO288" i="1"/>
  <c r="AS288" i="1" s="1"/>
  <c r="AW288" i="1" s="1"/>
  <c r="AO197" i="1"/>
  <c r="AS197" i="1" s="1"/>
  <c r="AW197" i="1" s="1"/>
  <c r="AO221" i="1"/>
  <c r="AS221" i="1" s="1"/>
  <c r="AW221" i="1" s="1"/>
  <c r="AO161" i="1"/>
  <c r="AS161" i="1" s="1"/>
  <c r="AW161" i="1" s="1"/>
  <c r="AO105" i="1"/>
  <c r="AS105" i="1" s="1"/>
  <c r="AW105" i="1" s="1"/>
  <c r="AO309" i="1"/>
  <c r="AS309" i="1" s="1"/>
  <c r="AW309" i="1" s="1"/>
  <c r="AO163" i="1"/>
  <c r="AS163" i="1" s="1"/>
  <c r="AW163" i="1" s="1"/>
  <c r="AO280" i="1"/>
  <c r="AS280" i="1" s="1"/>
  <c r="AW280" i="1" s="1"/>
  <c r="AO130" i="1"/>
  <c r="AS130" i="1" s="1"/>
  <c r="AW130" i="1" s="1"/>
  <c r="AO235" i="1"/>
  <c r="AS235" i="1" s="1"/>
  <c r="AW235" i="1" s="1"/>
  <c r="AO85" i="1"/>
  <c r="AS85" i="1" s="1"/>
  <c r="AW85" i="1" s="1"/>
  <c r="AO8" i="1"/>
  <c r="AS8" i="1" s="1"/>
  <c r="AW8" i="1" s="1"/>
  <c r="AO306" i="1"/>
  <c r="AS306" i="1" s="1"/>
  <c r="AW306" i="1" s="1"/>
  <c r="AO285" i="1"/>
  <c r="AS285" i="1" s="1"/>
  <c r="AW285" i="1" s="1"/>
  <c r="AO86" i="1"/>
  <c r="AS86" i="1" s="1"/>
  <c r="AW86" i="1" s="1"/>
  <c r="AO93" i="1"/>
  <c r="AS93" i="1" s="1"/>
  <c r="AW93" i="1" s="1"/>
  <c r="AO52" i="1"/>
  <c r="AS52" i="1" s="1"/>
  <c r="AW52" i="1" s="1"/>
  <c r="AO170" i="1"/>
  <c r="AS170" i="1" s="1"/>
  <c r="AW170" i="1" s="1"/>
  <c r="AO317" i="1"/>
  <c r="AS317" i="1" s="1"/>
  <c r="AW317" i="1" s="1"/>
  <c r="AO92" i="1"/>
  <c r="AS92" i="1" s="1"/>
  <c r="AW92" i="1" s="1"/>
  <c r="AO246" i="1"/>
  <c r="AS246" i="1" s="1"/>
  <c r="AW246" i="1" s="1"/>
  <c r="AO320" i="1"/>
  <c r="AS320" i="1" s="1"/>
  <c r="AW320" i="1" s="1"/>
  <c r="AO75" i="1"/>
  <c r="AS75" i="1" s="1"/>
  <c r="AW75" i="1" s="1"/>
  <c r="AO352" i="1"/>
  <c r="AS352" i="1" s="1"/>
  <c r="AW352" i="1" s="1"/>
  <c r="AO332" i="1"/>
  <c r="AS332" i="1" s="1"/>
  <c r="AW332" i="1" s="1"/>
  <c r="AO224" i="1"/>
  <c r="AS224" i="1" s="1"/>
  <c r="AW224" i="1" s="1"/>
  <c r="AO135" i="1"/>
  <c r="AS135" i="1" s="1"/>
  <c r="AW135" i="1" s="1"/>
  <c r="AO220" i="1"/>
  <c r="AS220" i="1" s="1"/>
  <c r="AW220" i="1" s="1"/>
  <c r="AO227" i="1"/>
  <c r="AS227" i="1" s="1"/>
  <c r="AW227" i="1" s="1"/>
  <c r="AO125" i="1"/>
  <c r="AS125" i="1" s="1"/>
  <c r="AW125" i="1" s="1"/>
  <c r="AO318" i="1"/>
  <c r="AS318" i="1" s="1"/>
  <c r="AW318" i="1" s="1"/>
  <c r="AO323" i="1"/>
  <c r="AS323" i="1" s="1"/>
  <c r="AW323" i="1" s="1"/>
  <c r="AO311" i="1"/>
  <c r="AS311" i="1" s="1"/>
  <c r="AW311" i="1" s="1"/>
  <c r="AO98" i="1"/>
  <c r="AS98" i="1" s="1"/>
  <c r="AW98" i="1" s="1"/>
  <c r="AO97" i="1"/>
  <c r="AS97" i="1" s="1"/>
  <c r="AW97" i="1" s="1"/>
  <c r="AO103" i="1"/>
  <c r="AS103" i="1" s="1"/>
  <c r="AW103" i="1" s="1"/>
  <c r="AO48" i="1"/>
  <c r="AS48" i="1" s="1"/>
  <c r="AW48" i="1" s="1"/>
  <c r="AO350" i="1"/>
  <c r="AS350" i="1" s="1"/>
  <c r="AW350" i="1" s="1"/>
  <c r="AO54" i="1"/>
  <c r="AS54" i="1" s="1"/>
  <c r="AW54" i="1" s="1"/>
  <c r="AO230" i="1"/>
  <c r="AS230" i="1" s="1"/>
  <c r="AW230" i="1" s="1"/>
  <c r="AO176" i="1"/>
  <c r="AS176" i="1" s="1"/>
  <c r="AW176" i="1" s="1"/>
  <c r="AO30" i="1"/>
  <c r="AS30" i="1" s="1"/>
  <c r="AW30" i="1" s="1"/>
  <c r="AO143" i="1"/>
  <c r="AS143" i="1" s="1"/>
  <c r="AW143" i="1" s="1"/>
  <c r="AO324" i="1"/>
  <c r="AS324" i="1" s="1"/>
  <c r="AW324" i="1" s="1"/>
  <c r="AO233" i="1"/>
  <c r="AS233" i="1" s="1"/>
  <c r="AW233" i="1" s="1"/>
  <c r="AO272" i="1"/>
  <c r="AS272" i="1" s="1"/>
  <c r="AW272" i="1" s="1"/>
  <c r="AO330" i="1"/>
  <c r="AS330" i="1" s="1"/>
  <c r="AW330" i="1" s="1"/>
  <c r="AO99" i="1"/>
  <c r="AS99" i="1" s="1"/>
  <c r="AW99" i="1" s="1"/>
  <c r="AO331" i="1"/>
  <c r="AS331" i="1" s="1"/>
  <c r="AW331" i="1" s="1"/>
  <c r="AO319" i="1"/>
  <c r="AS319" i="1" s="1"/>
  <c r="AW319" i="1" s="1"/>
  <c r="AO111" i="1"/>
  <c r="AS111" i="1" s="1"/>
  <c r="AW111" i="1" s="1"/>
  <c r="AO144" i="1"/>
  <c r="AS144" i="1" s="1"/>
  <c r="AW144" i="1" s="1"/>
  <c r="AO183" i="1"/>
  <c r="AS183" i="1" s="1"/>
  <c r="AW183" i="1" s="1"/>
  <c r="AO216" i="1"/>
  <c r="AS216" i="1" s="1"/>
  <c r="AW216" i="1" s="1"/>
  <c r="AO81" i="1"/>
  <c r="AS81" i="1" s="1"/>
  <c r="AW81" i="1" s="1"/>
  <c r="AO33" i="1"/>
  <c r="AS33" i="1" s="1"/>
  <c r="AW33" i="1" s="1"/>
  <c r="AO56" i="1"/>
  <c r="AS56" i="1" s="1"/>
  <c r="AW56" i="1" s="1"/>
  <c r="AO142" i="1"/>
  <c r="AS142" i="1" s="1"/>
  <c r="AW142" i="1" s="1"/>
  <c r="AO117" i="1"/>
  <c r="AS117" i="1" s="1"/>
  <c r="AW117" i="1" s="1"/>
  <c r="AO347" i="1"/>
  <c r="AS347" i="1" s="1"/>
  <c r="AW347" i="1" s="1"/>
  <c r="AO177" i="1"/>
  <c r="AS177" i="1" s="1"/>
  <c r="AW177" i="1" s="1"/>
  <c r="AO250" i="1"/>
  <c r="AS250" i="1" s="1"/>
  <c r="AW250" i="1" s="1"/>
  <c r="AO225" i="1"/>
  <c r="AS225" i="1" s="1"/>
  <c r="AW225" i="1" s="1"/>
  <c r="AO83" i="1"/>
  <c r="AS83" i="1" s="1"/>
  <c r="AW83" i="1" s="1"/>
  <c r="AO40" i="1"/>
  <c r="AS40" i="1" s="1"/>
  <c r="AW40" i="1" s="1"/>
  <c r="AO107" i="1"/>
  <c r="AS107" i="1" s="1"/>
  <c r="AW107" i="1" s="1"/>
  <c r="AO18" i="1"/>
  <c r="AS18" i="1" s="1"/>
  <c r="AW18" i="1" s="1"/>
  <c r="AO182" i="1"/>
  <c r="AS182" i="1" s="1"/>
  <c r="AW182" i="1" s="1"/>
  <c r="AO199" i="1"/>
  <c r="AS199" i="1" s="1"/>
  <c r="AW199" i="1" s="1"/>
  <c r="AO242" i="1"/>
  <c r="AS242" i="1" s="1"/>
  <c r="AW242" i="1" s="1"/>
  <c r="AO133" i="1"/>
  <c r="AS133" i="1" s="1"/>
  <c r="AW133" i="1" s="1"/>
  <c r="AO192" i="1"/>
  <c r="AS192" i="1" s="1"/>
  <c r="AW192" i="1" s="1"/>
  <c r="AO205" i="1"/>
  <c r="AS205" i="1" s="1"/>
  <c r="AW205" i="1" s="1"/>
  <c r="AO191" i="1"/>
  <c r="AS191" i="1" s="1"/>
  <c r="AW191" i="1" s="1"/>
  <c r="AO49" i="1"/>
  <c r="AS49" i="1" s="1"/>
  <c r="AW49" i="1" s="1"/>
  <c r="AO334" i="1"/>
  <c r="AS334" i="1" s="1"/>
  <c r="AW334" i="1" s="1"/>
  <c r="AO138" i="1"/>
  <c r="AS138" i="1" s="1"/>
  <c r="AW138" i="1" s="1"/>
  <c r="AO315" i="1"/>
  <c r="AS315" i="1" s="1"/>
  <c r="AW315" i="1" s="1"/>
  <c r="AO28" i="1"/>
  <c r="AS28" i="1" s="1"/>
  <c r="AW28" i="1" s="1"/>
  <c r="AO44" i="1"/>
  <c r="AS44" i="1" s="1"/>
  <c r="AW44" i="1" s="1"/>
  <c r="AO87" i="1"/>
  <c r="AS87" i="1" s="1"/>
  <c r="AW87" i="1" s="1"/>
  <c r="AO291" i="1"/>
  <c r="AS291" i="1" s="1"/>
  <c r="AW291" i="1" s="1"/>
  <c r="AO333" i="1"/>
  <c r="AS333" i="1" s="1"/>
  <c r="AW333" i="1" s="1"/>
  <c r="AO76" i="1"/>
  <c r="AS76" i="1" s="1"/>
  <c r="AW76" i="1" s="1"/>
  <c r="AO65" i="1"/>
  <c r="AS65" i="1" s="1"/>
  <c r="AW65" i="1" s="1"/>
  <c r="AO127" i="1"/>
  <c r="AS127" i="1" s="1"/>
  <c r="AW127" i="1" s="1"/>
  <c r="AO275" i="1"/>
  <c r="AS275" i="1" s="1"/>
  <c r="AW275" i="1" s="1"/>
  <c r="AO339" i="1"/>
  <c r="AS339" i="1" s="1"/>
  <c r="AW339" i="1" s="1"/>
  <c r="AO79" i="1"/>
  <c r="AS79" i="1" s="1"/>
  <c r="AW79" i="1" s="1"/>
  <c r="AO208" i="1"/>
  <c r="AS208" i="1" s="1"/>
  <c r="AW208" i="1" s="1"/>
  <c r="AO89" i="1"/>
  <c r="AS89" i="1" s="1"/>
  <c r="AW89" i="1" s="1"/>
  <c r="AO109" i="1"/>
  <c r="AS109" i="1" s="1"/>
  <c r="AW109" i="1" s="1"/>
  <c r="AO118" i="1"/>
  <c r="AS118" i="1" s="1"/>
  <c r="AW118" i="1" s="1"/>
  <c r="AO343" i="1"/>
  <c r="AS343" i="1" s="1"/>
  <c r="AW343" i="1" s="1"/>
  <c r="AO141" i="1"/>
  <c r="AS141" i="1" s="1"/>
  <c r="AW141" i="1" s="1"/>
  <c r="AO13" i="1"/>
  <c r="AS13" i="1" s="1"/>
  <c r="AW13" i="1" s="1"/>
  <c r="AO214" i="1"/>
  <c r="AS214" i="1" s="1"/>
  <c r="AW214" i="1" s="1"/>
  <c r="AO201" i="1"/>
  <c r="AS201" i="1" s="1"/>
  <c r="AW201" i="1" s="1"/>
  <c r="AO165" i="1"/>
  <c r="AS165" i="1" s="1"/>
  <c r="AW165" i="1" s="1"/>
  <c r="AO74" i="1"/>
  <c r="AS74" i="1" s="1"/>
  <c r="AW74" i="1" s="1"/>
  <c r="AO136" i="1"/>
  <c r="AS136" i="1" s="1"/>
  <c r="AW136" i="1" s="1"/>
  <c r="AO12" i="1"/>
  <c r="AS12" i="1" s="1"/>
  <c r="AW12" i="1" s="1"/>
  <c r="AO336" i="1"/>
  <c r="AS336" i="1" s="1"/>
  <c r="AW336" i="1" s="1"/>
  <c r="AO21" i="1"/>
  <c r="AS21" i="1" s="1"/>
  <c r="AW21" i="1" s="1"/>
  <c r="AO166" i="1"/>
  <c r="AS166" i="1" s="1"/>
  <c r="AW166" i="1" s="1"/>
  <c r="AO156" i="1"/>
  <c r="AS156" i="1" s="1"/>
  <c r="AW156" i="1" s="1"/>
  <c r="AO46" i="1"/>
  <c r="AS46" i="1" s="1"/>
  <c r="AW46" i="1" s="1"/>
  <c r="AO126" i="1"/>
  <c r="AS126" i="1" s="1"/>
  <c r="AW126" i="1" s="1"/>
  <c r="AO340" i="1"/>
  <c r="AS340" i="1" s="1"/>
  <c r="AW340" i="1" s="1"/>
  <c r="AO181" i="1"/>
  <c r="AS181" i="1" s="1"/>
  <c r="AW181" i="1" s="1"/>
  <c r="AO278" i="1"/>
  <c r="AS278" i="1" s="1"/>
  <c r="AW278" i="1" s="1"/>
  <c r="AO70" i="1"/>
  <c r="AS70" i="1" s="1"/>
  <c r="AW70" i="1" s="1"/>
  <c r="AO303" i="1"/>
  <c r="AS303" i="1" s="1"/>
  <c r="AW303" i="1" s="1"/>
  <c r="AO43" i="1"/>
  <c r="AS43" i="1" s="1"/>
  <c r="AW43" i="1" s="1"/>
  <c r="AO10" i="1"/>
  <c r="AS10" i="1" s="1"/>
  <c r="AW10" i="1" s="1"/>
  <c r="AO51" i="1"/>
  <c r="AS51" i="1" s="1"/>
  <c r="AW51" i="1" s="1"/>
  <c r="AO349" i="1"/>
  <c r="AS349" i="1" s="1"/>
  <c r="AW349" i="1" s="1"/>
  <c r="AO116" i="1"/>
  <c r="AS116" i="1" s="1"/>
  <c r="AW116" i="1" s="1"/>
  <c r="AO184" i="1"/>
  <c r="AS184" i="1" s="1"/>
  <c r="AW184" i="1" s="1"/>
  <c r="AO219" i="1"/>
  <c r="AS219" i="1" s="1"/>
  <c r="AW219" i="1" s="1"/>
  <c r="AO273" i="1"/>
  <c r="AS273" i="1" s="1"/>
  <c r="AW273" i="1" s="1"/>
  <c r="AO346" i="1"/>
  <c r="AS346" i="1" s="1"/>
  <c r="AW346" i="1" s="1"/>
  <c r="AO279" i="1"/>
  <c r="AS279" i="1" s="1"/>
  <c r="AW279" i="1" s="1"/>
  <c r="AO169" i="1"/>
  <c r="AS169" i="1" s="1"/>
  <c r="AW169" i="1" s="1"/>
  <c r="AO37" i="1"/>
  <c r="AS37" i="1" s="1"/>
  <c r="AW37" i="1" s="1"/>
  <c r="AO298" i="1"/>
  <c r="AS298" i="1" s="1"/>
  <c r="AW298" i="1" s="1"/>
  <c r="AO261" i="1"/>
  <c r="AS261" i="1" s="1"/>
  <c r="AW261" i="1" s="1"/>
  <c r="AO188" i="1"/>
  <c r="AS188" i="1" s="1"/>
  <c r="AW188" i="1" s="1"/>
  <c r="AO344" i="1"/>
  <c r="AS344" i="1" s="1"/>
  <c r="AW344" i="1" s="1"/>
  <c r="AO292" i="1"/>
  <c r="AS292" i="1" s="1"/>
  <c r="AW292" i="1" s="1"/>
  <c r="AO200" i="1"/>
  <c r="AS200" i="1" s="1"/>
  <c r="AW200" i="1" s="1"/>
  <c r="AO115" i="1"/>
  <c r="AS115" i="1" s="1"/>
  <c r="AW115" i="1" s="1"/>
  <c r="AO237" i="1"/>
  <c r="AS237" i="1" s="1"/>
  <c r="AW237" i="1" s="1"/>
  <c r="AO185" i="1"/>
  <c r="AS185" i="1" s="1"/>
  <c r="AW185" i="1" s="1"/>
  <c r="AO172" i="1"/>
  <c r="AS172" i="1" s="1"/>
  <c r="AW172" i="1" s="1"/>
  <c r="AO238" i="1"/>
  <c r="AS238" i="1" s="1"/>
  <c r="AW238" i="1" s="1"/>
  <c r="AO149" i="1"/>
  <c r="AS149" i="1" s="1"/>
  <c r="AW149" i="1" s="1"/>
  <c r="AO150" i="1"/>
  <c r="AS150" i="1" s="1"/>
  <c r="AW150" i="1" s="1"/>
  <c r="AO282" i="1"/>
  <c r="AS282" i="1" s="1"/>
  <c r="AW282" i="1" s="1"/>
  <c r="AO248" i="1"/>
  <c r="AS248" i="1" s="1"/>
  <c r="AW248" i="1" s="1"/>
  <c r="AO267" i="1"/>
  <c r="AS267" i="1" s="1"/>
  <c r="AW267" i="1" s="1"/>
  <c r="AO213" i="1"/>
  <c r="AS213" i="1" s="1"/>
  <c r="AW213" i="1" s="1"/>
  <c r="AO77" i="1"/>
  <c r="AS77" i="1" s="1"/>
  <c r="AW77" i="1" s="1"/>
  <c r="AO345" i="1"/>
  <c r="AS345" i="1" s="1"/>
  <c r="AW345" i="1" s="1"/>
  <c r="AO64" i="1"/>
  <c r="AS64" i="1" s="1"/>
  <c r="AW64" i="1" s="1"/>
  <c r="AO171" i="1"/>
  <c r="AS171" i="1" s="1"/>
  <c r="AW171" i="1" s="1"/>
  <c r="AO104" i="1"/>
  <c r="AS104" i="1" s="1"/>
  <c r="AW104" i="1" s="1"/>
  <c r="AO255" i="1"/>
  <c r="AS255" i="1" s="1"/>
  <c r="AW255" i="1" s="1"/>
  <c r="AO124" i="1"/>
  <c r="AS124" i="1" s="1"/>
  <c r="AW124" i="1" s="1"/>
  <c r="AO66" i="1"/>
  <c r="AS66" i="1" s="1"/>
  <c r="AW66" i="1" s="1"/>
  <c r="AO173" i="1"/>
  <c r="AS173" i="1" s="1"/>
  <c r="AW173" i="1" s="1"/>
  <c r="AO210" i="1"/>
  <c r="AS210" i="1" s="1"/>
  <c r="AW210" i="1" s="1"/>
  <c r="AO209" i="1"/>
  <c r="AS209" i="1" s="1"/>
  <c r="AW209" i="1" s="1"/>
  <c r="AO276" i="1"/>
  <c r="AS276" i="1" s="1"/>
  <c r="AW276" i="1" s="1"/>
  <c r="AO270" i="1"/>
  <c r="AS270" i="1" s="1"/>
  <c r="AW270" i="1" s="1"/>
  <c r="AO252" i="1"/>
  <c r="AS252" i="1" s="1"/>
  <c r="AW252" i="1" s="1"/>
  <c r="AO294" i="1"/>
  <c r="AS294" i="1" s="1"/>
  <c r="AW294" i="1" s="1"/>
  <c r="AO60" i="1"/>
  <c r="AS60" i="1" s="1"/>
  <c r="AW60" i="1" s="1"/>
  <c r="AO53" i="1"/>
  <c r="AS53" i="1" s="1"/>
  <c r="AW53" i="1" s="1"/>
  <c r="AO308" i="1"/>
  <c r="AS308" i="1" s="1"/>
  <c r="AW308" i="1" s="1"/>
  <c r="AO257" i="1"/>
  <c r="AS257" i="1" s="1"/>
  <c r="AW257" i="1" s="1"/>
  <c r="AO316" i="1"/>
  <c r="AS316" i="1" s="1"/>
  <c r="AW316" i="1" s="1"/>
  <c r="AO91" i="1"/>
  <c r="AS91" i="1" s="1"/>
  <c r="AW91" i="1" s="1"/>
  <c r="AO305" i="1"/>
  <c r="AS305" i="1" s="1"/>
  <c r="AW305" i="1" s="1"/>
  <c r="AO266" i="1"/>
  <c r="AS266" i="1" s="1"/>
  <c r="AW266" i="1" s="1"/>
  <c r="AO102" i="1"/>
  <c r="AS102" i="1" s="1"/>
  <c r="AW102" i="1" s="1"/>
  <c r="AO289" i="1"/>
  <c r="AS289" i="1" s="1"/>
  <c r="AW289" i="1" s="1"/>
  <c r="AO132" i="1"/>
  <c r="AS132" i="1" s="1"/>
  <c r="AW132" i="1" s="1"/>
  <c r="AO295" i="1"/>
  <c r="AS295" i="1" s="1"/>
  <c r="AW295" i="1" s="1"/>
  <c r="AO189" i="1"/>
  <c r="AS189" i="1" s="1"/>
  <c r="AW189" i="1" s="1"/>
  <c r="AO302" i="1"/>
  <c r="AS302" i="1" s="1"/>
  <c r="AW302" i="1" s="1"/>
  <c r="AO326" i="1"/>
  <c r="AS326" i="1" s="1"/>
  <c r="AW326" i="1" s="1"/>
  <c r="AO342" i="1"/>
  <c r="AS342" i="1" s="1"/>
  <c r="AW342" i="1" s="1"/>
  <c r="AO244" i="1"/>
  <c r="AS244" i="1" s="1"/>
  <c r="AW244" i="1" s="1"/>
  <c r="AO271" i="1"/>
  <c r="AS271" i="1" s="1"/>
  <c r="AW271" i="1" s="1"/>
  <c r="AO204" i="1"/>
  <c r="AS204" i="1" s="1"/>
  <c r="AW204" i="1" s="1"/>
  <c r="AO327" i="1"/>
  <c r="AS327" i="1" s="1"/>
  <c r="AW327" i="1" s="1"/>
  <c r="AO119" i="1"/>
  <c r="AS119" i="1" s="1"/>
  <c r="AW119" i="1" s="1"/>
  <c r="AO178" i="1"/>
  <c r="AS178" i="1" s="1"/>
  <c r="AW178" i="1" s="1"/>
  <c r="AO241" i="1"/>
  <c r="AS241" i="1" s="1"/>
  <c r="AW241" i="1" s="1"/>
  <c r="AO19" i="1"/>
  <c r="AS19" i="1" s="1"/>
  <c r="AW19" i="1" s="1"/>
  <c r="AO6" i="1"/>
  <c r="AS6" i="1" s="1"/>
  <c r="AW6" i="1" s="1"/>
  <c r="AO321" i="1"/>
  <c r="AS321" i="1" s="1"/>
  <c r="AW321" i="1" s="1"/>
  <c r="AO259" i="1"/>
  <c r="AS259" i="1" s="1"/>
  <c r="AW259" i="1" s="1"/>
  <c r="AO67" i="1"/>
  <c r="AS67" i="1" s="1"/>
  <c r="AW67" i="1" s="1"/>
  <c r="AO290" i="1"/>
  <c r="AS290" i="1" s="1"/>
  <c r="AW290" i="1" s="1"/>
  <c r="AO263" i="1"/>
  <c r="AS263" i="1" s="1"/>
  <c r="AW263" i="1" s="1"/>
  <c r="AO9" i="1"/>
  <c r="AS9" i="1" s="1"/>
  <c r="AW9" i="1" s="1"/>
  <c r="AO50" i="1"/>
  <c r="AS50" i="1" s="1"/>
  <c r="AW50" i="1" s="1"/>
  <c r="AO202" i="1"/>
  <c r="AS202" i="1" s="1"/>
  <c r="AW202" i="1" s="1"/>
  <c r="AO14" i="1"/>
  <c r="AS14" i="1" s="1"/>
  <c r="AW14" i="1" s="1"/>
  <c r="AO23" i="1"/>
  <c r="AS23" i="1" s="1"/>
  <c r="AW23" i="1" s="1"/>
  <c r="AO348" i="1"/>
  <c r="AS348" i="1" s="1"/>
  <c r="AW348" i="1" s="1"/>
  <c r="AO39" i="1"/>
  <c r="AS39" i="1" s="1"/>
  <c r="AW39" i="1" s="1"/>
  <c r="AO69" i="1"/>
  <c r="AS69" i="1" s="1"/>
  <c r="AW69" i="1" s="1"/>
  <c r="AO312" i="1"/>
  <c r="AS312" i="1" s="1"/>
  <c r="AW312" i="1" s="1"/>
  <c r="AO158" i="1"/>
  <c r="AS158" i="1" s="1"/>
  <c r="AW158" i="1" s="1"/>
  <c r="AO262" i="1"/>
  <c r="AS262" i="1" s="1"/>
  <c r="AW262" i="1" s="1"/>
  <c r="AO11" i="1"/>
  <c r="AS11" i="1" s="1"/>
  <c r="AW11" i="1" s="1"/>
  <c r="AO301" i="1"/>
  <c r="AS301" i="1" s="1"/>
  <c r="AW301" i="1" s="1"/>
  <c r="AO31" i="1"/>
  <c r="AS31" i="1" s="1"/>
  <c r="AW31" i="1" s="1"/>
  <c r="AO341" i="1"/>
  <c r="AS341" i="1" s="1"/>
  <c r="AW341" i="1" s="1"/>
  <c r="AO55" i="1"/>
  <c r="AS55" i="1" s="1"/>
  <c r="AW55" i="1" s="1"/>
  <c r="AO313" i="1"/>
  <c r="AS313" i="1" s="1"/>
  <c r="AW313" i="1" s="1"/>
  <c r="AO58" i="1"/>
  <c r="AS58" i="1" s="1"/>
  <c r="AW58" i="1" s="1"/>
  <c r="AO121" i="1"/>
  <c r="AS121" i="1" s="1"/>
  <c r="AW121" i="1" s="1"/>
  <c r="AO157" i="1"/>
  <c r="AS157" i="1" s="1"/>
  <c r="AW157" i="1" s="1"/>
  <c r="AO265" i="1"/>
  <c r="AS265" i="1" s="1"/>
  <c r="AW265" i="1" s="1"/>
  <c r="AO338" i="1"/>
  <c r="AS338" i="1" s="1"/>
  <c r="AW338" i="1" s="1"/>
  <c r="AO129" i="1"/>
  <c r="AS129" i="1" s="1"/>
  <c r="AW129" i="1" s="1"/>
  <c r="AO20" i="1"/>
  <c r="AS20" i="1" s="1"/>
  <c r="AW20" i="1" s="1"/>
  <c r="AO194" i="1"/>
  <c r="AS194" i="1" s="1"/>
  <c r="AW194" i="1" s="1"/>
  <c r="AO195" i="1"/>
  <c r="AS195" i="1" s="1"/>
  <c r="AW195" i="1" s="1"/>
  <c r="AO61" i="1"/>
  <c r="AS61" i="1" s="1"/>
  <c r="AW61" i="1" s="1"/>
  <c r="AO229" i="1"/>
  <c r="AS229" i="1" s="1"/>
  <c r="AW229" i="1" s="1"/>
  <c r="AO24" i="1"/>
  <c r="AS24" i="1" s="1"/>
  <c r="AW24" i="1" s="1"/>
  <c r="AO243" i="1"/>
  <c r="AS243" i="1" s="1"/>
  <c r="AW243" i="1" s="1"/>
  <c r="AO90" i="1"/>
  <c r="AS90" i="1" s="1"/>
  <c r="AW90" i="1" s="1"/>
  <c r="AO41" i="1"/>
  <c r="AS41" i="1" s="1"/>
  <c r="AW41" i="1" s="1"/>
  <c r="AO277" i="1"/>
  <c r="AS277" i="1" s="1"/>
  <c r="AW277" i="1" s="1"/>
  <c r="AO147" i="1"/>
  <c r="AS147" i="1" s="1"/>
  <c r="AW147" i="1" s="1"/>
  <c r="AO100" i="1"/>
  <c r="AS100" i="1" s="1"/>
  <c r="AW100" i="1" s="1"/>
  <c r="AO337" i="1"/>
  <c r="AS337" i="1" s="1"/>
  <c r="AW337" i="1" s="1"/>
  <c r="AO300" i="1"/>
  <c r="AS300" i="1" s="1"/>
  <c r="AW300" i="1" s="1"/>
  <c r="AO139" i="1"/>
  <c r="AS139" i="1" s="1"/>
  <c r="AW139" i="1" s="1"/>
  <c r="AO25" i="1"/>
  <c r="AS25" i="1" s="1"/>
  <c r="AW25" i="1" s="1"/>
  <c r="AO206" i="1"/>
  <c r="AS206" i="1" s="1"/>
  <c r="AW206" i="1" s="1"/>
  <c r="AO146" i="1"/>
  <c r="AS146" i="1" s="1"/>
  <c r="AW146" i="1" s="1"/>
  <c r="AO122" i="1"/>
  <c r="AS122" i="1" s="1"/>
  <c r="AW122" i="1" s="1"/>
  <c r="AO193" i="1"/>
  <c r="AS193" i="1" s="1"/>
  <c r="AW193" i="1" s="1"/>
  <c r="AO113" i="1"/>
  <c r="AS113" i="1" s="1"/>
  <c r="AW113" i="1" s="1"/>
  <c r="AO36" i="1"/>
  <c r="AS36" i="1" s="1"/>
  <c r="AW36" i="1" s="1"/>
  <c r="AO287" i="1"/>
  <c r="AS287" i="1" s="1"/>
  <c r="AW287" i="1" s="1"/>
  <c r="AO57" i="1"/>
  <c r="AS57" i="1" s="1"/>
  <c r="AW57" i="1" s="1"/>
  <c r="AO211" i="1"/>
  <c r="AS211" i="1" s="1"/>
  <c r="AW211" i="1" s="1"/>
  <c r="AO256" i="1"/>
  <c r="AS256" i="1" s="1"/>
  <c r="AW256" i="1" s="1"/>
  <c r="AO223" i="1"/>
  <c r="AS223" i="1" s="1"/>
  <c r="AW223" i="1" s="1"/>
  <c r="AO283" i="1"/>
  <c r="AS283" i="1" s="1"/>
  <c r="AW283" i="1" s="1"/>
  <c r="AO187" i="1"/>
  <c r="AS187" i="1" s="1"/>
  <c r="AW187" i="1" s="1"/>
  <c r="AO134" i="1"/>
  <c r="AS134" i="1" s="1"/>
  <c r="AW134" i="1" s="1"/>
  <c r="AO159" i="1"/>
  <c r="AS159" i="1" s="1"/>
  <c r="AW159" i="1" s="1"/>
  <c r="AO222" i="1"/>
  <c r="AS222" i="1" s="1"/>
  <c r="AW222" i="1" s="1"/>
  <c r="AO217" i="1"/>
  <c r="AS217" i="1" s="1"/>
  <c r="AW217" i="1" s="1"/>
  <c r="AO164" i="1"/>
  <c r="AS164" i="1" s="1"/>
  <c r="AW164" i="1" s="1"/>
  <c r="AO314" i="1"/>
  <c r="AS314" i="1" s="1"/>
  <c r="AW314" i="1" s="1"/>
  <c r="AO101" i="1"/>
  <c r="AS101" i="1" s="1"/>
  <c r="AW101" i="1" s="1"/>
  <c r="AO240" i="1"/>
  <c r="AS240" i="1" s="1"/>
  <c r="AW240" i="1" s="1"/>
  <c r="AO190" i="1"/>
  <c r="AS190" i="1" s="1"/>
  <c r="AW190" i="1" s="1"/>
  <c r="AO27" i="1"/>
  <c r="AS27" i="1" s="1"/>
  <c r="AW27" i="1" s="1"/>
  <c r="AO38" i="1"/>
  <c r="AS38" i="1" s="1"/>
  <c r="AW38" i="1" s="1"/>
  <c r="AO84" i="1"/>
  <c r="AS84" i="1" s="1"/>
  <c r="AW84" i="1" s="1"/>
  <c r="AO80" i="1"/>
  <c r="AS80" i="1" s="1"/>
  <c r="AW80" i="1" s="1"/>
  <c r="AO82" i="1"/>
  <c r="AS82" i="1" s="1"/>
  <c r="AW82" i="1" s="1"/>
  <c r="AO62" i="1"/>
  <c r="AS62" i="1" s="1"/>
  <c r="AW62" i="1" s="1"/>
  <c r="AO73" i="1"/>
  <c r="AS73" i="1" s="1"/>
  <c r="AW73" i="1" s="1"/>
  <c r="AO329" i="1"/>
  <c r="AS329" i="1" s="1"/>
  <c r="AW329" i="1" s="1"/>
  <c r="AO253" i="1"/>
  <c r="AS253" i="1" s="1"/>
  <c r="AW253" i="1" s="1"/>
  <c r="AO251" i="1"/>
  <c r="AS251" i="1" s="1"/>
  <c r="AW251" i="1" s="1"/>
  <c r="AO137" i="1"/>
  <c r="AS137" i="1" s="1"/>
  <c r="AW137" i="1" s="1"/>
  <c r="AO151" i="1"/>
  <c r="AS151" i="1" s="1"/>
  <c r="AW151" i="1" s="1"/>
  <c r="AO68" i="1"/>
  <c r="AS68" i="1" s="1"/>
  <c r="AW68" i="1" s="1"/>
  <c r="AO34" i="1"/>
  <c r="AS34" i="1" s="1"/>
  <c r="AW34" i="1" s="1"/>
  <c r="AO307" i="1"/>
  <c r="AS307" i="1" s="1"/>
  <c r="AW307" i="1" s="1"/>
  <c r="AO269" i="1"/>
  <c r="AS269" i="1" s="1"/>
  <c r="AW269" i="1" s="1"/>
  <c r="AO281" i="1"/>
  <c r="AS281" i="1" s="1"/>
  <c r="AW281" i="1" s="1"/>
  <c r="AO328" i="1"/>
  <c r="AS328" i="1" s="1"/>
  <c r="AW328" i="1" s="1"/>
  <c r="AO160" i="1"/>
  <c r="AS160" i="1" s="1"/>
  <c r="AW160" i="1" s="1"/>
  <c r="AO140" i="1"/>
  <c r="AS140" i="1" s="1"/>
  <c r="AW140" i="1" s="1"/>
  <c r="AO245" i="1"/>
  <c r="AS245" i="1" s="1"/>
  <c r="AW245" i="1" s="1"/>
  <c r="AO88" i="1"/>
  <c r="AS88" i="1" s="1"/>
  <c r="AW88" i="1" s="1"/>
  <c r="AO108" i="1"/>
  <c r="AS108" i="1" s="1"/>
  <c r="AW108" i="1" s="1"/>
  <c r="AO310" i="1"/>
  <c r="AS310" i="1" s="1"/>
  <c r="AW310" i="1" s="1"/>
  <c r="AO16" i="1"/>
  <c r="AS16" i="1" s="1"/>
  <c r="AW16" i="1" s="1"/>
  <c r="AO215" i="1"/>
  <c r="AS215" i="1" s="1"/>
  <c r="AW215" i="1" s="1"/>
  <c r="AO232" i="1"/>
  <c r="AS232" i="1" s="1"/>
  <c r="AW232" i="1" s="1"/>
  <c r="AO274" i="1"/>
  <c r="AS274" i="1" s="1"/>
  <c r="AW274" i="1" s="1"/>
  <c r="AO247" i="1"/>
  <c r="AS247" i="1" s="1"/>
  <c r="AW247" i="1" s="1"/>
  <c r="AO168" i="1"/>
  <c r="AS168" i="1" s="1"/>
  <c r="AW168" i="1" s="1"/>
  <c r="AO94" i="1"/>
  <c r="AS94" i="1" s="1"/>
  <c r="AW94" i="1" s="1"/>
  <c r="AO15" i="1"/>
  <c r="AS15" i="1" s="1"/>
  <c r="AW15" i="1" s="1"/>
  <c r="AO7" i="1"/>
  <c r="AS7" i="1" s="1"/>
  <c r="AW7" i="1" s="1"/>
  <c r="AO293" i="1"/>
  <c r="AS293" i="1" s="1"/>
  <c r="AW293" i="1" s="1"/>
  <c r="AO3" i="1"/>
  <c r="AS3" i="1" s="1"/>
  <c r="AW3" i="1" s="1"/>
  <c r="AO260" i="1"/>
  <c r="AS260" i="1" s="1"/>
  <c r="AW260" i="1" s="1"/>
  <c r="AO196" i="1"/>
  <c r="AS196" i="1" s="1"/>
  <c r="AW196" i="1" s="1"/>
  <c r="AO234" i="1"/>
  <c r="AS234" i="1" s="1"/>
  <c r="AW234" i="1" s="1"/>
  <c r="AO131" i="1"/>
  <c r="AS131" i="1" s="1"/>
  <c r="AW131" i="1" s="1"/>
  <c r="AO63" i="1"/>
  <c r="AS63" i="1" s="1"/>
  <c r="AW63" i="1" s="1"/>
  <c r="AO351" i="1"/>
  <c r="AS351" i="1" s="1"/>
  <c r="AW351" i="1" s="1"/>
  <c r="AO162" i="1"/>
  <c r="AS162" i="1" s="1"/>
  <c r="AW162" i="1" s="1"/>
  <c r="AO218" i="1"/>
  <c r="AS218" i="1" s="1"/>
  <c r="AW218" i="1" s="1"/>
  <c r="AO152" i="1"/>
  <c r="AS152" i="1" s="1"/>
  <c r="AW152" i="1" s="1"/>
  <c r="AO203" i="1"/>
  <c r="AS203" i="1" s="1"/>
  <c r="AW203" i="1" s="1"/>
  <c r="AO112" i="1"/>
  <c r="AS112" i="1" s="1"/>
  <c r="AW112" i="1" s="1"/>
  <c r="AO26" i="1"/>
  <c r="AS26" i="1" s="1"/>
  <c r="AW26" i="1" s="1"/>
  <c r="AO110" i="1"/>
  <c r="AS110" i="1" s="1"/>
  <c r="AW110" i="1" s="1"/>
  <c r="AO72" i="1"/>
  <c r="AS72" i="1" s="1"/>
  <c r="AW72" i="1" s="1"/>
  <c r="AO120" i="1"/>
  <c r="AS120" i="1" s="1"/>
  <c r="AW120" i="1" s="1"/>
  <c r="AO17" i="1"/>
  <c r="AS17" i="1" s="1"/>
  <c r="AW17" i="1" s="1"/>
  <c r="AO22" i="1"/>
  <c r="AS22" i="1" s="1"/>
  <c r="AW22" i="1" s="1"/>
  <c r="AO29" i="1"/>
  <c r="AS29" i="1" s="1"/>
  <c r="AW29" i="1" s="1"/>
  <c r="AO249" i="1"/>
  <c r="AS249" i="1" s="1"/>
  <c r="AW249" i="1" s="1"/>
  <c r="AO180" i="1"/>
  <c r="AS180" i="1" s="1"/>
  <c r="AW180" i="1" s="1"/>
  <c r="AO114" i="1"/>
  <c r="AS114" i="1" s="1"/>
  <c r="AW114" i="1" s="1"/>
  <c r="AO236" i="1"/>
  <c r="AS236" i="1" s="1"/>
  <c r="AW236" i="1" s="1"/>
  <c r="AO145" i="1"/>
  <c r="AS145" i="1" s="1"/>
  <c r="AW145" i="1" s="1"/>
  <c r="AO148" i="1"/>
  <c r="AS148" i="1" s="1"/>
  <c r="AW148" i="1" s="1"/>
  <c r="AO45" i="1"/>
  <c r="AS45" i="1" s="1"/>
  <c r="AW45" i="1" s="1"/>
  <c r="AO258" i="1"/>
  <c r="AS258" i="1" s="1"/>
  <c r="AW258" i="1" s="1"/>
  <c r="AO42" i="1"/>
  <c r="AS42" i="1" s="1"/>
  <c r="AW42" i="1" s="1"/>
  <c r="AO35" i="1"/>
  <c r="AS35" i="1" s="1"/>
  <c r="AW35" i="1" s="1"/>
  <c r="AO322" i="1"/>
  <c r="AS322" i="1" s="1"/>
  <c r="AW322" i="1" s="1"/>
  <c r="AO286" i="1"/>
  <c r="AS286" i="1" s="1"/>
  <c r="AW286" i="1" s="1"/>
  <c r="AO254" i="1"/>
  <c r="AS254" i="1" s="1"/>
  <c r="AW254" i="1" s="1"/>
  <c r="AO167" i="1"/>
  <c r="AS167" i="1" s="1"/>
  <c r="AW167" i="1" s="1"/>
  <c r="AO198" i="1"/>
  <c r="AS198" i="1" s="1"/>
  <c r="AW198" i="1" s="1"/>
  <c r="AO212" i="1"/>
  <c r="AS212" i="1" s="1"/>
  <c r="AW212" i="1" s="1"/>
  <c r="AO78" i="1"/>
  <c r="AS78" i="1" s="1"/>
  <c r="AW78" i="1" s="1"/>
  <c r="AO186" i="1"/>
  <c r="AS186" i="1" s="1"/>
  <c r="AW186" i="1" s="1"/>
  <c r="AO174" i="1"/>
  <c r="AS174" i="1" s="1"/>
  <c r="AW174" i="1" s="1"/>
  <c r="AO106" i="1"/>
  <c r="AS106" i="1" s="1"/>
  <c r="AW106" i="1" s="1"/>
  <c r="AO154" i="1"/>
  <c r="AS154" i="1" s="1"/>
  <c r="AW154" i="1" s="1"/>
  <c r="AO2" i="1"/>
  <c r="AS2" i="1" s="1"/>
  <c r="AW2" i="1" s="1"/>
  <c r="AO153" i="1"/>
  <c r="AS153" i="1" s="1"/>
  <c r="AW153" i="1" s="1"/>
  <c r="AO5" i="1"/>
  <c r="AS5" i="1" s="1"/>
  <c r="AW5" i="1" s="1"/>
  <c r="AO299" i="1"/>
  <c r="AS299" i="1" s="1"/>
  <c r="AW299" i="1" s="1"/>
  <c r="AO264" i="1"/>
  <c r="AS264" i="1" s="1"/>
  <c r="AW264" i="1" s="1"/>
  <c r="AC304" i="1"/>
  <c r="AC284" i="1"/>
  <c r="AC123" i="1"/>
  <c r="AC179" i="1"/>
  <c r="AC207" i="1"/>
  <c r="AC297" i="1"/>
  <c r="AC95" i="1"/>
  <c r="AC4" i="1"/>
  <c r="AC325" i="1"/>
  <c r="AC228" i="1"/>
  <c r="AC96" i="1"/>
  <c r="AC239" i="1"/>
  <c r="AC128" i="1"/>
  <c r="AC231" i="1"/>
  <c r="AC32" i="1"/>
  <c r="AC296" i="1"/>
  <c r="AC335" i="1"/>
  <c r="AC71" i="1"/>
  <c r="AC268" i="1"/>
  <c r="AC226" i="1"/>
  <c r="AC47" i="1"/>
  <c r="AC175" i="1"/>
  <c r="AC155" i="1"/>
  <c r="AC288" i="1"/>
  <c r="AC197" i="1"/>
  <c r="AC221" i="1"/>
  <c r="AC161" i="1"/>
  <c r="AC105" i="1"/>
  <c r="AC309" i="1"/>
  <c r="AC163" i="1"/>
  <c r="AC280" i="1"/>
  <c r="AC130" i="1"/>
  <c r="AC235" i="1"/>
  <c r="AC85" i="1"/>
  <c r="AC8" i="1"/>
  <c r="AC306" i="1"/>
  <c r="AC285" i="1"/>
  <c r="AC86" i="1"/>
  <c r="AC93" i="1"/>
  <c r="AC52" i="1"/>
  <c r="AC170" i="1"/>
  <c r="AC317" i="1"/>
  <c r="AC92" i="1"/>
  <c r="AC246" i="1"/>
  <c r="AC320" i="1"/>
  <c r="AC75" i="1"/>
  <c r="AC352" i="1"/>
  <c r="AC332" i="1"/>
  <c r="AC224" i="1"/>
  <c r="AC135" i="1"/>
  <c r="AC220" i="1"/>
  <c r="AC227" i="1"/>
  <c r="AC125" i="1"/>
  <c r="AC318" i="1"/>
  <c r="AC323" i="1"/>
  <c r="AC311" i="1"/>
  <c r="AC98" i="1"/>
  <c r="AC97" i="1"/>
  <c r="AC103" i="1"/>
  <c r="AC48" i="1"/>
  <c r="AC350" i="1"/>
  <c r="AC54" i="1"/>
  <c r="AC230" i="1"/>
  <c r="AC176" i="1"/>
  <c r="AC30" i="1"/>
  <c r="AC143" i="1"/>
  <c r="AC324" i="1"/>
  <c r="AC233" i="1"/>
  <c r="AC272" i="1"/>
  <c r="AC330" i="1"/>
  <c r="AC99" i="1"/>
  <c r="AC331" i="1"/>
  <c r="AC319" i="1"/>
  <c r="AC111" i="1"/>
  <c r="AC144" i="1"/>
  <c r="AC183" i="1"/>
  <c r="AC216" i="1"/>
  <c r="AC81" i="1"/>
  <c r="AC33" i="1"/>
  <c r="AC56" i="1"/>
  <c r="AC142" i="1"/>
  <c r="AC117" i="1"/>
  <c r="AC347" i="1"/>
  <c r="AC177" i="1"/>
  <c r="AC250" i="1"/>
  <c r="AC225" i="1"/>
  <c r="AC83" i="1"/>
  <c r="AC40" i="1"/>
  <c r="AC107" i="1"/>
  <c r="AC18" i="1"/>
  <c r="AC182" i="1"/>
  <c r="AC199" i="1"/>
  <c r="AC242" i="1"/>
  <c r="AC133" i="1"/>
  <c r="AC192" i="1"/>
  <c r="AC205" i="1"/>
  <c r="AC191" i="1"/>
  <c r="AC49" i="1"/>
  <c r="AC334" i="1"/>
  <c r="AC138" i="1"/>
  <c r="AC315" i="1"/>
  <c r="AC28" i="1"/>
  <c r="AC44" i="1"/>
  <c r="AC87" i="1"/>
  <c r="AC291" i="1"/>
  <c r="AC333" i="1"/>
  <c r="AC76" i="1"/>
  <c r="AC65" i="1"/>
  <c r="AC127" i="1"/>
  <c r="AC275" i="1"/>
  <c r="AC339" i="1"/>
  <c r="AC79" i="1"/>
  <c r="AC208" i="1"/>
  <c r="AC89" i="1"/>
  <c r="AC109" i="1"/>
  <c r="AC118" i="1"/>
  <c r="AC343" i="1"/>
  <c r="AC141" i="1"/>
  <c r="AC13" i="1"/>
  <c r="AC214" i="1"/>
  <c r="AC201" i="1"/>
  <c r="AC165" i="1"/>
  <c r="AC74" i="1"/>
  <c r="AC136" i="1"/>
  <c r="AC12" i="1"/>
  <c r="AC336" i="1"/>
  <c r="AC21" i="1"/>
  <c r="AC166" i="1"/>
  <c r="AC156" i="1"/>
  <c r="AC46" i="1"/>
  <c r="AC126" i="1"/>
  <c r="AC340" i="1"/>
  <c r="AC181" i="1"/>
  <c r="AC278" i="1"/>
  <c r="AC70" i="1"/>
  <c r="AC303" i="1"/>
  <c r="AC43" i="1"/>
  <c r="AC10" i="1"/>
  <c r="AC51" i="1"/>
  <c r="AC349" i="1"/>
  <c r="AC116" i="1"/>
  <c r="AC184" i="1"/>
  <c r="AC219" i="1"/>
  <c r="AC273" i="1"/>
  <c r="AC346" i="1"/>
  <c r="AC279" i="1"/>
  <c r="AC169" i="1"/>
  <c r="AC37" i="1"/>
  <c r="AC298" i="1"/>
  <c r="AC261" i="1"/>
  <c r="AC188" i="1"/>
  <c r="AC344" i="1"/>
  <c r="AC292" i="1"/>
  <c r="AC200" i="1"/>
  <c r="AC115" i="1"/>
  <c r="AC237" i="1"/>
  <c r="AC185" i="1"/>
  <c r="AC172" i="1"/>
  <c r="AC238" i="1"/>
  <c r="AC149" i="1"/>
  <c r="AC150" i="1"/>
  <c r="AC282" i="1"/>
  <c r="AC248" i="1"/>
  <c r="AC267" i="1"/>
  <c r="AC213" i="1"/>
  <c r="AC77" i="1"/>
  <c r="AC345" i="1"/>
  <c r="AC64" i="1"/>
  <c r="AC171" i="1"/>
  <c r="AC104" i="1"/>
  <c r="AC255" i="1"/>
  <c r="AC124" i="1"/>
  <c r="AC66" i="1"/>
  <c r="AC173" i="1"/>
  <c r="AC210" i="1"/>
  <c r="AC209" i="1"/>
  <c r="AC276" i="1"/>
  <c r="AC270" i="1"/>
  <c r="AC252" i="1"/>
  <c r="AC294" i="1"/>
  <c r="AC60" i="1"/>
  <c r="AC53" i="1"/>
  <c r="AC308" i="1"/>
  <c r="AC257" i="1"/>
  <c r="AC316" i="1"/>
  <c r="AC91" i="1"/>
  <c r="AC305" i="1"/>
  <c r="AC266" i="1"/>
  <c r="AC102" i="1"/>
  <c r="AC289" i="1"/>
  <c r="AC132" i="1"/>
  <c r="AC295" i="1"/>
  <c r="AC189" i="1"/>
  <c r="AC302" i="1"/>
  <c r="AC326" i="1"/>
  <c r="AC342" i="1"/>
  <c r="AC244" i="1"/>
  <c r="AC271" i="1"/>
  <c r="AC204" i="1"/>
  <c r="AC327" i="1"/>
  <c r="AC119" i="1"/>
  <c r="AC178" i="1"/>
  <c r="AC241" i="1"/>
  <c r="AC19" i="1"/>
  <c r="AC6" i="1"/>
  <c r="AC321" i="1"/>
  <c r="AC259" i="1"/>
  <c r="AC67" i="1"/>
  <c r="AC290" i="1"/>
  <c r="AC263" i="1"/>
  <c r="AC9" i="1"/>
  <c r="AC50" i="1"/>
  <c r="AC202" i="1"/>
  <c r="AC14" i="1"/>
  <c r="AC23" i="1"/>
  <c r="AC348" i="1"/>
  <c r="AC39" i="1"/>
  <c r="AC69" i="1"/>
  <c r="AC312" i="1"/>
  <c r="AC158" i="1"/>
  <c r="AC262" i="1"/>
  <c r="AC11" i="1"/>
  <c r="AC301" i="1"/>
  <c r="AC31" i="1"/>
  <c r="AC341" i="1"/>
  <c r="AC55" i="1"/>
  <c r="AC313" i="1"/>
  <c r="AC58" i="1"/>
  <c r="AC121" i="1"/>
  <c r="AC157" i="1"/>
  <c r="AC265" i="1"/>
  <c r="AC338" i="1"/>
  <c r="AC129" i="1"/>
  <c r="AC20" i="1"/>
  <c r="AC194" i="1"/>
  <c r="AC195" i="1"/>
  <c r="AC61" i="1"/>
  <c r="AC229" i="1"/>
  <c r="AC24" i="1"/>
  <c r="AC243" i="1"/>
  <c r="AC90" i="1"/>
  <c r="AC41" i="1"/>
  <c r="AC277" i="1"/>
  <c r="AC147" i="1"/>
  <c r="AC100" i="1"/>
  <c r="AC337" i="1"/>
  <c r="AC300" i="1"/>
  <c r="AC139" i="1"/>
  <c r="AC25" i="1"/>
  <c r="AC206" i="1"/>
  <c r="AC146" i="1"/>
  <c r="AC122" i="1"/>
  <c r="AC193" i="1"/>
  <c r="AC113" i="1"/>
  <c r="AC36" i="1"/>
  <c r="AC287" i="1"/>
  <c r="AC57" i="1"/>
  <c r="AC211" i="1"/>
  <c r="AC256" i="1"/>
  <c r="AC223" i="1"/>
  <c r="AC283" i="1"/>
  <c r="AC187" i="1"/>
  <c r="AC134" i="1"/>
  <c r="AC159" i="1"/>
  <c r="AC222" i="1"/>
  <c r="AC217" i="1"/>
  <c r="AC164" i="1"/>
  <c r="AC314" i="1"/>
  <c r="AC101" i="1"/>
  <c r="AC240" i="1"/>
  <c r="AC190" i="1"/>
  <c r="AC27" i="1"/>
  <c r="AC38" i="1"/>
  <c r="AC84" i="1"/>
  <c r="AC80" i="1"/>
  <c r="AC82" i="1"/>
  <c r="AC62" i="1"/>
  <c r="AC73" i="1"/>
  <c r="AC329" i="1"/>
  <c r="AC253" i="1"/>
  <c r="AC251" i="1"/>
  <c r="AC137" i="1"/>
  <c r="AC151" i="1"/>
  <c r="AC68" i="1"/>
  <c r="AC34" i="1"/>
  <c r="AC307" i="1"/>
  <c r="AC269" i="1"/>
  <c r="AC281" i="1"/>
  <c r="AC328" i="1"/>
  <c r="AC160" i="1"/>
  <c r="AC140" i="1"/>
  <c r="AC245" i="1"/>
  <c r="AC88" i="1"/>
  <c r="AC108" i="1"/>
  <c r="AC310" i="1"/>
  <c r="AC16" i="1"/>
  <c r="AC215" i="1"/>
  <c r="AC232" i="1"/>
  <c r="AC274" i="1"/>
  <c r="AC247" i="1"/>
  <c r="AC168" i="1"/>
  <c r="AC94" i="1"/>
  <c r="AC15" i="1"/>
  <c r="AC7" i="1"/>
  <c r="AC293" i="1"/>
  <c r="AC3" i="1"/>
  <c r="AC260" i="1"/>
  <c r="AC196" i="1"/>
  <c r="AC234" i="1"/>
  <c r="AC131" i="1"/>
  <c r="AC63" i="1"/>
  <c r="AC351" i="1"/>
  <c r="AC162" i="1"/>
  <c r="AC218" i="1"/>
  <c r="AC152" i="1"/>
  <c r="AC203" i="1"/>
  <c r="AC112" i="1"/>
  <c r="AC26" i="1"/>
  <c r="AC110" i="1"/>
  <c r="AC72" i="1"/>
  <c r="AC120" i="1"/>
  <c r="AC17" i="1"/>
  <c r="AC22" i="1"/>
  <c r="AC29" i="1"/>
  <c r="AC249" i="1"/>
  <c r="AC180" i="1"/>
  <c r="AC114" i="1"/>
  <c r="AC236" i="1"/>
  <c r="AC145" i="1"/>
  <c r="AC148" i="1"/>
  <c r="AC45" i="1"/>
  <c r="AC258" i="1"/>
  <c r="AC42" i="1"/>
  <c r="AC35" i="1"/>
  <c r="AC322" i="1"/>
  <c r="AC286" i="1"/>
  <c r="AC254" i="1"/>
  <c r="AC167" i="1"/>
  <c r="AC198" i="1"/>
  <c r="AC212" i="1"/>
  <c r="AC78" i="1"/>
  <c r="AC186" i="1"/>
  <c r="AC174" i="1"/>
  <c r="AC106" i="1"/>
  <c r="AC154" i="1"/>
  <c r="AC2" i="1"/>
  <c r="AC153" i="1"/>
  <c r="AC5" i="1"/>
  <c r="AC299" i="1"/>
  <c r="AC264" i="1"/>
  <c r="T347" i="1" l="1"/>
  <c r="Y347" i="1" s="1"/>
  <c r="T335" i="1"/>
  <c r="Y335" i="1" s="1"/>
  <c r="T323" i="1"/>
  <c r="Y323" i="1" s="1"/>
  <c r="T311" i="1"/>
  <c r="Y311" i="1" s="1"/>
  <c r="V314" i="1"/>
  <c r="V277" i="1"/>
  <c r="V265" i="1"/>
  <c r="V289" i="1"/>
  <c r="V326" i="1"/>
  <c r="V299" i="1"/>
  <c r="T290" i="1"/>
  <c r="Y290" i="1" s="1"/>
  <c r="T226" i="1"/>
  <c r="Y226" i="1" s="1"/>
  <c r="T261" i="1"/>
  <c r="Y261" i="1" s="1"/>
  <c r="T300" i="1"/>
  <c r="Y300" i="1" s="1"/>
  <c r="T215" i="1"/>
  <c r="Y215" i="1" s="1"/>
  <c r="T250" i="1"/>
  <c r="Y250" i="1" s="1"/>
  <c r="T156" i="1"/>
  <c r="Y156" i="1" s="1"/>
  <c r="T126" i="1"/>
  <c r="Y126" i="1" s="1"/>
  <c r="T77" i="1"/>
  <c r="Y77" i="1" s="1"/>
  <c r="T45" i="1"/>
  <c r="Y45" i="1" s="1"/>
  <c r="T20" i="1"/>
  <c r="Y20" i="1" s="1"/>
  <c r="V254" i="1"/>
  <c r="V217" i="1"/>
  <c r="V191" i="1"/>
  <c r="V145" i="1"/>
  <c r="V123" i="1"/>
  <c r="V101" i="1"/>
  <c r="V89" i="1"/>
  <c r="V73" i="1"/>
  <c r="V62" i="1"/>
  <c r="V52" i="1"/>
  <c r="V36" i="1"/>
  <c r="V12" i="1"/>
  <c r="T183" i="1"/>
  <c r="Y183" i="1" s="1"/>
  <c r="T112" i="1"/>
  <c r="Y112" i="1" s="1"/>
  <c r="V336" i="1"/>
  <c r="V244" i="1"/>
  <c r="V229" i="1"/>
  <c r="V213" i="1"/>
  <c r="V158" i="1"/>
  <c r="V135" i="1"/>
  <c r="V110" i="1"/>
  <c r="V22" i="1"/>
  <c r="T193" i="1"/>
  <c r="Y193" i="1" s="1"/>
  <c r="T149" i="1"/>
  <c r="Y149" i="1" s="1"/>
  <c r="T90" i="1"/>
  <c r="Y90" i="1" s="1"/>
  <c r="T71" i="1"/>
  <c r="Y71" i="1" s="1"/>
  <c r="T43" i="1"/>
  <c r="Y43" i="1" s="1"/>
  <c r="T17" i="1"/>
  <c r="Y17" i="1" s="1"/>
  <c r="V184" i="1"/>
  <c r="T274" i="1"/>
  <c r="Y274" i="1" s="1"/>
  <c r="T170" i="1"/>
  <c r="Y170" i="1" s="1"/>
  <c r="T121" i="1"/>
  <c r="Y121" i="1" s="1"/>
  <c r="V349" i="1"/>
  <c r="V169" i="1"/>
  <c r="T198" i="1"/>
  <c r="Y198" i="1" s="1"/>
  <c r="T233" i="1"/>
  <c r="Y233" i="1" s="1"/>
  <c r="T56" i="1"/>
  <c r="Y56" i="1" s="1"/>
  <c r="T348" i="1"/>
  <c r="Y348" i="1" s="1"/>
  <c r="T337" i="1"/>
  <c r="Y337" i="1" s="1"/>
  <c r="T324" i="1"/>
  <c r="Y324" i="1" s="1"/>
  <c r="T312" i="1"/>
  <c r="Y312" i="1" s="1"/>
  <c r="T301" i="1"/>
  <c r="Y301" i="1" s="1"/>
  <c r="T287" i="1"/>
  <c r="Y287" i="1" s="1"/>
  <c r="T276" i="1"/>
  <c r="Y276" i="1" s="1"/>
  <c r="T264" i="1"/>
  <c r="Y264" i="1" s="1"/>
  <c r="T252" i="1"/>
  <c r="Y252" i="1" s="1"/>
  <c r="T239" i="1"/>
  <c r="Y239" i="1" s="1"/>
  <c r="T225" i="1"/>
  <c r="Y225" i="1" s="1"/>
  <c r="T216" i="1"/>
  <c r="Y216" i="1" s="1"/>
  <c r="T205" i="1"/>
  <c r="Y205" i="1" s="1"/>
  <c r="T189" i="1"/>
  <c r="Y189" i="1" s="1"/>
  <c r="T179" i="1"/>
  <c r="Y179" i="1" s="1"/>
  <c r="T173" i="1"/>
  <c r="Y173" i="1" s="1"/>
  <c r="T160" i="1"/>
  <c r="Y160" i="1" s="1"/>
  <c r="T141" i="1"/>
  <c r="Y141" i="1" s="1"/>
  <c r="T134" i="1"/>
  <c r="Y134" i="1" s="1"/>
  <c r="T118" i="1"/>
  <c r="Y118" i="1" s="1"/>
  <c r="T108" i="1"/>
  <c r="Y108" i="1" s="1"/>
  <c r="T87" i="1"/>
  <c r="Y87" i="1" s="1"/>
  <c r="T85" i="1"/>
  <c r="Y85" i="1" s="1"/>
  <c r="T72" i="1"/>
  <c r="Y72" i="1" s="1"/>
  <c r="T61" i="1"/>
  <c r="Y61" i="1" s="1"/>
  <c r="T44" i="1"/>
  <c r="Y44" i="1" s="1"/>
  <c r="T34" i="1"/>
  <c r="Y34" i="1" s="1"/>
  <c r="T19" i="1"/>
  <c r="Y19" i="1" s="1"/>
  <c r="T21" i="1"/>
  <c r="Y21" i="1" s="1"/>
  <c r="V350" i="1"/>
  <c r="V338" i="1"/>
  <c r="V325" i="1"/>
  <c r="V313" i="1"/>
  <c r="V302" i="1"/>
  <c r="V288" i="1"/>
  <c r="V278" i="1"/>
  <c r="V266" i="1"/>
  <c r="V256" i="1"/>
  <c r="V240" i="1"/>
  <c r="V231" i="1"/>
  <c r="V220" i="1"/>
  <c r="V210" i="1"/>
  <c r="V194" i="1"/>
  <c r="V182" i="1"/>
  <c r="V172" i="1"/>
  <c r="V163" i="1"/>
  <c r="V147" i="1"/>
  <c r="V133" i="1"/>
  <c r="V125" i="1"/>
  <c r="V106" i="1"/>
  <c r="V99" i="1"/>
  <c r="V79" i="1"/>
  <c r="V74" i="1"/>
  <c r="V65" i="1"/>
  <c r="V46" i="1"/>
  <c r="V38" i="1"/>
  <c r="V23" i="1"/>
  <c r="V18" i="1"/>
  <c r="T345" i="1"/>
  <c r="Y345" i="1" s="1"/>
  <c r="T332" i="1"/>
  <c r="Y332" i="1" s="1"/>
  <c r="T321" i="1"/>
  <c r="Y321" i="1" s="1"/>
  <c r="T309" i="1"/>
  <c r="Y309" i="1" s="1"/>
  <c r="T297" i="1"/>
  <c r="Y297" i="1" s="1"/>
  <c r="T285" i="1"/>
  <c r="Y285" i="1" s="1"/>
  <c r="T344" i="1"/>
  <c r="Y344" i="1" s="1"/>
  <c r="T333" i="1"/>
  <c r="Y333" i="1" s="1"/>
  <c r="T319" i="1"/>
  <c r="Y319" i="1" s="1"/>
  <c r="T308" i="1"/>
  <c r="Y308" i="1" s="1"/>
  <c r="T296" i="1"/>
  <c r="Y296" i="1" s="1"/>
  <c r="T284" i="1"/>
  <c r="Y284" i="1" s="1"/>
  <c r="T2" i="1"/>
  <c r="Y2" i="1" s="1"/>
  <c r="T342" i="1"/>
  <c r="Y342" i="1" s="1"/>
  <c r="T330" i="1"/>
  <c r="Y330" i="1" s="1"/>
  <c r="T318" i="1"/>
  <c r="Y318" i="1" s="1"/>
  <c r="T305" i="1"/>
  <c r="Y305" i="1" s="1"/>
  <c r="T295" i="1"/>
  <c r="Y295" i="1" s="1"/>
  <c r="T283" i="1"/>
  <c r="Y283" i="1" s="1"/>
  <c r="T271" i="1"/>
  <c r="Y271" i="1" s="1"/>
  <c r="V2" i="1"/>
  <c r="T341" i="1"/>
  <c r="Y341" i="1" s="1"/>
  <c r="T329" i="1"/>
  <c r="Y329" i="1" s="1"/>
  <c r="T317" i="1"/>
  <c r="Y317" i="1" s="1"/>
  <c r="T306" i="1"/>
  <c r="Y306" i="1" s="1"/>
  <c r="T293" i="1"/>
  <c r="Y293" i="1" s="1"/>
  <c r="T280" i="1"/>
  <c r="Y280" i="1" s="1"/>
  <c r="T269" i="1"/>
  <c r="Y269" i="1" s="1"/>
  <c r="T253" i="1"/>
  <c r="Y253" i="1" s="1"/>
  <c r="T247" i="1"/>
  <c r="Y247" i="1" s="1"/>
  <c r="T235" i="1"/>
  <c r="Y235" i="1" s="1"/>
  <c r="T222" i="1"/>
  <c r="Y222" i="1" s="1"/>
  <c r="T208" i="1"/>
  <c r="Y208" i="1" s="1"/>
  <c r="T196" i="1"/>
  <c r="Y196" i="1" s="1"/>
  <c r="T186" i="1"/>
  <c r="Y186" i="1" s="1"/>
  <c r="T168" i="1"/>
  <c r="Y168" i="1" s="1"/>
  <c r="T161" i="1"/>
  <c r="Y161" i="1" s="1"/>
  <c r="T148" i="1"/>
  <c r="Y148" i="1" s="1"/>
  <c r="T138" i="1"/>
  <c r="Y138" i="1" s="1"/>
  <c r="T119" i="1"/>
  <c r="Y119" i="1" s="1"/>
  <c r="T350" i="1"/>
  <c r="Y350" i="1" s="1"/>
  <c r="T338" i="1"/>
  <c r="Y338" i="1" s="1"/>
  <c r="T325" i="1"/>
  <c r="Y325" i="1" s="1"/>
  <c r="T313" i="1"/>
  <c r="Y313" i="1" s="1"/>
  <c r="T302" i="1"/>
  <c r="Y302" i="1" s="1"/>
  <c r="T288" i="1"/>
  <c r="Y288" i="1" s="1"/>
  <c r="T278" i="1"/>
  <c r="Y278" i="1" s="1"/>
  <c r="T266" i="1"/>
  <c r="Y266" i="1" s="1"/>
  <c r="T256" i="1"/>
  <c r="Y256" i="1" s="1"/>
  <c r="T240" i="1"/>
  <c r="Y240" i="1" s="1"/>
  <c r="T231" i="1"/>
  <c r="Y231" i="1" s="1"/>
  <c r="T220" i="1"/>
  <c r="Y220" i="1" s="1"/>
  <c r="T210" i="1"/>
  <c r="Y210" i="1" s="1"/>
  <c r="T194" i="1"/>
  <c r="Y194" i="1" s="1"/>
  <c r="T182" i="1"/>
  <c r="Y182" i="1" s="1"/>
  <c r="T172" i="1"/>
  <c r="Y172" i="1" s="1"/>
  <c r="T163" i="1"/>
  <c r="Y163" i="1" s="1"/>
  <c r="T147" i="1"/>
  <c r="Y147" i="1" s="1"/>
  <c r="T133" i="1"/>
  <c r="Y133" i="1" s="1"/>
  <c r="T125" i="1"/>
  <c r="Y125" i="1" s="1"/>
  <c r="T346" i="1"/>
  <c r="Y346" i="1" s="1"/>
  <c r="T334" i="1"/>
  <c r="Y334" i="1" s="1"/>
  <c r="T322" i="1"/>
  <c r="Y322" i="1" s="1"/>
  <c r="T310" i="1"/>
  <c r="Y310" i="1" s="1"/>
  <c r="T298" i="1"/>
  <c r="Y298" i="1" s="1"/>
  <c r="T286" i="1"/>
  <c r="Y286" i="1" s="1"/>
  <c r="T275" i="1"/>
  <c r="Y275" i="1" s="1"/>
  <c r="T263" i="1"/>
  <c r="Y263" i="1" s="1"/>
  <c r="T249" i="1"/>
  <c r="Y249" i="1" s="1"/>
  <c r="T237" i="1"/>
  <c r="Y237" i="1" s="1"/>
  <c r="T228" i="1"/>
  <c r="Y228" i="1" s="1"/>
  <c r="T214" i="1"/>
  <c r="Y214" i="1" s="1"/>
  <c r="T206" i="1"/>
  <c r="Y206" i="1" s="1"/>
  <c r="T192" i="1"/>
  <c r="Y192" i="1" s="1"/>
  <c r="T175" i="1"/>
  <c r="Y175" i="1" s="1"/>
  <c r="T159" i="1"/>
  <c r="Y159" i="1" s="1"/>
  <c r="T154" i="1"/>
  <c r="Y154" i="1" s="1"/>
  <c r="T140" i="1"/>
  <c r="Y140" i="1" s="1"/>
  <c r="T132" i="1"/>
  <c r="Y132" i="1" s="1"/>
  <c r="T115" i="1"/>
  <c r="Y115" i="1" s="1"/>
  <c r="T105" i="1"/>
  <c r="Y105" i="1" s="1"/>
  <c r="T97" i="1"/>
  <c r="Y97" i="1" s="1"/>
  <c r="T83" i="1"/>
  <c r="Y83" i="1" s="1"/>
  <c r="T70" i="1"/>
  <c r="Y70" i="1" s="1"/>
  <c r="T66" i="1"/>
  <c r="Y66" i="1" s="1"/>
  <c r="T42" i="1"/>
  <c r="Y42" i="1" s="1"/>
  <c r="T33" i="1"/>
  <c r="Y33" i="1" s="1"/>
  <c r="T40" i="1"/>
  <c r="Y40" i="1" s="1"/>
  <c r="T8" i="1"/>
  <c r="Y8" i="1" s="1"/>
  <c r="V348" i="1"/>
  <c r="V337" i="1"/>
  <c r="V324" i="1"/>
  <c r="V312" i="1"/>
  <c r="V301" i="1"/>
  <c r="V287" i="1"/>
  <c r="V276" i="1"/>
  <c r="V264" i="1"/>
  <c r="V252" i="1"/>
  <c r="V239" i="1"/>
  <c r="V225" i="1"/>
  <c r="V216" i="1"/>
  <c r="V205" i="1"/>
  <c r="V189" i="1"/>
  <c r="V179" i="1"/>
  <c r="V173" i="1"/>
  <c r="V160" i="1"/>
  <c r="V141" i="1"/>
  <c r="V134" i="1"/>
  <c r="V118" i="1"/>
  <c r="V108" i="1"/>
  <c r="V87" i="1"/>
  <c r="V85" i="1"/>
  <c r="V72" i="1"/>
  <c r="V61" i="1"/>
  <c r="V44" i="1"/>
  <c r="V34" i="1"/>
  <c r="V19" i="1"/>
  <c r="V21" i="1"/>
  <c r="T273" i="1"/>
  <c r="Y273" i="1" s="1"/>
  <c r="T262" i="1"/>
  <c r="Y262" i="1" s="1"/>
  <c r="T251" i="1"/>
  <c r="Y251" i="1" s="1"/>
  <c r="T241" i="1"/>
  <c r="Y241" i="1" s="1"/>
  <c r="T227" i="1"/>
  <c r="Y227" i="1" s="1"/>
  <c r="T207" i="1"/>
  <c r="Y207" i="1" s="1"/>
  <c r="T201" i="1"/>
  <c r="Y201" i="1" s="1"/>
  <c r="T190" i="1"/>
  <c r="Y190" i="1" s="1"/>
  <c r="T178" i="1"/>
  <c r="Y178" i="1" s="1"/>
  <c r="T164" i="1"/>
  <c r="Y164" i="1" s="1"/>
  <c r="T152" i="1"/>
  <c r="Y152" i="1" s="1"/>
  <c r="T144" i="1"/>
  <c r="Y144" i="1" s="1"/>
  <c r="T131" i="1"/>
  <c r="Y131" i="1" s="1"/>
  <c r="T117" i="1"/>
  <c r="Y117" i="1" s="1"/>
  <c r="T109" i="1"/>
  <c r="Y109" i="1" s="1"/>
  <c r="T96" i="1"/>
  <c r="Y96" i="1" s="1"/>
  <c r="T78" i="1"/>
  <c r="Y78" i="1" s="1"/>
  <c r="T60" i="1"/>
  <c r="Y60" i="1" s="1"/>
  <c r="T55" i="1"/>
  <c r="Y55" i="1" s="1"/>
  <c r="T48" i="1"/>
  <c r="Y48" i="1" s="1"/>
  <c r="T29" i="1"/>
  <c r="Y29" i="1" s="1"/>
  <c r="T25" i="1"/>
  <c r="Y25" i="1" s="1"/>
  <c r="T9" i="1"/>
  <c r="Y9" i="1" s="1"/>
  <c r="V347" i="1"/>
  <c r="V335" i="1"/>
  <c r="V323" i="1"/>
  <c r="V311" i="1"/>
  <c r="V300" i="1"/>
  <c r="V290" i="1"/>
  <c r="V274" i="1"/>
  <c r="V261" i="1"/>
  <c r="V250" i="1"/>
  <c r="V233" i="1"/>
  <c r="V226" i="1"/>
  <c r="V215" i="1"/>
  <c r="V198" i="1"/>
  <c r="V193" i="1"/>
  <c r="V183" i="1"/>
  <c r="V170" i="1"/>
  <c r="V156" i="1"/>
  <c r="V149" i="1"/>
  <c r="V126" i="1"/>
  <c r="V121" i="1"/>
  <c r="V112" i="1"/>
  <c r="V90" i="1"/>
  <c r="V77" i="1"/>
  <c r="V71" i="1"/>
  <c r="V56" i="1"/>
  <c r="V45" i="1"/>
  <c r="V43" i="1"/>
  <c r="V20" i="1"/>
  <c r="V17" i="1"/>
  <c r="T272" i="1"/>
  <c r="Y272" i="1" s="1"/>
  <c r="T260" i="1"/>
  <c r="Y260" i="1" s="1"/>
  <c r="T245" i="1"/>
  <c r="Y245" i="1" s="1"/>
  <c r="T238" i="1"/>
  <c r="Y238" i="1" s="1"/>
  <c r="T223" i="1"/>
  <c r="Y223" i="1" s="1"/>
  <c r="T211" i="1"/>
  <c r="Y211" i="1" s="1"/>
  <c r="T204" i="1"/>
  <c r="Y204" i="1" s="1"/>
  <c r="T187" i="1"/>
  <c r="Y187" i="1" s="1"/>
  <c r="T176" i="1"/>
  <c r="Y176" i="1" s="1"/>
  <c r="T166" i="1"/>
  <c r="Y166" i="1" s="1"/>
  <c r="T150" i="1"/>
  <c r="Y150" i="1" s="1"/>
  <c r="T136" i="1"/>
  <c r="Y136" i="1" s="1"/>
  <c r="T128" i="1"/>
  <c r="Y128" i="1" s="1"/>
  <c r="T113" i="1"/>
  <c r="Y113" i="1" s="1"/>
  <c r="T111" i="1"/>
  <c r="Y111" i="1" s="1"/>
  <c r="T95" i="1"/>
  <c r="Y95" i="1" s="1"/>
  <c r="T81" i="1"/>
  <c r="Y81" i="1" s="1"/>
  <c r="T64" i="1"/>
  <c r="Y64" i="1" s="1"/>
  <c r="T58" i="1"/>
  <c r="Y58" i="1" s="1"/>
  <c r="T47" i="1"/>
  <c r="Y47" i="1" s="1"/>
  <c r="T30" i="1"/>
  <c r="Y30" i="1" s="1"/>
  <c r="T24" i="1"/>
  <c r="Y24" i="1" s="1"/>
  <c r="T7" i="1"/>
  <c r="Y7" i="1" s="1"/>
  <c r="V346" i="1"/>
  <c r="V334" i="1"/>
  <c r="V322" i="1"/>
  <c r="V310" i="1"/>
  <c r="V298" i="1"/>
  <c r="V286" i="1"/>
  <c r="V275" i="1"/>
  <c r="V263" i="1"/>
  <c r="V249" i="1"/>
  <c r="V237" i="1"/>
  <c r="V228" i="1"/>
  <c r="V214" i="1"/>
  <c r="V206" i="1"/>
  <c r="V192" i="1"/>
  <c r="V175" i="1"/>
  <c r="V159" i="1"/>
  <c r="V154" i="1"/>
  <c r="V140" i="1"/>
  <c r="V132" i="1"/>
  <c r="V115" i="1"/>
  <c r="V105" i="1"/>
  <c r="V97" i="1"/>
  <c r="V83" i="1"/>
  <c r="V70" i="1"/>
  <c r="V66" i="1"/>
  <c r="V42" i="1"/>
  <c r="V33" i="1"/>
  <c r="V40" i="1"/>
  <c r="V8" i="1"/>
  <c r="T343" i="1"/>
  <c r="Y343" i="1" s="1"/>
  <c r="T331" i="1"/>
  <c r="Y331" i="1" s="1"/>
  <c r="T320" i="1"/>
  <c r="Y320" i="1" s="1"/>
  <c r="T307" i="1"/>
  <c r="Y307" i="1" s="1"/>
  <c r="T294" i="1"/>
  <c r="Y294" i="1" s="1"/>
  <c r="T282" i="1"/>
  <c r="Y282" i="1" s="1"/>
  <c r="T270" i="1"/>
  <c r="Y270" i="1" s="1"/>
  <c r="T257" i="1"/>
  <c r="Y257" i="1" s="1"/>
  <c r="T246" i="1"/>
  <c r="Y246" i="1" s="1"/>
  <c r="T236" i="1"/>
  <c r="Y236" i="1" s="1"/>
  <c r="T224" i="1"/>
  <c r="Y224" i="1" s="1"/>
  <c r="T209" i="1"/>
  <c r="Y209" i="1" s="1"/>
  <c r="T200" i="1"/>
  <c r="Y200" i="1" s="1"/>
  <c r="T188" i="1"/>
  <c r="Y188" i="1" s="1"/>
  <c r="T171" i="1"/>
  <c r="Y171" i="1" s="1"/>
  <c r="T165" i="1"/>
  <c r="Y165" i="1" s="1"/>
  <c r="T153" i="1"/>
  <c r="Y153" i="1" s="1"/>
  <c r="T139" i="1"/>
  <c r="Y139" i="1" s="1"/>
  <c r="T127" i="1"/>
  <c r="Y127" i="1" s="1"/>
  <c r="T116" i="1"/>
  <c r="Y116" i="1" s="1"/>
  <c r="T104" i="1"/>
  <c r="Y104" i="1" s="1"/>
  <c r="T92" i="1"/>
  <c r="Y92" i="1" s="1"/>
  <c r="T84" i="1"/>
  <c r="Y84" i="1" s="1"/>
  <c r="T54" i="1"/>
  <c r="Y54" i="1" s="1"/>
  <c r="T53" i="1"/>
  <c r="Y53" i="1" s="1"/>
  <c r="T50" i="1"/>
  <c r="Y50" i="1" s="1"/>
  <c r="T28" i="1"/>
  <c r="Y28" i="1" s="1"/>
  <c r="T14" i="1"/>
  <c r="Y14" i="1" s="1"/>
  <c r="T10" i="1"/>
  <c r="Y10" i="1" s="1"/>
  <c r="V345" i="1"/>
  <c r="V332" i="1"/>
  <c r="V321" i="1"/>
  <c r="V309" i="1"/>
  <c r="V297" i="1"/>
  <c r="V285" i="1"/>
  <c r="V273" i="1"/>
  <c r="V262" i="1"/>
  <c r="V251" i="1"/>
  <c r="V241" i="1"/>
  <c r="V227" i="1"/>
  <c r="V207" i="1"/>
  <c r="V201" i="1"/>
  <c r="V190" i="1"/>
  <c r="V178" i="1"/>
  <c r="V164" i="1"/>
  <c r="V152" i="1"/>
  <c r="V144" i="1"/>
  <c r="V131" i="1"/>
  <c r="V117" i="1"/>
  <c r="V109" i="1"/>
  <c r="V96" i="1"/>
  <c r="V78" i="1"/>
  <c r="V60" i="1"/>
  <c r="V55" i="1"/>
  <c r="V48" i="1"/>
  <c r="V29" i="1"/>
  <c r="V25" i="1"/>
  <c r="V9" i="1"/>
  <c r="T259" i="1"/>
  <c r="Y259" i="1" s="1"/>
  <c r="T248" i="1"/>
  <c r="Y248" i="1" s="1"/>
  <c r="T234" i="1"/>
  <c r="Y234" i="1" s="1"/>
  <c r="T221" i="1"/>
  <c r="Y221" i="1" s="1"/>
  <c r="T212" i="1"/>
  <c r="Y212" i="1" s="1"/>
  <c r="T195" i="1"/>
  <c r="Y195" i="1" s="1"/>
  <c r="T185" i="1"/>
  <c r="Y185" i="1" s="1"/>
  <c r="T167" i="1"/>
  <c r="Y167" i="1" s="1"/>
  <c r="T162" i="1"/>
  <c r="Y162" i="1" s="1"/>
  <c r="T151" i="1"/>
  <c r="Y151" i="1" s="1"/>
  <c r="T143" i="1"/>
  <c r="Y143" i="1" s="1"/>
  <c r="T124" i="1"/>
  <c r="Y124" i="1" s="1"/>
  <c r="T120" i="1"/>
  <c r="Y120" i="1" s="1"/>
  <c r="T93" i="1"/>
  <c r="Y93" i="1" s="1"/>
  <c r="T100" i="1"/>
  <c r="Y100" i="1" s="1"/>
  <c r="T76" i="1"/>
  <c r="Y76" i="1" s="1"/>
  <c r="T69" i="1"/>
  <c r="Y69" i="1" s="1"/>
  <c r="T59" i="1"/>
  <c r="Y59" i="1" s="1"/>
  <c r="T35" i="1"/>
  <c r="Y35" i="1" s="1"/>
  <c r="T31" i="1"/>
  <c r="Y31" i="1" s="1"/>
  <c r="T15" i="1"/>
  <c r="Y15" i="1" s="1"/>
  <c r="T5" i="1"/>
  <c r="Y5" i="1" s="1"/>
  <c r="V344" i="1"/>
  <c r="V333" i="1"/>
  <c r="V319" i="1"/>
  <c r="V308" i="1"/>
  <c r="V296" i="1"/>
  <c r="V284" i="1"/>
  <c r="V272" i="1"/>
  <c r="V260" i="1"/>
  <c r="V245" i="1"/>
  <c r="V238" i="1"/>
  <c r="V223" i="1"/>
  <c r="V211" i="1"/>
  <c r="V204" i="1"/>
  <c r="V187" i="1"/>
  <c r="V176" i="1"/>
  <c r="V166" i="1"/>
  <c r="V150" i="1"/>
  <c r="V136" i="1"/>
  <c r="V128" i="1"/>
  <c r="V113" i="1"/>
  <c r="V111" i="1"/>
  <c r="V95" i="1"/>
  <c r="V81" i="1"/>
  <c r="V64" i="1"/>
  <c r="V58" i="1"/>
  <c r="V47" i="1"/>
  <c r="V30" i="1"/>
  <c r="V24" i="1"/>
  <c r="V7" i="1"/>
  <c r="T114" i="1"/>
  <c r="Y114" i="1" s="1"/>
  <c r="T94" i="1"/>
  <c r="Y94" i="1" s="1"/>
  <c r="T82" i="1"/>
  <c r="Y82" i="1" s="1"/>
  <c r="T80" i="1"/>
  <c r="Y80" i="1" s="1"/>
  <c r="T68" i="1"/>
  <c r="Y68" i="1" s="1"/>
  <c r="T49" i="1"/>
  <c r="Y49" i="1" s="1"/>
  <c r="T41" i="1"/>
  <c r="Y41" i="1" s="1"/>
  <c r="T32" i="1"/>
  <c r="Y32" i="1" s="1"/>
  <c r="T16" i="1"/>
  <c r="Y16" i="1" s="1"/>
  <c r="T3" i="1"/>
  <c r="Y3" i="1" s="1"/>
  <c r="V343" i="1"/>
  <c r="V331" i="1"/>
  <c r="V320" i="1"/>
  <c r="V307" i="1"/>
  <c r="V294" i="1"/>
  <c r="V282" i="1"/>
  <c r="V270" i="1"/>
  <c r="V257" i="1"/>
  <c r="V246" i="1"/>
  <c r="V236" i="1"/>
  <c r="V224" i="1"/>
  <c r="V209" i="1"/>
  <c r="V200" i="1"/>
  <c r="V188" i="1"/>
  <c r="V171" i="1"/>
  <c r="V165" i="1"/>
  <c r="V153" i="1"/>
  <c r="V139" i="1"/>
  <c r="V127" i="1"/>
  <c r="V116" i="1"/>
  <c r="V104" i="1"/>
  <c r="V92" i="1"/>
  <c r="V84" i="1"/>
  <c r="V54" i="1"/>
  <c r="V53" i="1"/>
  <c r="V50" i="1"/>
  <c r="V28" i="1"/>
  <c r="V14" i="1"/>
  <c r="V10" i="1"/>
  <c r="T352" i="1"/>
  <c r="Y352" i="1" s="1"/>
  <c r="T340" i="1"/>
  <c r="Y340" i="1" s="1"/>
  <c r="T328" i="1"/>
  <c r="Y328" i="1" s="1"/>
  <c r="T316" i="1"/>
  <c r="Y316" i="1" s="1"/>
  <c r="T304" i="1"/>
  <c r="Y304" i="1" s="1"/>
  <c r="T291" i="1"/>
  <c r="Y291" i="1" s="1"/>
  <c r="T281" i="1"/>
  <c r="Y281" i="1" s="1"/>
  <c r="T268" i="1"/>
  <c r="Y268" i="1" s="1"/>
  <c r="T258" i="1"/>
  <c r="Y258" i="1" s="1"/>
  <c r="T242" i="1"/>
  <c r="Y242" i="1" s="1"/>
  <c r="T232" i="1"/>
  <c r="Y232" i="1" s="1"/>
  <c r="T219" i="1"/>
  <c r="Y219" i="1" s="1"/>
  <c r="T202" i="1"/>
  <c r="Y202" i="1" s="1"/>
  <c r="T199" i="1"/>
  <c r="Y199" i="1" s="1"/>
  <c r="T181" i="1"/>
  <c r="Y181" i="1" s="1"/>
  <c r="T177" i="1"/>
  <c r="Y177" i="1" s="1"/>
  <c r="T157" i="1"/>
  <c r="Y157" i="1" s="1"/>
  <c r="T142" i="1"/>
  <c r="Y142" i="1" s="1"/>
  <c r="T137" i="1"/>
  <c r="Y137" i="1" s="1"/>
  <c r="T129" i="1"/>
  <c r="Y129" i="1" s="1"/>
  <c r="T103" i="1"/>
  <c r="Y103" i="1" s="1"/>
  <c r="T102" i="1"/>
  <c r="Y102" i="1" s="1"/>
  <c r="T91" i="1"/>
  <c r="Y91" i="1" s="1"/>
  <c r="T75" i="1"/>
  <c r="Y75" i="1" s="1"/>
  <c r="T67" i="1"/>
  <c r="Y67" i="1" s="1"/>
  <c r="T57" i="1"/>
  <c r="Y57" i="1" s="1"/>
  <c r="T39" i="1"/>
  <c r="Y39" i="1" s="1"/>
  <c r="T26" i="1"/>
  <c r="Y26" i="1" s="1"/>
  <c r="T13" i="1"/>
  <c r="Y13" i="1" s="1"/>
  <c r="T4" i="1"/>
  <c r="Y4" i="1" s="1"/>
  <c r="V342" i="1"/>
  <c r="V330" i="1"/>
  <c r="V318" i="1"/>
  <c r="V305" i="1"/>
  <c r="V295" i="1"/>
  <c r="V283" i="1"/>
  <c r="V271" i="1"/>
  <c r="V259" i="1"/>
  <c r="V248" i="1"/>
  <c r="V234" i="1"/>
  <c r="V221" i="1"/>
  <c r="V212" i="1"/>
  <c r="V195" i="1"/>
  <c r="V185" i="1"/>
  <c r="V167" i="1"/>
  <c r="V162" i="1"/>
  <c r="V151" i="1"/>
  <c r="V143" i="1"/>
  <c r="V124" i="1"/>
  <c r="V120" i="1"/>
  <c r="V93" i="1"/>
  <c r="V100" i="1"/>
  <c r="V76" i="1"/>
  <c r="V69" i="1"/>
  <c r="V59" i="1"/>
  <c r="V35" i="1"/>
  <c r="V31" i="1"/>
  <c r="V15" i="1"/>
  <c r="V5" i="1"/>
  <c r="T351" i="1"/>
  <c r="Y351" i="1" s="1"/>
  <c r="T339" i="1"/>
  <c r="Y339" i="1" s="1"/>
  <c r="T327" i="1"/>
  <c r="Y327" i="1" s="1"/>
  <c r="T315" i="1"/>
  <c r="Y315" i="1" s="1"/>
  <c r="T303" i="1"/>
  <c r="Y303" i="1" s="1"/>
  <c r="T292" i="1"/>
  <c r="Y292" i="1" s="1"/>
  <c r="T279" i="1"/>
  <c r="Y279" i="1" s="1"/>
  <c r="T267" i="1"/>
  <c r="Y267" i="1" s="1"/>
  <c r="T255" i="1"/>
  <c r="Y255" i="1" s="1"/>
  <c r="T243" i="1"/>
  <c r="Y243" i="1" s="1"/>
  <c r="T230" i="1"/>
  <c r="Y230" i="1" s="1"/>
  <c r="T218" i="1"/>
  <c r="Y218" i="1" s="1"/>
  <c r="T203" i="1"/>
  <c r="Y203" i="1" s="1"/>
  <c r="T197" i="1"/>
  <c r="Y197" i="1" s="1"/>
  <c r="T180" i="1"/>
  <c r="Y180" i="1" s="1"/>
  <c r="T174" i="1"/>
  <c r="Y174" i="1" s="1"/>
  <c r="T155" i="1"/>
  <c r="Y155" i="1" s="1"/>
  <c r="T146" i="1"/>
  <c r="Y146" i="1" s="1"/>
  <c r="T130" i="1"/>
  <c r="Y130" i="1" s="1"/>
  <c r="T122" i="1"/>
  <c r="Y122" i="1" s="1"/>
  <c r="T107" i="1"/>
  <c r="Y107" i="1" s="1"/>
  <c r="T98" i="1"/>
  <c r="Y98" i="1" s="1"/>
  <c r="T88" i="1"/>
  <c r="Y88" i="1" s="1"/>
  <c r="T86" i="1"/>
  <c r="Y86" i="1" s="1"/>
  <c r="T63" i="1"/>
  <c r="Y63" i="1" s="1"/>
  <c r="T51" i="1"/>
  <c r="Y51" i="1" s="1"/>
  <c r="T37" i="1"/>
  <c r="Y37" i="1" s="1"/>
  <c r="T27" i="1"/>
  <c r="Y27" i="1" s="1"/>
  <c r="T11" i="1"/>
  <c r="Y11" i="1" s="1"/>
  <c r="T6" i="1"/>
  <c r="Y6" i="1" s="1"/>
  <c r="V341" i="1"/>
  <c r="V329" i="1"/>
  <c r="V317" i="1"/>
  <c r="V306" i="1"/>
  <c r="V293" i="1"/>
  <c r="V280" i="1"/>
  <c r="V269" i="1"/>
  <c r="V253" i="1"/>
  <c r="V247" i="1"/>
  <c r="V235" i="1"/>
  <c r="V222" i="1"/>
  <c r="V208" i="1"/>
  <c r="V196" i="1"/>
  <c r="V186" i="1"/>
  <c r="V168" i="1"/>
  <c r="V161" i="1"/>
  <c r="V148" i="1"/>
  <c r="V138" i="1"/>
  <c r="V119" i="1"/>
  <c r="V114" i="1"/>
  <c r="V94" i="1"/>
  <c r="V82" i="1"/>
  <c r="V80" i="1"/>
  <c r="V68" i="1"/>
  <c r="V49" i="1"/>
  <c r="V41" i="1"/>
  <c r="V32" i="1"/>
  <c r="V16" i="1"/>
  <c r="V3" i="1"/>
  <c r="T106" i="1"/>
  <c r="Y106" i="1" s="1"/>
  <c r="T99" i="1"/>
  <c r="Y99" i="1" s="1"/>
  <c r="T79" i="1"/>
  <c r="Y79" i="1" s="1"/>
  <c r="T74" i="1"/>
  <c r="Y74" i="1" s="1"/>
  <c r="T65" i="1"/>
  <c r="Y65" i="1" s="1"/>
  <c r="T46" i="1"/>
  <c r="Y46" i="1" s="1"/>
  <c r="T38" i="1"/>
  <c r="Y38" i="1" s="1"/>
  <c r="T23" i="1"/>
  <c r="Y23" i="1" s="1"/>
  <c r="T18" i="1"/>
  <c r="Y18" i="1" s="1"/>
  <c r="V352" i="1"/>
  <c r="V340" i="1"/>
  <c r="V328" i="1"/>
  <c r="V316" i="1"/>
  <c r="V304" i="1"/>
  <c r="V291" i="1"/>
  <c r="V281" i="1"/>
  <c r="V268" i="1"/>
  <c r="V258" i="1"/>
  <c r="V242" i="1"/>
  <c r="V232" i="1"/>
  <c r="V219" i="1"/>
  <c r="V202" i="1"/>
  <c r="V199" i="1"/>
  <c r="V181" i="1"/>
  <c r="V177" i="1"/>
  <c r="V157" i="1"/>
  <c r="V142" i="1"/>
  <c r="V137" i="1"/>
  <c r="V129" i="1"/>
  <c r="V103" i="1"/>
  <c r="V102" i="1"/>
  <c r="V91" i="1"/>
  <c r="V75" i="1"/>
  <c r="V67" i="1"/>
  <c r="V57" i="1"/>
  <c r="V39" i="1"/>
  <c r="V26" i="1"/>
  <c r="V13" i="1"/>
  <c r="V4" i="1"/>
  <c r="T349" i="1"/>
  <c r="Y349" i="1" s="1"/>
  <c r="T336" i="1"/>
  <c r="Y336" i="1" s="1"/>
  <c r="T326" i="1"/>
  <c r="Y326" i="1" s="1"/>
  <c r="T314" i="1"/>
  <c r="Y314" i="1" s="1"/>
  <c r="T299" i="1"/>
  <c r="Y299" i="1" s="1"/>
  <c r="T289" i="1"/>
  <c r="Y289" i="1" s="1"/>
  <c r="T277" i="1"/>
  <c r="Y277" i="1" s="1"/>
  <c r="T265" i="1"/>
  <c r="Y265" i="1" s="1"/>
  <c r="T254" i="1"/>
  <c r="Y254" i="1" s="1"/>
  <c r="T244" i="1"/>
  <c r="Y244" i="1" s="1"/>
  <c r="T229" i="1"/>
  <c r="Y229" i="1" s="1"/>
  <c r="T217" i="1"/>
  <c r="Y217" i="1" s="1"/>
  <c r="T213" i="1"/>
  <c r="Y213" i="1" s="1"/>
  <c r="T191" i="1"/>
  <c r="Y191" i="1" s="1"/>
  <c r="T184" i="1"/>
  <c r="Y184" i="1" s="1"/>
  <c r="T169" i="1"/>
  <c r="Y169" i="1" s="1"/>
  <c r="T158" i="1"/>
  <c r="Y158" i="1" s="1"/>
  <c r="T145" i="1"/>
  <c r="Y145" i="1" s="1"/>
  <c r="T135" i="1"/>
  <c r="Y135" i="1" s="1"/>
  <c r="T123" i="1"/>
  <c r="Y123" i="1" s="1"/>
  <c r="T110" i="1"/>
  <c r="Y110" i="1" s="1"/>
  <c r="T101" i="1"/>
  <c r="Y101" i="1" s="1"/>
  <c r="T89" i="1"/>
  <c r="Y89" i="1" s="1"/>
  <c r="T73" i="1"/>
  <c r="Y73" i="1" s="1"/>
  <c r="T62" i="1"/>
  <c r="Y62" i="1" s="1"/>
  <c r="T52" i="1"/>
  <c r="Y52" i="1" s="1"/>
  <c r="T36" i="1"/>
  <c r="Y36" i="1" s="1"/>
  <c r="T22" i="1"/>
  <c r="Y22" i="1" s="1"/>
  <c r="T12" i="1"/>
  <c r="Y12" i="1" s="1"/>
  <c r="V351" i="1"/>
  <c r="V339" i="1"/>
  <c r="V327" i="1"/>
  <c r="V315" i="1"/>
  <c r="V303" i="1"/>
  <c r="V292" i="1"/>
  <c r="V279" i="1"/>
  <c r="V267" i="1"/>
  <c r="V255" i="1"/>
  <c r="V243" i="1"/>
  <c r="V230" i="1"/>
  <c r="V218" i="1"/>
  <c r="V203" i="1"/>
  <c r="V197" i="1"/>
  <c r="V180" i="1"/>
  <c r="V174" i="1"/>
  <c r="V155" i="1"/>
  <c r="V146" i="1"/>
  <c r="V130" i="1"/>
  <c r="V122" i="1"/>
  <c r="V107" i="1"/>
  <c r="V98" i="1"/>
  <c r="V88" i="1"/>
  <c r="V86" i="1"/>
  <c r="V63" i="1"/>
  <c r="V51" i="1"/>
  <c r="V37" i="1"/>
  <c r="V27" i="1"/>
  <c r="V11" i="1"/>
  <c r="V6" i="1"/>
  <c r="AO59" i="1"/>
  <c r="AS59" i="1" s="1"/>
  <c r="AW59" i="1" s="1"/>
  <c r="AC59" i="1"/>
  <c r="AD191" i="1" s="1"/>
  <c r="AI191" i="1" l="1"/>
  <c r="AD135" i="1"/>
  <c r="AI135" i="1" s="1"/>
  <c r="AD213" i="1"/>
  <c r="AI213" i="1" s="1"/>
  <c r="AD114" i="1"/>
  <c r="AI114" i="1" s="1"/>
  <c r="AD257" i="1"/>
  <c r="AI257" i="1" s="1"/>
  <c r="AD52" i="1"/>
  <c r="AI52" i="1" s="1"/>
  <c r="AD27" i="1"/>
  <c r="AI27" i="1" s="1"/>
  <c r="AD302" i="1"/>
  <c r="AI302" i="1" s="1"/>
  <c r="AD203" i="1"/>
  <c r="AI203" i="1" s="1"/>
  <c r="AD273" i="1"/>
  <c r="AI273" i="1" s="1"/>
  <c r="AD167" i="1"/>
  <c r="AI167" i="1" s="1"/>
  <c r="AD335" i="1"/>
  <c r="AI335" i="1" s="1"/>
  <c r="AD228" i="1"/>
  <c r="AI228" i="1" s="1"/>
  <c r="AD281" i="1"/>
  <c r="AI281" i="1" s="1"/>
  <c r="AD150" i="1"/>
  <c r="AI150" i="1" s="1"/>
  <c r="AD200" i="1"/>
  <c r="AI200" i="1" s="1"/>
  <c r="AD240" i="1"/>
  <c r="AI240" i="1" s="1"/>
  <c r="AD293" i="1"/>
  <c r="AI293" i="1" s="1"/>
  <c r="AD232" i="1"/>
  <c r="AI232" i="1" s="1"/>
  <c r="AD255" i="1"/>
  <c r="AI255" i="1" s="1"/>
  <c r="AD198" i="1"/>
  <c r="AI198" i="1" s="1"/>
  <c r="AD194" i="1"/>
  <c r="AI194" i="1" s="1"/>
  <c r="AD119" i="1"/>
  <c r="AI119" i="1" s="1"/>
  <c r="AD13" i="1"/>
  <c r="AI13" i="1" s="1"/>
  <c r="AD22" i="1"/>
  <c r="AI22" i="1" s="1"/>
  <c r="AD59" i="1"/>
  <c r="AI59" i="1" s="1"/>
  <c r="AL59" i="1" s="1"/>
  <c r="AD121" i="1"/>
  <c r="AI121" i="1" s="1"/>
  <c r="AD250" i="1"/>
  <c r="AI250" i="1" s="1"/>
  <c r="AD299" i="1"/>
  <c r="AI299" i="1" s="1"/>
  <c r="AD82" i="1"/>
  <c r="AI82" i="1" s="1"/>
  <c r="AD340" i="1"/>
  <c r="AI340" i="1" s="1"/>
  <c r="AD132" i="1"/>
  <c r="AI132" i="1" s="1"/>
  <c r="AD24" i="1"/>
  <c r="AI24" i="1" s="1"/>
  <c r="AD99" i="1"/>
  <c r="AI99" i="1" s="1"/>
  <c r="AD301" i="1"/>
  <c r="AI301" i="1" s="1"/>
  <c r="AD211" i="1"/>
  <c r="AI211" i="1" s="1"/>
  <c r="AD307" i="1"/>
  <c r="AI307" i="1" s="1"/>
  <c r="AD184" i="1"/>
  <c r="AI184" i="1" s="1"/>
  <c r="AD276" i="1"/>
  <c r="AI276" i="1" s="1"/>
  <c r="AD116" i="1"/>
  <c r="AI116" i="1" s="1"/>
  <c r="AD223" i="1"/>
  <c r="AI223" i="1" s="1"/>
  <c r="AD118" i="1"/>
  <c r="AI118" i="1" s="1"/>
  <c r="AD182" i="1"/>
  <c r="AI182" i="1" s="1"/>
  <c r="AD88" i="1"/>
  <c r="AI88" i="1" s="1"/>
  <c r="AD298" i="1"/>
  <c r="AI298" i="1" s="1"/>
  <c r="AD207" i="1"/>
  <c r="AI207" i="1" s="1"/>
  <c r="AD7" i="1"/>
  <c r="AI7" i="1" s="1"/>
  <c r="AD124" i="1"/>
  <c r="AI124" i="1" s="1"/>
  <c r="AD105" i="1"/>
  <c r="AI105" i="1" s="1"/>
  <c r="AD180" i="1"/>
  <c r="AI180" i="1" s="1"/>
  <c r="AD53" i="1"/>
  <c r="AI53" i="1" s="1"/>
  <c r="AD86" i="1"/>
  <c r="AI86" i="1" s="1"/>
  <c r="AD39" i="1"/>
  <c r="AI39" i="1" s="1"/>
  <c r="AD319" i="1"/>
  <c r="AI319" i="1" s="1"/>
  <c r="AD249" i="1"/>
  <c r="AI249" i="1" s="1"/>
  <c r="AD159" i="1"/>
  <c r="AI159" i="1" s="1"/>
  <c r="AD214" i="1"/>
  <c r="AI214" i="1" s="1"/>
  <c r="AD126" i="1"/>
  <c r="AI126" i="1" s="1"/>
  <c r="AD345" i="1"/>
  <c r="AI345" i="1" s="1"/>
  <c r="AD352" i="1"/>
  <c r="AI352" i="1" s="1"/>
  <c r="AD9" i="1"/>
  <c r="AI9" i="1" s="1"/>
  <c r="AD329" i="1"/>
  <c r="AI329" i="1" s="1"/>
  <c r="AD337" i="1"/>
  <c r="AI337" i="1" s="1"/>
  <c r="AD84" i="1"/>
  <c r="AI84" i="1" s="1"/>
  <c r="AD46" i="1"/>
  <c r="AI46" i="1" s="1"/>
  <c r="AD292" i="1"/>
  <c r="AI292" i="1" s="1"/>
  <c r="AD343" i="1"/>
  <c r="AI343" i="1" s="1"/>
  <c r="AD139" i="1"/>
  <c r="AI139" i="1" s="1"/>
  <c r="AD87" i="1"/>
  <c r="AI87" i="1" s="1"/>
  <c r="AD33" i="1"/>
  <c r="AI33" i="1" s="1"/>
  <c r="AD251" i="1"/>
  <c r="AI251" i="1" s="1"/>
  <c r="AD43" i="1"/>
  <c r="AI43" i="1" s="1"/>
  <c r="AD271" i="1"/>
  <c r="AI271" i="1" s="1"/>
  <c r="AD245" i="1"/>
  <c r="AI245" i="1" s="1"/>
  <c r="AD149" i="1"/>
  <c r="AI149" i="1" s="1"/>
  <c r="AD296" i="1"/>
  <c r="AI296" i="1" s="1"/>
  <c r="AD218" i="1"/>
  <c r="AI218" i="1" s="1"/>
  <c r="AD104" i="1"/>
  <c r="AI104" i="1" s="1"/>
  <c r="AD221" i="1"/>
  <c r="AI221" i="1" s="1"/>
  <c r="AD36" i="1"/>
  <c r="AI36" i="1" s="1"/>
  <c r="AD6" i="1"/>
  <c r="AI6" i="1" s="1"/>
  <c r="AD350" i="1"/>
  <c r="AI350" i="1" s="1"/>
  <c r="AD162" i="1"/>
  <c r="AI162" i="1" s="1"/>
  <c r="AD122" i="1"/>
  <c r="AI122" i="1" s="1"/>
  <c r="AD65" i="1"/>
  <c r="AI65" i="1" s="1"/>
  <c r="AD153" i="1"/>
  <c r="AI153" i="1" s="1"/>
  <c r="AD347" i="1"/>
  <c r="AI347" i="1" s="1"/>
  <c r="AD76" i="1"/>
  <c r="AI76" i="1" s="1"/>
  <c r="AD174" i="1"/>
  <c r="AI174" i="1" s="1"/>
  <c r="AD204" i="1"/>
  <c r="AI204" i="1" s="1"/>
  <c r="AD238" i="1"/>
  <c r="AI238" i="1" s="1"/>
  <c r="AD20" i="1"/>
  <c r="AI20" i="1" s="1"/>
  <c r="AD187" i="1"/>
  <c r="AI187" i="1" s="1"/>
  <c r="AD141" i="1"/>
  <c r="AI141" i="1" s="1"/>
  <c r="AD156" i="1"/>
  <c r="AI156" i="1" s="1"/>
  <c r="AD242" i="1"/>
  <c r="AI242" i="1" s="1"/>
  <c r="AD195" i="1"/>
  <c r="AI195" i="1" s="1"/>
  <c r="AD199" i="1"/>
  <c r="AI199" i="1" s="1"/>
  <c r="AD324" i="1"/>
  <c r="AI324" i="1" s="1"/>
  <c r="AD101" i="1"/>
  <c r="AI101" i="1" s="1"/>
  <c r="AD12" i="1"/>
  <c r="AI12" i="1" s="1"/>
  <c r="AD282" i="1"/>
  <c r="AI282" i="1" s="1"/>
  <c r="AD253" i="1"/>
  <c r="AI253" i="1" s="1"/>
  <c r="AD37" i="1"/>
  <c r="AI37" i="1" s="1"/>
  <c r="AD179" i="1"/>
  <c r="AI179" i="1" s="1"/>
  <c r="AD94" i="1"/>
  <c r="AI94" i="1" s="1"/>
  <c r="AD172" i="1"/>
  <c r="AI172" i="1" s="1"/>
  <c r="AD231" i="1"/>
  <c r="AI231" i="1" s="1"/>
  <c r="AD308" i="1"/>
  <c r="AI308" i="1" s="1"/>
  <c r="AD189" i="1"/>
  <c r="AI189" i="1" s="1"/>
  <c r="AD224" i="1"/>
  <c r="AI224" i="1" s="1"/>
  <c r="AD328" i="1"/>
  <c r="AI328" i="1" s="1"/>
  <c r="AD243" i="1"/>
  <c r="AI243" i="1" s="1"/>
  <c r="AD205" i="1"/>
  <c r="AI205" i="1" s="1"/>
  <c r="AD269" i="1"/>
  <c r="AI269" i="1" s="1"/>
  <c r="AD155" i="1"/>
  <c r="AI155" i="1" s="1"/>
  <c r="AD8" i="1"/>
  <c r="AI8" i="1" s="1"/>
  <c r="AD45" i="1"/>
  <c r="AI45" i="1" s="1"/>
  <c r="AD305" i="1"/>
  <c r="AI305" i="1" s="1"/>
  <c r="AD274" i="1"/>
  <c r="AI274" i="1" s="1"/>
  <c r="AD11" i="1"/>
  <c r="AI11" i="1" s="1"/>
  <c r="AD206" i="1"/>
  <c r="AI206" i="1" s="1"/>
  <c r="AD333" i="1"/>
  <c r="AI333" i="1" s="1"/>
  <c r="AD291" i="1"/>
  <c r="AI291" i="1" s="1"/>
  <c r="AD154" i="1"/>
  <c r="AI154" i="1" s="1"/>
  <c r="AD272" i="1"/>
  <c r="AI272" i="1" s="1"/>
  <c r="AD31" i="1"/>
  <c r="AI31" i="1" s="1"/>
  <c r="AD56" i="1"/>
  <c r="AI56" i="1" s="1"/>
  <c r="AD323" i="1"/>
  <c r="AI323" i="1" s="1"/>
  <c r="AD57" i="1"/>
  <c r="AI57" i="1" s="1"/>
  <c r="AD208" i="1"/>
  <c r="AI208" i="1" s="1"/>
  <c r="AD336" i="1"/>
  <c r="AI336" i="1" s="1"/>
  <c r="AD314" i="1"/>
  <c r="AI314" i="1" s="1"/>
  <c r="AD303" i="1"/>
  <c r="AI303" i="1" s="1"/>
  <c r="AD74" i="1"/>
  <c r="AI74" i="1" s="1"/>
  <c r="AD160" i="1"/>
  <c r="AI160" i="1" s="1"/>
  <c r="AD279" i="1"/>
  <c r="AI279" i="1" s="1"/>
  <c r="AD284" i="1"/>
  <c r="AI284" i="1" s="1"/>
  <c r="AD60" i="1"/>
  <c r="AI60" i="1" s="1"/>
  <c r="AD285" i="1"/>
  <c r="AI285" i="1" s="1"/>
  <c r="AD222" i="1"/>
  <c r="AI222" i="1" s="1"/>
  <c r="AD58" i="1"/>
  <c r="AI58" i="1" s="1"/>
  <c r="AD177" i="1"/>
  <c r="AI177" i="1" s="1"/>
  <c r="AD23" i="1"/>
  <c r="AI23" i="1" s="1"/>
  <c r="AD312" i="1"/>
  <c r="AI312" i="1" s="1"/>
  <c r="AD140" i="1"/>
  <c r="AI140" i="1" s="1"/>
  <c r="AD110" i="1"/>
  <c r="AI110" i="1" s="1"/>
  <c r="AD210" i="1"/>
  <c r="AI210" i="1" s="1"/>
  <c r="AD313" i="1"/>
  <c r="AI313" i="1" s="1"/>
  <c r="AD263" i="1"/>
  <c r="AI263" i="1" s="1"/>
  <c r="AD229" i="1"/>
  <c r="AI229" i="1" s="1"/>
  <c r="AD133" i="1"/>
  <c r="AI133" i="1" s="1"/>
  <c r="AD142" i="1"/>
  <c r="AI142" i="1" s="1"/>
  <c r="AD120" i="1"/>
  <c r="AI120" i="1" s="1"/>
  <c r="AD47" i="1"/>
  <c r="AI47" i="1" s="1"/>
  <c r="AD50" i="1"/>
  <c r="AI50" i="1" s="1"/>
  <c r="AD233" i="1"/>
  <c r="AI233" i="1" s="1"/>
  <c r="AD92" i="1"/>
  <c r="AI92" i="1" s="1"/>
  <c r="AD10" i="1"/>
  <c r="AI10" i="1" s="1"/>
  <c r="AD173" i="1"/>
  <c r="AI173" i="1" s="1"/>
  <c r="AD100" i="1"/>
  <c r="AI100" i="1" s="1"/>
  <c r="AD315" i="1"/>
  <c r="AI315" i="1" s="1"/>
  <c r="AD18" i="1"/>
  <c r="AI18" i="1" s="1"/>
  <c r="AD136" i="1"/>
  <c r="AI136" i="1" s="1"/>
  <c r="AD334" i="1"/>
  <c r="AI334" i="1" s="1"/>
  <c r="AD73" i="1"/>
  <c r="AI73" i="1" s="1"/>
  <c r="AD278" i="1"/>
  <c r="AI278" i="1" s="1"/>
  <c r="AD171" i="1"/>
  <c r="AI171" i="1" s="1"/>
  <c r="AD277" i="1"/>
  <c r="AI277" i="1" s="1"/>
  <c r="AD90" i="1"/>
  <c r="AI90" i="1" s="1"/>
  <c r="AD348" i="1"/>
  <c r="AI348" i="1" s="1"/>
  <c r="AD331" i="1"/>
  <c r="AI331" i="1" s="1"/>
  <c r="AD219" i="1"/>
  <c r="AI219" i="1" s="1"/>
  <c r="AD326" i="1"/>
  <c r="AI326" i="1" s="1"/>
  <c r="AD260" i="1"/>
  <c r="AI260" i="1" s="1"/>
  <c r="AD248" i="1"/>
  <c r="AI248" i="1" s="1"/>
  <c r="AD186" i="1"/>
  <c r="AI186" i="1" s="1"/>
  <c r="AD91" i="1"/>
  <c r="AI91" i="1" s="1"/>
  <c r="AD55" i="1"/>
  <c r="AI55" i="1" s="1"/>
  <c r="AD117" i="1"/>
  <c r="AI117" i="1" s="1"/>
  <c r="AD98" i="1"/>
  <c r="AI98" i="1" s="1"/>
  <c r="AD215" i="1"/>
  <c r="AI215" i="1" s="1"/>
  <c r="AD106" i="1"/>
  <c r="AI106" i="1" s="1"/>
  <c r="AD327" i="1"/>
  <c r="AI327" i="1" s="1"/>
  <c r="AD311" i="1"/>
  <c r="AI311" i="1" s="1"/>
  <c r="AD280" i="1"/>
  <c r="AI280" i="1" s="1"/>
  <c r="AD28" i="1"/>
  <c r="AI28" i="1" s="1"/>
  <c r="AD261" i="1"/>
  <c r="AI261" i="1" s="1"/>
  <c r="AD129" i="1"/>
  <c r="AI129" i="1" s="1"/>
  <c r="AD107" i="1"/>
  <c r="AI107" i="1" s="1"/>
  <c r="AD318" i="1"/>
  <c r="AI318" i="1" s="1"/>
  <c r="AD287" i="1"/>
  <c r="AI287" i="1" s="1"/>
  <c r="AD79" i="1"/>
  <c r="AI79" i="1" s="1"/>
  <c r="AD144" i="1"/>
  <c r="AI144" i="1" s="1"/>
  <c r="AD339" i="1"/>
  <c r="AI339" i="1" s="1"/>
  <c r="AD217" i="1"/>
  <c r="AI217" i="1" s="1"/>
  <c r="AD165" i="1"/>
  <c r="AI165" i="1" s="1"/>
  <c r="AD185" i="1"/>
  <c r="AI185" i="1" s="1"/>
  <c r="AD169" i="1"/>
  <c r="AI169" i="1" s="1"/>
  <c r="AD5" i="1"/>
  <c r="AI5" i="1" s="1"/>
  <c r="AD19" i="1"/>
  <c r="AI19" i="1" s="1"/>
  <c r="AD48" i="1"/>
  <c r="AI48" i="1" s="1"/>
  <c r="AD192" i="1"/>
  <c r="AI192" i="1" s="1"/>
  <c r="AD134" i="1"/>
  <c r="AI134" i="1" s="1"/>
  <c r="AD310" i="1"/>
  <c r="AI310" i="1" s="1"/>
  <c r="AD188" i="1"/>
  <c r="AI188" i="1" s="1"/>
  <c r="AD148" i="1"/>
  <c r="AI148" i="1" s="1"/>
  <c r="AD197" i="1"/>
  <c r="AI197" i="1" s="1"/>
  <c r="AD14" i="1"/>
  <c r="AI14" i="1" s="1"/>
  <c r="AD330" i="1"/>
  <c r="AI330" i="1" s="1"/>
  <c r="AD42" i="1"/>
  <c r="AI42" i="1" s="1"/>
  <c r="AD320" i="1"/>
  <c r="AI320" i="1" s="1"/>
  <c r="AD38" i="1"/>
  <c r="AI38" i="1" s="1"/>
  <c r="AD258" i="1"/>
  <c r="AI258" i="1" s="1"/>
  <c r="AD266" i="1"/>
  <c r="AI266" i="1" s="1"/>
  <c r="AD246" i="1"/>
  <c r="AI246" i="1" s="1"/>
  <c r="AD268" i="1"/>
  <c r="AI268" i="1" s="1"/>
  <c r="AD143" i="1"/>
  <c r="AI143" i="1" s="1"/>
  <c r="AD89" i="1"/>
  <c r="AI89" i="1" s="1"/>
  <c r="AD262" i="1"/>
  <c r="AI262" i="1" s="1"/>
  <c r="AD216" i="1"/>
  <c r="AI216" i="1" s="1"/>
  <c r="AD163" i="1"/>
  <c r="AI163" i="1" s="1"/>
  <c r="AD147" i="1"/>
  <c r="AI147" i="1" s="1"/>
  <c r="AD138" i="1"/>
  <c r="AI138" i="1" s="1"/>
  <c r="AD220" i="1"/>
  <c r="AI220" i="1" s="1"/>
  <c r="AD83" i="1"/>
  <c r="AI83" i="1" s="1"/>
  <c r="AD113" i="1"/>
  <c r="AI113" i="1" s="1"/>
  <c r="AD275" i="1"/>
  <c r="AI275" i="1" s="1"/>
  <c r="AD346" i="1"/>
  <c r="AI346" i="1" s="1"/>
  <c r="AD286" i="1"/>
  <c r="AI286" i="1" s="1"/>
  <c r="AD295" i="1"/>
  <c r="AI295" i="1" s="1"/>
  <c r="AD332" i="1"/>
  <c r="AI332" i="1" s="1"/>
  <c r="AD96" i="1"/>
  <c r="AI96" i="1" s="1"/>
  <c r="AD252" i="1"/>
  <c r="AI252" i="1" s="1"/>
  <c r="AD322" i="1"/>
  <c r="AI322" i="1" s="1"/>
  <c r="AD151" i="1"/>
  <c r="AI151" i="1" s="1"/>
  <c r="AD51" i="1"/>
  <c r="AI51" i="1" s="1"/>
  <c r="AD26" i="1"/>
  <c r="AI26" i="1" s="1"/>
  <c r="AD128" i="1"/>
  <c r="AI128" i="1" s="1"/>
  <c r="AD2" i="1"/>
  <c r="AI2" i="1" s="1"/>
  <c r="AD178" i="1"/>
  <c r="AI178" i="1" s="1"/>
  <c r="AD97" i="1"/>
  <c r="AI97" i="1" s="1"/>
  <c r="AD234" i="1"/>
  <c r="AI234" i="1" s="1"/>
  <c r="AD235" i="1"/>
  <c r="AI235" i="1" s="1"/>
  <c r="AD25" i="1"/>
  <c r="AI25" i="1" s="1"/>
  <c r="AD72" i="1"/>
  <c r="AI72" i="1" s="1"/>
  <c r="AD209" i="1"/>
  <c r="AI209" i="1" s="1"/>
  <c r="AD130" i="1"/>
  <c r="AI130" i="1" s="1"/>
  <c r="AD95" i="1"/>
  <c r="AI95" i="1" s="1"/>
  <c r="AD71" i="1"/>
  <c r="AI71" i="1" s="1"/>
  <c r="AD81" i="1"/>
  <c r="AI81" i="1" s="1"/>
  <c r="AD290" i="1"/>
  <c r="AI290" i="1" s="1"/>
  <c r="AD30" i="1"/>
  <c r="AI30" i="1" s="1"/>
  <c r="AD78" i="1"/>
  <c r="AI78" i="1" s="1"/>
  <c r="AD338" i="1"/>
  <c r="AI338" i="1" s="1"/>
  <c r="AD40" i="1"/>
  <c r="AI40" i="1" s="1"/>
  <c r="AD161" i="1"/>
  <c r="AI161" i="1" s="1"/>
  <c r="AD230" i="1"/>
  <c r="AI230" i="1" s="1"/>
  <c r="AD41" i="1"/>
  <c r="AI41" i="1" s="1"/>
  <c r="AD49" i="1"/>
  <c r="AI49" i="1" s="1"/>
  <c r="AD254" i="1"/>
  <c r="AI254" i="1" s="1"/>
  <c r="AD181" i="1"/>
  <c r="AI181" i="1" s="1"/>
  <c r="AD29" i="1"/>
  <c r="AI29" i="1" s="1"/>
  <c r="AD294" i="1"/>
  <c r="AI294" i="1" s="1"/>
  <c r="AD306" i="1"/>
  <c r="AI306" i="1" s="1"/>
  <c r="AD164" i="1"/>
  <c r="AI164" i="1" s="1"/>
  <c r="AD103" i="1"/>
  <c r="AI103" i="1" s="1"/>
  <c r="AD80" i="1"/>
  <c r="AI80" i="1" s="1"/>
  <c r="AD190" i="1"/>
  <c r="AI190" i="1" s="1"/>
  <c r="AD21" i="1"/>
  <c r="AI21" i="1" s="1"/>
  <c r="AD3" i="1"/>
  <c r="AI3" i="1" s="1"/>
  <c r="AD304" i="1"/>
  <c r="AI304" i="1" s="1"/>
  <c r="AD35" i="1"/>
  <c r="AI35" i="1" s="1"/>
  <c r="AD289" i="1"/>
  <c r="AI289" i="1" s="1"/>
  <c r="AD75" i="1"/>
  <c r="AI75" i="1" s="1"/>
  <c r="AD34" i="1"/>
  <c r="AI34" i="1" s="1"/>
  <c r="AD325" i="1"/>
  <c r="AI325" i="1" s="1"/>
  <c r="AD341" i="1"/>
  <c r="AI341" i="1" s="1"/>
  <c r="AD196" i="1"/>
  <c r="AI196" i="1" s="1"/>
  <c r="AD267" i="1"/>
  <c r="AI267" i="1" s="1"/>
  <c r="AD226" i="1"/>
  <c r="AI226" i="1" s="1"/>
  <c r="AD317" i="1"/>
  <c r="AI317" i="1" s="1"/>
  <c r="AD244" i="1"/>
  <c r="AI244" i="1" s="1"/>
  <c r="AD125" i="1"/>
  <c r="AI125" i="1" s="1"/>
  <c r="AD112" i="1"/>
  <c r="AI112" i="1" s="1"/>
  <c r="AD158" i="1"/>
  <c r="AI158" i="1" s="1"/>
  <c r="AD183" i="1"/>
  <c r="AI183" i="1" s="1"/>
  <c r="AD123" i="1"/>
  <c r="AI123" i="1" s="1"/>
  <c r="AD93" i="1"/>
  <c r="AI93" i="1" s="1"/>
  <c r="AD157" i="1"/>
  <c r="AI157" i="1" s="1"/>
  <c r="AD225" i="1"/>
  <c r="AI225" i="1" s="1"/>
  <c r="AD168" i="1"/>
  <c r="AI168" i="1" s="1"/>
  <c r="AD201" i="1"/>
  <c r="AI201" i="1" s="1"/>
  <c r="AD351" i="1"/>
  <c r="AI351" i="1" s="1"/>
  <c r="AD64" i="1"/>
  <c r="AI64" i="1" s="1"/>
  <c r="AD288" i="1"/>
  <c r="AI288" i="1" s="1"/>
  <c r="AD259" i="1"/>
  <c r="AI259" i="1" s="1"/>
  <c r="AD152" i="1"/>
  <c r="AI152" i="1" s="1"/>
  <c r="AD241" i="1"/>
  <c r="AI241" i="1" s="1"/>
  <c r="AD256" i="1"/>
  <c r="AI256" i="1" s="1"/>
  <c r="AD265" i="1"/>
  <c r="AI265" i="1" s="1"/>
  <c r="AD108" i="1"/>
  <c r="AI108" i="1" s="1"/>
  <c r="AD17" i="1"/>
  <c r="AI17" i="1" s="1"/>
  <c r="AD270" i="1"/>
  <c r="AI270" i="1" s="1"/>
  <c r="AD85" i="1"/>
  <c r="AI85" i="1" s="1"/>
  <c r="AD283" i="1"/>
  <c r="AI283" i="1" s="1"/>
  <c r="AD202" i="1"/>
  <c r="AI202" i="1" s="1"/>
  <c r="AD16" i="1"/>
  <c r="AI16" i="1" s="1"/>
  <c r="AD344" i="1"/>
  <c r="AI344" i="1" s="1"/>
  <c r="AD4" i="1"/>
  <c r="AI4" i="1" s="1"/>
  <c r="AD297" i="1"/>
  <c r="AI297" i="1" s="1"/>
  <c r="AD316" i="1"/>
  <c r="AI316" i="1" s="1"/>
  <c r="AD170" i="1"/>
  <c r="AI170" i="1" s="1"/>
  <c r="AD212" i="1"/>
  <c r="AI212" i="1" s="1"/>
  <c r="AD67" i="1"/>
  <c r="AI67" i="1" s="1"/>
  <c r="AD176" i="1"/>
  <c r="AI176" i="1" s="1"/>
  <c r="AD32" i="1"/>
  <c r="AI32" i="1" s="1"/>
  <c r="AD69" i="1"/>
  <c r="AI69" i="1" s="1"/>
  <c r="AD111" i="1"/>
  <c r="AI111" i="1" s="1"/>
  <c r="AD15" i="1"/>
  <c r="AI15" i="1" s="1"/>
  <c r="AD62" i="1"/>
  <c r="AI62" i="1" s="1"/>
  <c r="AD127" i="1"/>
  <c r="AI127" i="1" s="1"/>
  <c r="AD247" i="1"/>
  <c r="AI247" i="1" s="1"/>
  <c r="AD237" i="1"/>
  <c r="AI237" i="1" s="1"/>
  <c r="AD239" i="1"/>
  <c r="AI239" i="1" s="1"/>
  <c r="AD63" i="1"/>
  <c r="AI63" i="1" s="1"/>
  <c r="AD115" i="1"/>
  <c r="AI115" i="1" s="1"/>
  <c r="AD300" i="1"/>
  <c r="AI300" i="1" s="1"/>
  <c r="AD70" i="1"/>
  <c r="AI70" i="1" s="1"/>
  <c r="AD137" i="1"/>
  <c r="AI137" i="1" s="1"/>
  <c r="AD131" i="1"/>
  <c r="AI131" i="1" s="1"/>
  <c r="AD77" i="1"/>
  <c r="AI77" i="1" s="1"/>
  <c r="AD175" i="1"/>
  <c r="AI175" i="1" s="1"/>
  <c r="AD61" i="1"/>
  <c r="AI61" i="1" s="1"/>
  <c r="AD102" i="1"/>
  <c r="AI102" i="1" s="1"/>
  <c r="AD68" i="1"/>
  <c r="AI68" i="1" s="1"/>
  <c r="AD349" i="1"/>
  <c r="AI349" i="1" s="1"/>
  <c r="AD109" i="1"/>
  <c r="AI109" i="1" s="1"/>
  <c r="AD145" i="1"/>
  <c r="AI145" i="1" s="1"/>
  <c r="AD66" i="1"/>
  <c r="AI66" i="1" s="1"/>
  <c r="AD309" i="1"/>
  <c r="AI309" i="1" s="1"/>
  <c r="AD236" i="1"/>
  <c r="AI236" i="1" s="1"/>
  <c r="AD342" i="1"/>
  <c r="AI342" i="1" s="1"/>
  <c r="AD227" i="1"/>
  <c r="AI227" i="1" s="1"/>
  <c r="AD264" i="1"/>
  <c r="AI264" i="1" s="1"/>
  <c r="AD321" i="1"/>
  <c r="AI321" i="1" s="1"/>
  <c r="AD54" i="1"/>
  <c r="AI54" i="1" s="1"/>
  <c r="AD44" i="1"/>
  <c r="AI44" i="1" s="1"/>
  <c r="AD193" i="1"/>
  <c r="AI193" i="1" s="1"/>
  <c r="AD166" i="1"/>
  <c r="AI166" i="1" s="1"/>
  <c r="AD146" i="1"/>
  <c r="AI146" i="1" s="1"/>
  <c r="AL114" i="1" l="1"/>
  <c r="AJ114" i="1"/>
  <c r="AJ59" i="1"/>
  <c r="AJ32" i="1"/>
  <c r="AL32" i="1"/>
  <c r="AJ161" i="1"/>
  <c r="AL161" i="1"/>
  <c r="AJ14" i="1"/>
  <c r="AL14" i="1"/>
  <c r="AJ12" i="1"/>
  <c r="AL12" i="1"/>
  <c r="AJ270" i="1"/>
  <c r="AL270" i="1"/>
  <c r="AJ217" i="1"/>
  <c r="AL217" i="1"/>
  <c r="AJ239" i="1"/>
  <c r="AL239" i="1"/>
  <c r="AJ325" i="1"/>
  <c r="AL325" i="1"/>
  <c r="AL316" i="1"/>
  <c r="AJ316" i="1"/>
  <c r="AJ256" i="1"/>
  <c r="AL256" i="1"/>
  <c r="AJ50" i="1"/>
  <c r="AL50" i="1"/>
  <c r="AJ242" i="1"/>
  <c r="AL242" i="1"/>
  <c r="AJ211" i="1"/>
  <c r="AL211" i="1"/>
  <c r="AJ54" i="1"/>
  <c r="AL54" i="1"/>
  <c r="AJ102" i="1"/>
  <c r="AL102" i="1"/>
  <c r="AJ247" i="1"/>
  <c r="AL247" i="1"/>
  <c r="AJ318" i="1"/>
  <c r="AL318" i="1"/>
  <c r="AJ85" i="1"/>
  <c r="AL85" i="1"/>
  <c r="AJ25" i="1"/>
  <c r="AL25" i="1"/>
  <c r="AJ219" i="1"/>
  <c r="AL219" i="1"/>
  <c r="AJ243" i="1"/>
  <c r="AL243" i="1"/>
  <c r="AJ176" i="1"/>
  <c r="AL176" i="1"/>
  <c r="AJ332" i="1"/>
  <c r="AL332" i="1"/>
  <c r="AL127" i="1"/>
  <c r="AJ127" i="1"/>
  <c r="AL181" i="1"/>
  <c r="AJ181" i="1"/>
  <c r="AJ91" i="1"/>
  <c r="AL91" i="1"/>
  <c r="AJ281" i="1"/>
  <c r="AL281" i="1"/>
  <c r="AL175" i="1"/>
  <c r="AJ175" i="1"/>
  <c r="AJ344" i="1"/>
  <c r="AL344" i="1"/>
  <c r="AJ112" i="1"/>
  <c r="AL112" i="1"/>
  <c r="AL254" i="1"/>
  <c r="AJ254" i="1"/>
  <c r="AJ323" i="1"/>
  <c r="AL323" i="1"/>
  <c r="AJ179" i="1"/>
  <c r="AL179" i="1"/>
  <c r="AJ228" i="1"/>
  <c r="AL228" i="1"/>
  <c r="AJ16" i="1"/>
  <c r="AL16" i="1"/>
  <c r="AJ261" i="1"/>
  <c r="AL261" i="1"/>
  <c r="AJ88" i="1"/>
  <c r="AL88" i="1"/>
  <c r="AJ335" i="1"/>
  <c r="AL335" i="1"/>
  <c r="AJ190" i="1"/>
  <c r="AL190" i="1"/>
  <c r="AJ279" i="1"/>
  <c r="AL279" i="1"/>
  <c r="AJ80" i="1"/>
  <c r="AL80" i="1"/>
  <c r="AJ61" i="1"/>
  <c r="AL61" i="1"/>
  <c r="AJ258" i="1"/>
  <c r="AL258" i="1"/>
  <c r="AJ64" i="1"/>
  <c r="AL64" i="1"/>
  <c r="AJ229" i="1"/>
  <c r="AL229" i="1"/>
  <c r="AJ221" i="1"/>
  <c r="AL221" i="1"/>
  <c r="AJ70" i="1"/>
  <c r="AL70" i="1"/>
  <c r="AJ226" i="1"/>
  <c r="AL226" i="1"/>
  <c r="AJ96" i="1"/>
  <c r="AL96" i="1"/>
  <c r="AJ100" i="1"/>
  <c r="AL100" i="1"/>
  <c r="AJ174" i="1"/>
  <c r="AL174" i="1"/>
  <c r="AJ300" i="1"/>
  <c r="AL300" i="1"/>
  <c r="AJ267" i="1"/>
  <c r="AL267" i="1"/>
  <c r="AJ197" i="1"/>
  <c r="AL197" i="1"/>
  <c r="AJ321" i="1"/>
  <c r="AL321" i="1"/>
  <c r="AJ152" i="1"/>
  <c r="AL152" i="1"/>
  <c r="AJ83" i="1"/>
  <c r="AL83" i="1"/>
  <c r="AJ107" i="1"/>
  <c r="AL107" i="1"/>
  <c r="AJ194" i="1"/>
  <c r="AL194" i="1"/>
  <c r="AL62" i="1"/>
  <c r="AJ62" i="1"/>
  <c r="AJ202" i="1"/>
  <c r="AL202" i="1"/>
  <c r="AJ230" i="1"/>
  <c r="AL230" i="1"/>
  <c r="AJ263" i="1"/>
  <c r="AL263" i="1"/>
  <c r="AJ218" i="1"/>
  <c r="AL218" i="1"/>
  <c r="AJ46" i="1"/>
  <c r="AL46" i="1"/>
  <c r="AJ39" i="1"/>
  <c r="AL39" i="1"/>
  <c r="AJ223" i="1"/>
  <c r="AL223" i="1"/>
  <c r="AL299" i="1"/>
  <c r="AJ299" i="1"/>
  <c r="AJ309" i="1"/>
  <c r="AL309" i="1"/>
  <c r="AJ201" i="1"/>
  <c r="AL201" i="1"/>
  <c r="AJ216" i="1"/>
  <c r="AL216" i="1"/>
  <c r="AJ313" i="1"/>
  <c r="AL313" i="1"/>
  <c r="AJ154" i="1"/>
  <c r="AL154" i="1"/>
  <c r="AJ66" i="1"/>
  <c r="AL66" i="1"/>
  <c r="AJ168" i="1"/>
  <c r="AL168" i="1"/>
  <c r="AJ40" i="1"/>
  <c r="AL40" i="1"/>
  <c r="AJ262" i="1"/>
  <c r="AL262" i="1"/>
  <c r="AJ327" i="1"/>
  <c r="AL327" i="1"/>
  <c r="AJ331" i="1"/>
  <c r="AL331" i="1"/>
  <c r="AJ210" i="1"/>
  <c r="AL210" i="1"/>
  <c r="AJ160" i="1"/>
  <c r="AL160" i="1"/>
  <c r="AJ291" i="1"/>
  <c r="AL291" i="1"/>
  <c r="AL328" i="1"/>
  <c r="AJ328" i="1"/>
  <c r="AJ101" i="1"/>
  <c r="AL101" i="1"/>
  <c r="AJ76" i="1"/>
  <c r="AL76" i="1"/>
  <c r="AJ296" i="1"/>
  <c r="AL296" i="1"/>
  <c r="AL84" i="1"/>
  <c r="AJ84" i="1"/>
  <c r="AJ116" i="1"/>
  <c r="AL116" i="1"/>
  <c r="AL250" i="1"/>
  <c r="AJ250" i="1"/>
  <c r="AJ232" i="1"/>
  <c r="AL232" i="1"/>
  <c r="AL193" i="1"/>
  <c r="AJ193" i="1"/>
  <c r="AJ145" i="1"/>
  <c r="AL145" i="1"/>
  <c r="AJ115" i="1"/>
  <c r="AL115" i="1"/>
  <c r="AL17" i="1"/>
  <c r="AJ17" i="1"/>
  <c r="AJ103" i="1"/>
  <c r="AL103" i="1"/>
  <c r="AJ89" i="1"/>
  <c r="AL89" i="1"/>
  <c r="AJ348" i="1"/>
  <c r="AL348" i="1"/>
  <c r="AJ10" i="1"/>
  <c r="AL10" i="1"/>
  <c r="AJ110" i="1"/>
  <c r="AL110" i="1"/>
  <c r="AJ74" i="1"/>
  <c r="AL74" i="1"/>
  <c r="AL333" i="1"/>
  <c r="AJ333" i="1"/>
  <c r="AL224" i="1"/>
  <c r="AJ224" i="1"/>
  <c r="AJ324" i="1"/>
  <c r="AL324" i="1"/>
  <c r="AJ347" i="1"/>
  <c r="AL347" i="1"/>
  <c r="AJ121" i="1"/>
  <c r="AL121" i="1"/>
  <c r="AJ44" i="1"/>
  <c r="AL44" i="1"/>
  <c r="AJ109" i="1"/>
  <c r="AL109" i="1"/>
  <c r="AJ341" i="1"/>
  <c r="AL341" i="1"/>
  <c r="AJ164" i="1"/>
  <c r="AL164" i="1"/>
  <c r="AJ188" i="1"/>
  <c r="AL188" i="1"/>
  <c r="AJ215" i="1"/>
  <c r="AL215" i="1"/>
  <c r="AJ311" i="1"/>
  <c r="AL311" i="1"/>
  <c r="AJ106" i="1"/>
  <c r="AL106" i="1"/>
  <c r="AJ192" i="1"/>
  <c r="AL192" i="1"/>
  <c r="AJ138" i="1"/>
  <c r="AL138" i="1"/>
  <c r="AJ94" i="1"/>
  <c r="AL94" i="1"/>
  <c r="AJ203" i="1"/>
  <c r="AL203" i="1"/>
  <c r="AJ108" i="1"/>
  <c r="AL108" i="1"/>
  <c r="AJ249" i="1"/>
  <c r="AL249" i="1"/>
  <c r="AJ187" i="1"/>
  <c r="AL187" i="1"/>
  <c r="AJ147" i="1"/>
  <c r="AL147" i="1"/>
  <c r="AJ271" i="1"/>
  <c r="AL271" i="1"/>
  <c r="AJ5" i="1"/>
  <c r="AL5" i="1"/>
  <c r="AJ56" i="1"/>
  <c r="AL56" i="1"/>
  <c r="AJ47" i="1"/>
  <c r="AL47" i="1"/>
  <c r="AJ269" i="1"/>
  <c r="AL269" i="1"/>
  <c r="AJ315" i="1"/>
  <c r="AL315" i="1"/>
  <c r="AJ246" i="1"/>
  <c r="AL246" i="1"/>
  <c r="AL60" i="1"/>
  <c r="AJ60" i="1"/>
  <c r="AJ23" i="1"/>
  <c r="AL23" i="1"/>
  <c r="AJ137" i="1"/>
  <c r="AL137" i="1"/>
  <c r="AJ342" i="1"/>
  <c r="AL342" i="1"/>
  <c r="AJ343" i="1"/>
  <c r="AL343" i="1"/>
  <c r="AJ312" i="1"/>
  <c r="AL312" i="1"/>
  <c r="AL307" i="1"/>
  <c r="AJ307" i="1"/>
  <c r="AJ119" i="1"/>
  <c r="AL119" i="1"/>
  <c r="AJ31" i="1"/>
  <c r="AL31" i="1"/>
  <c r="AJ104" i="1"/>
  <c r="AL104" i="1"/>
  <c r="AJ22" i="1"/>
  <c r="AL22" i="1"/>
  <c r="AJ260" i="1"/>
  <c r="AL260" i="1"/>
  <c r="AJ8" i="1"/>
  <c r="AL8" i="1"/>
  <c r="AJ248" i="1"/>
  <c r="AL248" i="1"/>
  <c r="AJ330" i="1"/>
  <c r="AL330" i="1"/>
  <c r="AL200" i="1"/>
  <c r="AJ200" i="1"/>
  <c r="AJ9" i="1"/>
  <c r="AL9" i="1"/>
  <c r="AJ165" i="1"/>
  <c r="AL165" i="1"/>
  <c r="AJ278" i="1"/>
  <c r="AL278" i="1"/>
  <c r="AJ27" i="1"/>
  <c r="AL27" i="1"/>
  <c r="AJ87" i="1"/>
  <c r="AL87" i="1"/>
  <c r="AJ113" i="1"/>
  <c r="AL113" i="1"/>
  <c r="AJ93" i="1"/>
  <c r="AL93" i="1"/>
  <c r="AJ182" i="1"/>
  <c r="AL182" i="1"/>
  <c r="AJ135" i="1"/>
  <c r="AL135" i="1"/>
  <c r="AJ345" i="1"/>
  <c r="AL345" i="1"/>
  <c r="AJ141" i="1"/>
  <c r="AL141" i="1"/>
  <c r="AJ199" i="1"/>
  <c r="AL199" i="1"/>
  <c r="AJ240" i="1"/>
  <c r="AL240" i="1"/>
  <c r="AJ245" i="1"/>
  <c r="AL245" i="1"/>
  <c r="AJ129" i="1"/>
  <c r="AL129" i="1"/>
  <c r="AJ308" i="1"/>
  <c r="AL308" i="1"/>
  <c r="AJ30" i="1"/>
  <c r="AL30" i="1"/>
  <c r="AJ57" i="1"/>
  <c r="AL57" i="1"/>
  <c r="AJ297" i="1"/>
  <c r="AL297" i="1"/>
  <c r="AJ241" i="1"/>
  <c r="AL241" i="1"/>
  <c r="AJ155" i="1"/>
  <c r="AL155" i="1"/>
  <c r="AJ322" i="1"/>
  <c r="AL322" i="1"/>
  <c r="AJ157" i="1"/>
  <c r="AL157" i="1"/>
  <c r="AJ124" i="1"/>
  <c r="AL124" i="1"/>
  <c r="AJ170" i="1"/>
  <c r="AL170" i="1"/>
  <c r="AJ111" i="1"/>
  <c r="AL111" i="1"/>
  <c r="AJ286" i="1"/>
  <c r="AL286" i="1"/>
  <c r="AJ255" i="1"/>
  <c r="AL255" i="1"/>
  <c r="AJ317" i="1"/>
  <c r="AL317" i="1"/>
  <c r="AL293" i="1"/>
  <c r="AJ293" i="1"/>
  <c r="AJ320" i="1"/>
  <c r="AL320" i="1"/>
  <c r="AJ302" i="1"/>
  <c r="AL302" i="1"/>
  <c r="AJ51" i="1"/>
  <c r="AL51" i="1"/>
  <c r="AL191" i="1"/>
  <c r="AJ191" i="1"/>
  <c r="AJ305" i="1"/>
  <c r="AL305" i="1"/>
  <c r="AL171" i="1"/>
  <c r="AJ171" i="1"/>
  <c r="AJ183" i="1"/>
  <c r="AL183" i="1"/>
  <c r="AJ163" i="1"/>
  <c r="AL163" i="1"/>
  <c r="AJ82" i="1"/>
  <c r="AL82" i="1"/>
  <c r="AJ284" i="1"/>
  <c r="AL284" i="1"/>
  <c r="AJ294" i="1"/>
  <c r="AL294" i="1"/>
  <c r="AJ79" i="1"/>
  <c r="AL79" i="1"/>
  <c r="AJ253" i="1"/>
  <c r="AL253" i="1"/>
  <c r="AJ162" i="1"/>
  <c r="AL162" i="1"/>
  <c r="AJ52" i="1"/>
  <c r="AL52" i="1"/>
  <c r="AJ11" i="1"/>
  <c r="AL11" i="1"/>
  <c r="AJ13" i="1"/>
  <c r="AL13" i="1"/>
  <c r="AJ222" i="1"/>
  <c r="AL222" i="1"/>
  <c r="AJ20" i="1"/>
  <c r="AL20" i="1"/>
  <c r="AJ140" i="1"/>
  <c r="AL140" i="1"/>
  <c r="AJ275" i="1"/>
  <c r="AL275" i="1"/>
  <c r="AJ149" i="1"/>
  <c r="AL149" i="1"/>
  <c r="AJ71" i="1"/>
  <c r="AL71" i="1"/>
  <c r="AJ143" i="1"/>
  <c r="AL143" i="1"/>
  <c r="AJ329" i="1"/>
  <c r="AL329" i="1"/>
  <c r="AJ306" i="1"/>
  <c r="AL306" i="1"/>
  <c r="AJ28" i="1"/>
  <c r="AL28" i="1"/>
  <c r="AJ237" i="1"/>
  <c r="AL237" i="1"/>
  <c r="AJ283" i="1"/>
  <c r="AL283" i="1"/>
  <c r="AJ153" i="1"/>
  <c r="AL153" i="1"/>
  <c r="AL90" i="1"/>
  <c r="AJ90" i="1"/>
  <c r="AL117" i="1"/>
  <c r="AJ117" i="1"/>
  <c r="AJ180" i="1"/>
  <c r="AL180" i="1"/>
  <c r="AJ266" i="1"/>
  <c r="AL266" i="1"/>
  <c r="AJ15" i="1"/>
  <c r="AL15" i="1"/>
  <c r="AJ156" i="1"/>
  <c r="AL156" i="1"/>
  <c r="AJ136" i="1"/>
  <c r="AL136" i="1"/>
  <c r="AJ33" i="1"/>
  <c r="AL33" i="1"/>
  <c r="AJ292" i="1"/>
  <c r="AL292" i="1"/>
  <c r="AJ231" i="1"/>
  <c r="AL231" i="1"/>
  <c r="AJ72" i="1"/>
  <c r="AL72" i="1"/>
  <c r="AJ277" i="1"/>
  <c r="AL277" i="1"/>
  <c r="AJ132" i="1"/>
  <c r="AL132" i="1"/>
  <c r="AL290" i="1"/>
  <c r="AJ290" i="1"/>
  <c r="AJ173" i="1"/>
  <c r="AL173" i="1"/>
  <c r="AL319" i="1"/>
  <c r="AJ319" i="1"/>
  <c r="AJ58" i="1"/>
  <c r="AL58" i="1"/>
  <c r="AJ336" i="1"/>
  <c r="AL336" i="1"/>
  <c r="AJ304" i="1"/>
  <c r="AL304" i="1"/>
  <c r="AJ212" i="1"/>
  <c r="AL212" i="1"/>
  <c r="AJ198" i="1"/>
  <c r="AL198" i="1"/>
  <c r="AJ97" i="1"/>
  <c r="AL97" i="1"/>
  <c r="AL75" i="1"/>
  <c r="AJ75" i="1"/>
  <c r="AJ280" i="1"/>
  <c r="AL280" i="1"/>
  <c r="AJ276" i="1"/>
  <c r="AL276" i="1"/>
  <c r="AJ166" i="1"/>
  <c r="AL166" i="1"/>
  <c r="AJ37" i="1"/>
  <c r="AL37" i="1"/>
  <c r="AJ125" i="1"/>
  <c r="AL125" i="1"/>
  <c r="AJ49" i="1"/>
  <c r="AL49" i="1"/>
  <c r="AJ43" i="1"/>
  <c r="AL43" i="1"/>
  <c r="AJ257" i="1"/>
  <c r="AL257" i="1"/>
  <c r="AJ326" i="1"/>
  <c r="AL326" i="1"/>
  <c r="AJ227" i="1"/>
  <c r="AL227" i="1"/>
  <c r="AJ146" i="1"/>
  <c r="AL146" i="1"/>
  <c r="AJ310" i="1"/>
  <c r="AL310" i="1"/>
  <c r="AJ142" i="1"/>
  <c r="AL142" i="1"/>
  <c r="AJ2" i="1"/>
  <c r="AL2" i="1"/>
  <c r="AJ259" i="1"/>
  <c r="AL259" i="1"/>
  <c r="AJ48" i="1"/>
  <c r="AL48" i="1"/>
  <c r="AJ233" i="1"/>
  <c r="AL233" i="1"/>
  <c r="AL178" i="1"/>
  <c r="AJ178" i="1"/>
  <c r="AJ98" i="1"/>
  <c r="AL98" i="1"/>
  <c r="AJ148" i="1"/>
  <c r="AL148" i="1"/>
  <c r="AJ118" i="1"/>
  <c r="AL118" i="1"/>
  <c r="AJ45" i="1"/>
  <c r="AL45" i="1"/>
  <c r="AJ144" i="1"/>
  <c r="AL144" i="1"/>
  <c r="AJ134" i="1"/>
  <c r="AL134" i="1"/>
  <c r="AL346" i="1"/>
  <c r="AJ346" i="1"/>
  <c r="AJ252" i="1"/>
  <c r="AL252" i="1"/>
  <c r="AJ78" i="1"/>
  <c r="AL78" i="1"/>
  <c r="AJ159" i="1"/>
  <c r="AL159" i="1"/>
  <c r="AJ208" i="1"/>
  <c r="AL208" i="1"/>
  <c r="AJ205" i="1"/>
  <c r="AL205" i="1"/>
  <c r="AJ337" i="1"/>
  <c r="AL337" i="1"/>
  <c r="AJ265" i="1"/>
  <c r="AL265" i="1"/>
  <c r="AJ295" i="1"/>
  <c r="AL295" i="1"/>
  <c r="AJ67" i="1"/>
  <c r="AL67" i="1"/>
  <c r="AJ334" i="1"/>
  <c r="AL334" i="1"/>
  <c r="AJ122" i="1"/>
  <c r="AL122" i="1"/>
  <c r="AJ244" i="1"/>
  <c r="AL244" i="1"/>
  <c r="AJ42" i="1"/>
  <c r="AL42" i="1"/>
  <c r="AJ225" i="1"/>
  <c r="AL225" i="1"/>
  <c r="AJ338" i="1"/>
  <c r="AL338" i="1"/>
  <c r="AJ288" i="1"/>
  <c r="AL288" i="1"/>
  <c r="AL206" i="1"/>
  <c r="AJ206" i="1"/>
  <c r="AJ272" i="1"/>
  <c r="AL272" i="1"/>
  <c r="AJ86" i="1"/>
  <c r="AL86" i="1"/>
  <c r="AJ273" i="1"/>
  <c r="AL273" i="1"/>
  <c r="AJ68" i="1"/>
  <c r="AL68" i="1"/>
  <c r="AJ150" i="1"/>
  <c r="AL150" i="1"/>
  <c r="AJ177" i="1"/>
  <c r="AL177" i="1"/>
  <c r="AL77" i="1"/>
  <c r="AJ77" i="1"/>
  <c r="AJ158" i="1"/>
  <c r="AL158" i="1"/>
  <c r="AJ196" i="1"/>
  <c r="AL196" i="1"/>
  <c r="AJ53" i="1"/>
  <c r="AL53" i="1"/>
  <c r="AJ19" i="1"/>
  <c r="AL19" i="1"/>
  <c r="AL131" i="1"/>
  <c r="AJ131" i="1"/>
  <c r="AL133" i="1"/>
  <c r="AJ133" i="1"/>
  <c r="AJ264" i="1"/>
  <c r="AL264" i="1"/>
  <c r="AJ65" i="1"/>
  <c r="AL65" i="1"/>
  <c r="AJ235" i="1"/>
  <c r="AL235" i="1"/>
  <c r="AJ274" i="1"/>
  <c r="AL274" i="1"/>
  <c r="AJ236" i="1"/>
  <c r="AL236" i="1"/>
  <c r="AL55" i="1"/>
  <c r="AJ55" i="1"/>
  <c r="AJ18" i="1"/>
  <c r="AL18" i="1"/>
  <c r="AJ268" i="1"/>
  <c r="AL268" i="1"/>
  <c r="AJ186" i="1"/>
  <c r="AL186" i="1"/>
  <c r="AJ234" i="1"/>
  <c r="AL234" i="1"/>
  <c r="AJ34" i="1"/>
  <c r="AL34" i="1"/>
  <c r="AJ195" i="1"/>
  <c r="AL195" i="1"/>
  <c r="AJ214" i="1"/>
  <c r="AL214" i="1"/>
  <c r="AJ303" i="1"/>
  <c r="AL303" i="1"/>
  <c r="AJ92" i="1"/>
  <c r="AL92" i="1"/>
  <c r="AJ289" i="1"/>
  <c r="AL289" i="1"/>
  <c r="AJ301" i="1"/>
  <c r="AL301" i="1"/>
  <c r="AJ185" i="1"/>
  <c r="AL185" i="1"/>
  <c r="AL6" i="1"/>
  <c r="AJ6" i="1"/>
  <c r="AJ4" i="1"/>
  <c r="AL4" i="1"/>
  <c r="AJ120" i="1"/>
  <c r="AL120" i="1"/>
  <c r="AJ238" i="1"/>
  <c r="AL238" i="1"/>
  <c r="AJ29" i="1"/>
  <c r="AL29" i="1"/>
  <c r="AJ172" i="1"/>
  <c r="AL172" i="1"/>
  <c r="AL35" i="1"/>
  <c r="AJ35" i="1"/>
  <c r="AJ349" i="1"/>
  <c r="AL349" i="1"/>
  <c r="AJ151" i="1"/>
  <c r="AL151" i="1"/>
  <c r="AJ36" i="1"/>
  <c r="AL36" i="1"/>
  <c r="AJ38" i="1"/>
  <c r="AL38" i="1"/>
  <c r="AJ220" i="1"/>
  <c r="AL220" i="1"/>
  <c r="AJ3" i="1"/>
  <c r="AL3" i="1"/>
  <c r="AJ95" i="1"/>
  <c r="AL95" i="1"/>
  <c r="AL189" i="1"/>
  <c r="AJ189" i="1"/>
  <c r="AJ123" i="1"/>
  <c r="AL123" i="1"/>
  <c r="AJ21" i="1"/>
  <c r="AL21" i="1"/>
  <c r="AJ213" i="1"/>
  <c r="AL213" i="1"/>
  <c r="AJ73" i="1"/>
  <c r="AL73" i="1"/>
  <c r="AJ204" i="1"/>
  <c r="AL204" i="1"/>
  <c r="AJ287" i="1"/>
  <c r="AL287" i="1"/>
  <c r="AJ339" i="1"/>
  <c r="AL339" i="1"/>
  <c r="AJ340" i="1"/>
  <c r="AL340" i="1"/>
  <c r="AJ7" i="1"/>
  <c r="AL7" i="1"/>
  <c r="AJ26" i="1"/>
  <c r="AL26" i="1"/>
  <c r="AJ350" i="1"/>
  <c r="AL350" i="1"/>
  <c r="AJ69" i="1"/>
  <c r="AL69" i="1"/>
  <c r="AJ351" i="1"/>
  <c r="AL351" i="1"/>
  <c r="AJ24" i="1"/>
  <c r="AL24" i="1"/>
  <c r="AJ184" i="1"/>
  <c r="AL184" i="1"/>
  <c r="AJ282" i="1"/>
  <c r="AL282" i="1"/>
  <c r="AJ63" i="1"/>
  <c r="AL63" i="1"/>
  <c r="AJ139" i="1"/>
  <c r="AL139" i="1"/>
  <c r="AL285" i="1"/>
  <c r="AJ285" i="1"/>
  <c r="AJ126" i="1"/>
  <c r="AL126" i="1"/>
  <c r="AJ128" i="1"/>
  <c r="AL128" i="1"/>
  <c r="AJ314" i="1"/>
  <c r="AL314" i="1"/>
  <c r="AJ207" i="1"/>
  <c r="AL207" i="1"/>
  <c r="AJ130" i="1"/>
  <c r="AL130" i="1"/>
  <c r="AJ298" i="1"/>
  <c r="AL298" i="1"/>
  <c r="AJ209" i="1"/>
  <c r="AL209" i="1"/>
  <c r="AJ81" i="1"/>
  <c r="AL81" i="1"/>
  <c r="AJ105" i="1"/>
  <c r="AL105" i="1"/>
  <c r="AJ99" i="1"/>
  <c r="AL99" i="1"/>
  <c r="AJ352" i="1"/>
  <c r="AL352" i="1"/>
  <c r="AJ167" i="1"/>
  <c r="AL167" i="1"/>
  <c r="AJ251" i="1"/>
  <c r="AL251" i="1"/>
  <c r="AJ41" i="1"/>
  <c r="AL41" i="1"/>
  <c r="AJ169" i="1"/>
  <c r="AL169" i="1"/>
  <c r="BC2" i="1" l="1"/>
  <c r="AQ59" i="1" s="1"/>
  <c r="BD2" i="1"/>
  <c r="AP209" i="1" s="1"/>
  <c r="AM199" i="1"/>
  <c r="AK323" i="1"/>
  <c r="AK123" i="1"/>
  <c r="AK29" i="1"/>
  <c r="AM231" i="1"/>
  <c r="AM275" i="1"/>
  <c r="AK242" i="1"/>
  <c r="AK145" i="1"/>
  <c r="AM80" i="1"/>
  <c r="AM52" i="1"/>
  <c r="AK262" i="1"/>
  <c r="AK94" i="1"/>
  <c r="AM319" i="1"/>
  <c r="AM244" i="1"/>
  <c r="AM84" i="1"/>
  <c r="AK199" i="1"/>
  <c r="AK302" i="1"/>
  <c r="AM162" i="1"/>
  <c r="AM47" i="1"/>
  <c r="AK155" i="1"/>
  <c r="AK293" i="1"/>
  <c r="AM166" i="1"/>
  <c r="AM181" i="1"/>
  <c r="AK271" i="1"/>
  <c r="AK313" i="1"/>
  <c r="AM323" i="1"/>
  <c r="AM226" i="1"/>
  <c r="AM93" i="1"/>
  <c r="AK255" i="1"/>
  <c r="AK4" i="1"/>
  <c r="AM24" i="1"/>
  <c r="AK211" i="1"/>
  <c r="AM239" i="1"/>
  <c r="AM48" i="1"/>
  <c r="AK337" i="1"/>
  <c r="AM339" i="1"/>
  <c r="AK348" i="1"/>
  <c r="AM217" i="1"/>
  <c r="AM122" i="1"/>
  <c r="AK171" i="1"/>
  <c r="AM228" i="1"/>
  <c r="AM58" i="1"/>
  <c r="AK243" i="1"/>
  <c r="AK100" i="1"/>
  <c r="AM266" i="1"/>
  <c r="AM237" i="1"/>
  <c r="AK58" i="1"/>
  <c r="AM252" i="1"/>
  <c r="AM26" i="1"/>
  <c r="AK126" i="1"/>
  <c r="AM178" i="1"/>
  <c r="AM294" i="1"/>
  <c r="AK66" i="1"/>
  <c r="AK239" i="1"/>
  <c r="AM87" i="1"/>
  <c r="AM53" i="1"/>
  <c r="AK121" i="1"/>
  <c r="AM98" i="1"/>
  <c r="AK14" i="1"/>
  <c r="AK68" i="1"/>
  <c r="AM37" i="1"/>
  <c r="AK25" i="1"/>
  <c r="AM82" i="1"/>
  <c r="AK325" i="1"/>
  <c r="AK288" i="1"/>
  <c r="AM140" i="1"/>
  <c r="AM132" i="1"/>
  <c r="AM129" i="1"/>
  <c r="AK217" i="1"/>
  <c r="AM32" i="1"/>
  <c r="AM192" i="1"/>
  <c r="AK132" i="1"/>
  <c r="AK81" i="1"/>
  <c r="AK244" i="1"/>
  <c r="AK280" i="1"/>
  <c r="AK222" i="1"/>
  <c r="AK341" i="1"/>
  <c r="AM19" i="1"/>
  <c r="AM110" i="1"/>
  <c r="AK90" i="1"/>
  <c r="AK131" i="1"/>
  <c r="AQ157" i="1"/>
  <c r="AM157" i="1"/>
  <c r="AM111" i="1"/>
  <c r="AM286" i="1"/>
  <c r="AK101" i="1"/>
  <c r="AK264" i="1"/>
  <c r="AM125" i="1"/>
  <c r="AM224" i="1"/>
  <c r="AK284" i="1"/>
  <c r="AM278" i="1"/>
  <c r="AM33" i="1"/>
  <c r="AK152" i="1"/>
  <c r="AM65" i="1"/>
  <c r="AM322" i="1"/>
  <c r="AK282" i="1"/>
  <c r="AK15" i="1"/>
  <c r="AM304" i="1"/>
  <c r="AK6" i="1"/>
  <c r="AK146" i="1"/>
  <c r="AM102" i="1"/>
  <c r="AK17" i="1"/>
  <c r="AK22" i="1"/>
  <c r="AM185" i="1"/>
  <c r="AK102" i="1"/>
  <c r="AM338" i="1"/>
  <c r="AK328" i="1"/>
  <c r="AM205" i="1"/>
  <c r="AK196" i="1"/>
  <c r="AM11" i="1"/>
  <c r="AK18" i="1"/>
  <c r="AM303" i="1"/>
  <c r="AK119" i="1"/>
  <c r="AK281" i="1"/>
  <c r="AK73" i="1"/>
  <c r="AK187" i="1"/>
  <c r="AK85" i="1"/>
  <c r="AM333" i="1"/>
  <c r="AK213" i="1"/>
  <c r="AK74" i="1"/>
  <c r="AM57" i="1"/>
  <c r="AQ301" i="1"/>
  <c r="AM301" i="1"/>
  <c r="AQ71" i="1"/>
  <c r="AM71" i="1"/>
  <c r="AQ13" i="1"/>
  <c r="AM13" i="1"/>
  <c r="AQ305" i="1"/>
  <c r="AM305" i="1"/>
  <c r="AM254" i="1"/>
  <c r="AM164" i="1"/>
  <c r="AK245" i="1"/>
  <c r="AK178" i="1"/>
  <c r="AN178" i="1" s="1"/>
  <c r="AM268" i="1"/>
  <c r="AK111" i="1"/>
  <c r="AK225" i="1"/>
  <c r="AM61" i="1"/>
  <c r="AM344" i="1"/>
  <c r="AK296" i="1"/>
  <c r="AM349" i="1"/>
  <c r="AM91" i="1"/>
  <c r="AK223" i="1"/>
  <c r="AK276" i="1"/>
  <c r="AM234" i="1"/>
  <c r="AK149" i="1"/>
  <c r="AK311" i="1"/>
  <c r="AM246" i="1"/>
  <c r="AK160" i="1"/>
  <c r="AK34" i="1"/>
  <c r="AM328" i="1"/>
  <c r="AK246" i="1"/>
  <c r="AM123" i="1"/>
  <c r="AK113" i="1"/>
  <c r="AM134" i="1"/>
  <c r="AK124" i="1"/>
  <c r="AM171" i="1"/>
  <c r="AK162" i="1"/>
  <c r="AM89" i="1"/>
  <c r="AK236" i="1"/>
  <c r="AK151" i="1"/>
  <c r="AK112" i="1"/>
  <c r="AM142" i="1"/>
  <c r="AM35" i="1"/>
  <c r="AK301" i="1"/>
  <c r="AM232" i="1"/>
  <c r="AQ251" i="1"/>
  <c r="AM251" i="1"/>
  <c r="AQ340" i="1"/>
  <c r="AM340" i="1"/>
  <c r="AQ29" i="1"/>
  <c r="AM29" i="1"/>
  <c r="AQ177" i="1"/>
  <c r="AM177" i="1"/>
  <c r="AQ15" i="1"/>
  <c r="AM253" i="1"/>
  <c r="AM188" i="1"/>
  <c r="AM68" i="1"/>
  <c r="AM184" i="1"/>
  <c r="AM248" i="1"/>
  <c r="AK41" i="1"/>
  <c r="AM15" i="1"/>
  <c r="AN15" i="1" s="1"/>
  <c r="AM54" i="1"/>
  <c r="AK254" i="1"/>
  <c r="AK26" i="1"/>
  <c r="AM207" i="1"/>
  <c r="AM296" i="1"/>
  <c r="AK95" i="1"/>
  <c r="AM145" i="1"/>
  <c r="AM103" i="1"/>
  <c r="AK19" i="1"/>
  <c r="AK263" i="1"/>
  <c r="AM16" i="1"/>
  <c r="AK292" i="1"/>
  <c r="AK75" i="1"/>
  <c r="AM30" i="1"/>
  <c r="AK88" i="1"/>
  <c r="AK143" i="1"/>
  <c r="AM258" i="1"/>
  <c r="AK175" i="1"/>
  <c r="AM50" i="1"/>
  <c r="AK272" i="1"/>
  <c r="AM281" i="1"/>
  <c r="AK269" i="1"/>
  <c r="AM99" i="1"/>
  <c r="AK89" i="1"/>
  <c r="AM225" i="1"/>
  <c r="AM218" i="1"/>
  <c r="AK65" i="1"/>
  <c r="AK216" i="1"/>
  <c r="AK226" i="1"/>
  <c r="AM160" i="1"/>
  <c r="AM327" i="1"/>
  <c r="AM201" i="1"/>
  <c r="AK331" i="1"/>
  <c r="AM156" i="1"/>
  <c r="AM341" i="1"/>
  <c r="AK184" i="1"/>
  <c r="AK310" i="1"/>
  <c r="AM136" i="1"/>
  <c r="AK266" i="1"/>
  <c r="AK35" i="1"/>
  <c r="AM74" i="1"/>
  <c r="AM69" i="1"/>
  <c r="AK308" i="1"/>
  <c r="AM191" i="1"/>
  <c r="AM306" i="1"/>
  <c r="AK221" i="1"/>
  <c r="AM202" i="1"/>
  <c r="AM318" i="1"/>
  <c r="AK161" i="1"/>
  <c r="AK170" i="1"/>
  <c r="AM38" i="1"/>
  <c r="AK318" i="1"/>
  <c r="AM196" i="1"/>
  <c r="AK210" i="1"/>
  <c r="AM209" i="1"/>
  <c r="AK80" i="1"/>
  <c r="AN80" i="1" s="1"/>
  <c r="AM243" i="1"/>
  <c r="AK233" i="1"/>
  <c r="AK220" i="1"/>
  <c r="AM163" i="1"/>
  <c r="AM210" i="1"/>
  <c r="AK307" i="1"/>
  <c r="AQ133" i="1"/>
  <c r="AM133" i="1"/>
  <c r="AK156" i="1"/>
  <c r="AK23" i="1"/>
  <c r="AM49" i="1"/>
  <c r="AM112" i="1"/>
  <c r="AM299" i="1"/>
  <c r="AM126" i="1"/>
  <c r="AK327" i="1"/>
  <c r="AK253" i="1"/>
  <c r="AM279" i="1"/>
  <c r="AK195" i="1"/>
  <c r="AK177" i="1"/>
  <c r="AM6" i="1"/>
  <c r="AN6" i="1" s="1"/>
  <c r="AM20" i="1"/>
  <c r="AK250" i="1"/>
  <c r="AM335" i="1"/>
  <c r="AM247" i="1"/>
  <c r="AK5" i="1"/>
  <c r="AM144" i="1"/>
  <c r="AM116" i="1"/>
  <c r="AK306" i="1"/>
  <c r="AK109" i="1"/>
  <c r="AM330" i="1"/>
  <c r="AK260" i="1"/>
  <c r="AM342" i="1"/>
  <c r="AK10" i="1"/>
  <c r="AM352" i="1"/>
  <c r="AK20" i="1"/>
  <c r="AM172" i="1"/>
  <c r="AK53" i="1"/>
  <c r="AK21" i="1"/>
  <c r="AM45" i="1"/>
  <c r="AM159" i="1"/>
  <c r="AK130" i="1"/>
  <c r="AK79" i="1"/>
  <c r="AK342" i="1"/>
  <c r="AM170" i="1"/>
  <c r="AM337" i="1"/>
  <c r="AM173" i="1"/>
  <c r="AK40" i="1"/>
  <c r="AK218" i="1"/>
  <c r="AK129" i="1"/>
  <c r="AM256" i="1"/>
  <c r="AK97" i="1"/>
  <c r="AK70" i="1"/>
  <c r="AM96" i="1"/>
  <c r="AM271" i="1"/>
  <c r="AK256" i="1"/>
  <c r="AK287" i="1"/>
  <c r="AM211" i="1"/>
  <c r="AK339" i="1"/>
  <c r="AK120" i="1"/>
  <c r="AM149" i="1"/>
  <c r="AK278" i="1"/>
  <c r="AK46" i="1"/>
  <c r="AM276" i="1"/>
  <c r="AM46" i="1"/>
  <c r="AK294" i="1"/>
  <c r="AM287" i="1"/>
  <c r="AM55" i="1"/>
  <c r="AK247" i="1"/>
  <c r="AM215" i="1"/>
  <c r="AM127" i="1"/>
  <c r="AK57" i="1"/>
  <c r="AM283" i="1"/>
  <c r="AK297" i="1"/>
  <c r="AM151" i="1"/>
  <c r="AK164" i="1"/>
  <c r="AM317" i="1"/>
  <c r="AK345" i="1"/>
  <c r="AK71" i="1"/>
  <c r="AK134" i="1"/>
  <c r="AM8" i="1"/>
  <c r="AQ63" i="1"/>
  <c r="AM63" i="1"/>
  <c r="AQ350" i="1"/>
  <c r="AM350" i="1"/>
  <c r="AP7" i="1"/>
  <c r="AK209" i="1"/>
  <c r="AK77" i="1"/>
  <c r="AK148" i="1"/>
  <c r="AK12" i="1"/>
  <c r="AK7" i="1"/>
  <c r="AK106" i="1"/>
  <c r="AK186" i="1"/>
  <c r="AK241" i="1"/>
  <c r="AK259" i="1"/>
  <c r="AK303" i="1"/>
  <c r="AK240" i="1"/>
  <c r="AK283" i="1"/>
  <c r="AK338" i="1"/>
  <c r="AK127" i="1"/>
  <c r="AK181" i="1"/>
  <c r="AK326" i="1"/>
  <c r="AK330" i="1"/>
  <c r="AK37" i="1"/>
  <c r="AK285" i="1"/>
  <c r="AK316" i="1"/>
  <c r="AK11" i="1"/>
  <c r="AK16" i="1"/>
  <c r="AK52" i="1"/>
  <c r="AK107" i="1"/>
  <c r="AK114" i="1"/>
  <c r="AK298" i="1"/>
  <c r="AK317" i="1"/>
  <c r="AN317" i="1" s="1"/>
  <c r="AK193" i="1"/>
  <c r="AK198" i="1"/>
  <c r="AK44" i="1"/>
  <c r="AK38" i="1"/>
  <c r="AK344" i="1"/>
  <c r="AK27" i="1"/>
  <c r="AK291" i="1"/>
  <c r="AK191" i="1"/>
  <c r="AN191" i="1" s="1"/>
  <c r="AK165" i="1"/>
  <c r="AK207" i="1"/>
  <c r="AK157" i="1"/>
  <c r="AK67" i="1"/>
  <c r="AK117" i="1"/>
  <c r="AK166" i="1"/>
  <c r="AK183" i="1"/>
  <c r="AK270" i="1"/>
  <c r="AK315" i="1"/>
  <c r="AK172" i="1"/>
  <c r="AK139" i="1"/>
  <c r="AM34" i="1"/>
  <c r="AM152" i="1"/>
  <c r="AM183" i="1"/>
  <c r="AK28" i="1"/>
  <c r="AK212" i="1"/>
  <c r="AM44" i="1"/>
  <c r="AM213" i="1"/>
  <c r="AK39" i="1"/>
  <c r="AK51" i="1"/>
  <c r="AM2" i="1"/>
  <c r="AK125" i="1"/>
  <c r="AK265" i="1"/>
  <c r="AM292" i="1"/>
  <c r="AK61" i="1"/>
  <c r="AK190" i="1"/>
  <c r="AM73" i="1"/>
  <c r="AM190" i="1"/>
  <c r="AK93" i="1"/>
  <c r="AN93" i="1" s="1"/>
  <c r="AM86" i="1"/>
  <c r="AM204" i="1"/>
  <c r="AK45" i="1"/>
  <c r="AM12" i="1"/>
  <c r="AM95" i="1"/>
  <c r="AK227" i="1"/>
  <c r="AM81" i="1"/>
  <c r="AK92" i="1"/>
  <c r="AM92" i="1"/>
  <c r="AK108" i="1"/>
  <c r="AM131" i="1"/>
  <c r="AK142" i="1"/>
  <c r="AM118" i="1"/>
  <c r="AK91" i="1"/>
  <c r="AK64" i="1"/>
  <c r="AK274" i="1"/>
  <c r="AP185" i="1"/>
  <c r="AK185" i="1"/>
  <c r="AQ346" i="1"/>
  <c r="AM346" i="1"/>
  <c r="AQ62" i="1"/>
  <c r="AM62" i="1"/>
  <c r="AK138" i="1"/>
  <c r="AK87" i="1"/>
  <c r="AK98" i="1"/>
  <c r="AK336" i="1"/>
  <c r="AQ310" i="1"/>
  <c r="AM310" i="1"/>
  <c r="AM143" i="1"/>
  <c r="AM329" i="1"/>
  <c r="AM182" i="1"/>
  <c r="AM9" i="1"/>
  <c r="AK329" i="1"/>
  <c r="AM169" i="1"/>
  <c r="AM282" i="1"/>
  <c r="AK54" i="1"/>
  <c r="AN54" i="1" s="1"/>
  <c r="AK169" i="1"/>
  <c r="AM221" i="1"/>
  <c r="AK351" i="1"/>
  <c r="AK135" i="1"/>
  <c r="AM14" i="1"/>
  <c r="AM236" i="1"/>
  <c r="AN236" i="1" s="1"/>
  <c r="AK32" i="1"/>
  <c r="AM25" i="1"/>
  <c r="AM308" i="1"/>
  <c r="AK333" i="1"/>
  <c r="AM300" i="1"/>
  <c r="AM321" i="1"/>
  <c r="AK314" i="1"/>
  <c r="AM85" i="1"/>
  <c r="AK167" i="1"/>
  <c r="AM238" i="1"/>
  <c r="AK249" i="1"/>
  <c r="AM165" i="1"/>
  <c r="AK86" i="1"/>
  <c r="AM72" i="1"/>
  <c r="AK261" i="1"/>
  <c r="AM290" i="1"/>
  <c r="AQ77" i="1"/>
  <c r="AM77" i="1"/>
  <c r="AP43" i="1"/>
  <c r="AK43" i="1"/>
  <c r="AP153" i="1"/>
  <c r="AK153" i="1"/>
  <c r="AQ293" i="1"/>
  <c r="AM293" i="1"/>
  <c r="AP104" i="1"/>
  <c r="AK104" i="1"/>
  <c r="AP192" i="1"/>
  <c r="AK192" i="1"/>
  <c r="AP232" i="1"/>
  <c r="AK232" i="1"/>
  <c r="AM264" i="1"/>
  <c r="AK204" i="1"/>
  <c r="AN204" i="1" s="1"/>
  <c r="AK50" i="1"/>
  <c r="AP206" i="1"/>
  <c r="AK206" i="1"/>
  <c r="AK9" i="1"/>
  <c r="AM288" i="1"/>
  <c r="AM114" i="1"/>
  <c r="AK99" i="1"/>
  <c r="AK154" i="1"/>
  <c r="AM326" i="1"/>
  <c r="AM298" i="1"/>
  <c r="AK257" i="1"/>
  <c r="AM311" i="1"/>
  <c r="AM223" i="1"/>
  <c r="AK197" i="1"/>
  <c r="AM42" i="1"/>
  <c r="AM5" i="1"/>
  <c r="AK279" i="1"/>
  <c r="AK277" i="1"/>
  <c r="AM302" i="1"/>
  <c r="AM176" i="1"/>
  <c r="AK319" i="1"/>
  <c r="AM168" i="1"/>
  <c r="AM128" i="1"/>
  <c r="AK128" i="1"/>
  <c r="AM100" i="1"/>
  <c r="AM200" i="1"/>
  <c r="AK96" i="1"/>
  <c r="AM309" i="1"/>
  <c r="AK275" i="1"/>
  <c r="AM212" i="1"/>
  <c r="AK252" i="1"/>
  <c r="AM180" i="1"/>
  <c r="AK230" i="1"/>
  <c r="AM21" i="1"/>
  <c r="AM307" i="1"/>
  <c r="AM249" i="1"/>
  <c r="AM36" i="1"/>
  <c r="AM343" i="1"/>
  <c r="AM195" i="1"/>
  <c r="AM154" i="1"/>
  <c r="AM109" i="1"/>
  <c r="AM66" i="1"/>
  <c r="AM139" i="1"/>
  <c r="AK322" i="1"/>
  <c r="AM206" i="1"/>
  <c r="AM150" i="1"/>
  <c r="AK133" i="1"/>
  <c r="AK78" i="1"/>
  <c r="AK300" i="1"/>
  <c r="AM130" i="1"/>
  <c r="AM88" i="1"/>
  <c r="AM121" i="1"/>
  <c r="AK150" i="1"/>
  <c r="AK289" i="1"/>
  <c r="AM313" i="1"/>
  <c r="AM260" i="1"/>
  <c r="AK231" i="1"/>
  <c r="AK189" i="1"/>
  <c r="AK335" i="1"/>
  <c r="AM242" i="1"/>
  <c r="AM187" i="1"/>
  <c r="AK168" i="1"/>
  <c r="AK116" i="1"/>
  <c r="AK202" i="1"/>
  <c r="AM267" i="1"/>
  <c r="AM227" i="1"/>
  <c r="AM94" i="1"/>
  <c r="AN94" i="1" s="1"/>
  <c r="AM64" i="1"/>
  <c r="AM153" i="1"/>
  <c r="AK340" i="1"/>
  <c r="AK309" i="1"/>
  <c r="AM189" i="1"/>
  <c r="AK305" i="1"/>
  <c r="AK286" i="1"/>
  <c r="AN286" i="1" s="1"/>
  <c r="AM146" i="1"/>
  <c r="AK188" i="1"/>
  <c r="AM263" i="1"/>
  <c r="AM4" i="1"/>
  <c r="AK324" i="1"/>
  <c r="AK63" i="1"/>
  <c r="AM119" i="1"/>
  <c r="AN119" i="1" s="1"/>
  <c r="AK321" i="1"/>
  <c r="AN321" i="1" s="1"/>
  <c r="AK3" i="1"/>
  <c r="AK248" i="1"/>
  <c r="AM193" i="1"/>
  <c r="AM138" i="1"/>
  <c r="AM291" i="1"/>
  <c r="AM235" i="1"/>
  <c r="AM216" i="1"/>
  <c r="AM161" i="1"/>
  <c r="AK235" i="1"/>
  <c r="AM59" i="1"/>
  <c r="AM27" i="1"/>
  <c r="AK304" i="1"/>
  <c r="AK273" i="1"/>
  <c r="AM325" i="1"/>
  <c r="AN325" i="1" s="1"/>
  <c r="AM272" i="1"/>
  <c r="AK201" i="1"/>
  <c r="AM22" i="1"/>
  <c r="AM284" i="1"/>
  <c r="AK258" i="1"/>
  <c r="AK238" i="1"/>
  <c r="AM179" i="1"/>
  <c r="AM137" i="1"/>
  <c r="AM70" i="1"/>
  <c r="AK56" i="1"/>
  <c r="AK47" i="1"/>
  <c r="AM155" i="1"/>
  <c r="AM101" i="1"/>
  <c r="AK84" i="1"/>
  <c r="AK31" i="1"/>
  <c r="AK144" i="1"/>
  <c r="AM261" i="1"/>
  <c r="AM289" i="1"/>
  <c r="AM31" i="1"/>
  <c r="AM60" i="1"/>
  <c r="AM3" i="1"/>
  <c r="AK118" i="1"/>
  <c r="AN118" i="1" s="1"/>
  <c r="AK208" i="1"/>
  <c r="AK332" i="1"/>
  <c r="AK349" i="1"/>
  <c r="AK176" i="1"/>
  <c r="AM167" i="1"/>
  <c r="AM124" i="1"/>
  <c r="AM332" i="1"/>
  <c r="AM324" i="1"/>
  <c r="AM280" i="1"/>
  <c r="AM345" i="1"/>
  <c r="AM245" i="1"/>
  <c r="AK229" i="1"/>
  <c r="AK174" i="1"/>
  <c r="AK83" i="1"/>
  <c r="AM106" i="1"/>
  <c r="AM90" i="1"/>
  <c r="AM105" i="1"/>
  <c r="AM229" i="1"/>
  <c r="AM148" i="1"/>
  <c r="AM336" i="1"/>
  <c r="AK33" i="1"/>
  <c r="AK62" i="1"/>
  <c r="AK105" i="1"/>
  <c r="AK48" i="1"/>
  <c r="AM83" i="1"/>
  <c r="AM39" i="1"/>
  <c r="AM259" i="1"/>
  <c r="AM240" i="1"/>
  <c r="AM197" i="1"/>
  <c r="AM270" i="1"/>
  <c r="AM78" i="1"/>
  <c r="AK8" i="1"/>
  <c r="AK251" i="1"/>
  <c r="AM219" i="1"/>
  <c r="AK136" i="1"/>
  <c r="AK103" i="1"/>
  <c r="AK346" i="1"/>
  <c r="AM158" i="1"/>
  <c r="AM104" i="1"/>
  <c r="AK219" i="1"/>
  <c r="AK180" i="1"/>
  <c r="AM347" i="1"/>
  <c r="AM316" i="1"/>
  <c r="AM250" i="1"/>
  <c r="AK234" i="1"/>
  <c r="AK214" i="1"/>
  <c r="AK215" i="1"/>
  <c r="AM255" i="1"/>
  <c r="AM214" i="1"/>
  <c r="AK173" i="1"/>
  <c r="AK140" i="1"/>
  <c r="AM312" i="1"/>
  <c r="AM269" i="1"/>
  <c r="AM273" i="1"/>
  <c r="AK182" i="1"/>
  <c r="AM120" i="1"/>
  <c r="AK49" i="1"/>
  <c r="AM97" i="1"/>
  <c r="AM41" i="1"/>
  <c r="AK13" i="1"/>
  <c r="AK320" i="1"/>
  <c r="AK42" i="1"/>
  <c r="AM277" i="1"/>
  <c r="AM233" i="1"/>
  <c r="AK350" i="1"/>
  <c r="AM18" i="1"/>
  <c r="AM285" i="1"/>
  <c r="AM147" i="1"/>
  <c r="AK147" i="1"/>
  <c r="AM75" i="1"/>
  <c r="AM40" i="1"/>
  <c r="AM10" i="1"/>
  <c r="AM107" i="1"/>
  <c r="AM56" i="1"/>
  <c r="AM265" i="1"/>
  <c r="AM208" i="1"/>
  <c r="AN208" i="1" s="1"/>
  <c r="AK194" i="1"/>
  <c r="AK141" i="1"/>
  <c r="AK299" i="1"/>
  <c r="AM241" i="1"/>
  <c r="AM186" i="1"/>
  <c r="AK159" i="1"/>
  <c r="AK115" i="1"/>
  <c r="AK347" i="1"/>
  <c r="AM297" i="1"/>
  <c r="AK137" i="1"/>
  <c r="AM174" i="1"/>
  <c r="AM203" i="1"/>
  <c r="AK122" i="1"/>
  <c r="AN122" i="1" s="1"/>
  <c r="AK163" i="1"/>
  <c r="AK59" i="1"/>
  <c r="AM198" i="1"/>
  <c r="AN198" i="1" s="1"/>
  <c r="AM7" i="1"/>
  <c r="AM28" i="1"/>
  <c r="AM331" i="1"/>
  <c r="AM222" i="1"/>
  <c r="AK295" i="1"/>
  <c r="AM115" i="1"/>
  <c r="AM108" i="1"/>
  <c r="AM135" i="1"/>
  <c r="AK205" i="1"/>
  <c r="AK290" i="1"/>
  <c r="AM314" i="1"/>
  <c r="AM257" i="1"/>
  <c r="AN257" i="1" s="1"/>
  <c r="AM117" i="1"/>
  <c r="AM67" i="1"/>
  <c r="AK36" i="1"/>
  <c r="AK343" i="1"/>
  <c r="AM23" i="1"/>
  <c r="AM351" i="1"/>
  <c r="AK268" i="1"/>
  <c r="AK237" i="1"/>
  <c r="AM76" i="1"/>
  <c r="AM43" i="1"/>
  <c r="AK2" i="1"/>
  <c r="AK334" i="1"/>
  <c r="AM51" i="1"/>
  <c r="AM17" i="1"/>
  <c r="AM334" i="1"/>
  <c r="AK76" i="1"/>
  <c r="AK55" i="1"/>
  <c r="AM230" i="1"/>
  <c r="AM175" i="1"/>
  <c r="AK158" i="1"/>
  <c r="AK82" i="1"/>
  <c r="AM113" i="1"/>
  <c r="AM262" i="1"/>
  <c r="AN262" i="1" s="1"/>
  <c r="AK30" i="1"/>
  <c r="AK24" i="1"/>
  <c r="AM194" i="1"/>
  <c r="AM141" i="1"/>
  <c r="AK110" i="1"/>
  <c r="AK69" i="1"/>
  <c r="AK179" i="1"/>
  <c r="AM295" i="1"/>
  <c r="AK267" i="1"/>
  <c r="AK224" i="1"/>
  <c r="AK203" i="1"/>
  <c r="AM315" i="1"/>
  <c r="AM274" i="1"/>
  <c r="AK200" i="1"/>
  <c r="AK60" i="1"/>
  <c r="AK72" i="1"/>
  <c r="AM220" i="1"/>
  <c r="AK312" i="1"/>
  <c r="AM320" i="1"/>
  <c r="AM348" i="1"/>
  <c r="AM79" i="1"/>
  <c r="AN79" i="1" s="1"/>
  <c r="AK228" i="1"/>
  <c r="AK352" i="1"/>
  <c r="AN211" i="1"/>
  <c r="AN187" i="1" l="1"/>
  <c r="AN347" i="1"/>
  <c r="AN49" i="1"/>
  <c r="AN184" i="1"/>
  <c r="AN250" i="1"/>
  <c r="AN243" i="1"/>
  <c r="AN352" i="1"/>
  <c r="AN23" i="1"/>
  <c r="AN13" i="1"/>
  <c r="AN87" i="1"/>
  <c r="AN163" i="1"/>
  <c r="AN196" i="1"/>
  <c r="AN293" i="1"/>
  <c r="AN296" i="1"/>
  <c r="AN287" i="1"/>
  <c r="AN32" i="1"/>
  <c r="AN237" i="1"/>
  <c r="AN277" i="1"/>
  <c r="AN104" i="1"/>
  <c r="AN35" i="1"/>
  <c r="AN297" i="1"/>
  <c r="AN107" i="1"/>
  <c r="AN72" i="1"/>
  <c r="AN253" i="1"/>
  <c r="AN333" i="1"/>
  <c r="AN338" i="1"/>
  <c r="AN172" i="1"/>
  <c r="AN201" i="1"/>
  <c r="AN272" i="1"/>
  <c r="AN102" i="1"/>
  <c r="AN85" i="1"/>
  <c r="AN91" i="1"/>
  <c r="AN166" i="1"/>
  <c r="AN103" i="1"/>
  <c r="AQ122" i="1"/>
  <c r="AN294" i="1"/>
  <c r="AN231" i="1"/>
  <c r="AQ318" i="1"/>
  <c r="AQ46" i="1"/>
  <c r="AQ47" i="1"/>
  <c r="AQ317" i="1"/>
  <c r="AQ61" i="1"/>
  <c r="AN19" i="1"/>
  <c r="AN47" i="1"/>
  <c r="AN8" i="1"/>
  <c r="AN26" i="1"/>
  <c r="AN312" i="1"/>
  <c r="AN133" i="1"/>
  <c r="AP113" i="1"/>
  <c r="AN142" i="1"/>
  <c r="AN215" i="1"/>
  <c r="AQ232" i="1"/>
  <c r="AR232" i="1" s="1"/>
  <c r="AN67" i="1"/>
  <c r="AN192" i="1"/>
  <c r="AN164" i="1"/>
  <c r="AN276" i="1"/>
  <c r="AN327" i="1"/>
  <c r="AQ222" i="1"/>
  <c r="AN58" i="1"/>
  <c r="AQ328" i="1"/>
  <c r="AQ220" i="1"/>
  <c r="AN140" i="1"/>
  <c r="AN4" i="1"/>
  <c r="AP58" i="1"/>
  <c r="AQ184" i="1"/>
  <c r="AN285" i="1"/>
  <c r="AN316" i="1"/>
  <c r="AN275" i="1"/>
  <c r="AQ75" i="1"/>
  <c r="AN57" i="1"/>
  <c r="AN224" i="1"/>
  <c r="AQ267" i="1"/>
  <c r="AP4" i="1"/>
  <c r="AQ98" i="1"/>
  <c r="AN77" i="1"/>
  <c r="AN75" i="1"/>
  <c r="AN213" i="1"/>
  <c r="AN271" i="1"/>
  <c r="AQ250" i="1"/>
  <c r="AQ294" i="1"/>
  <c r="AP35" i="1"/>
  <c r="AQ333" i="1"/>
  <c r="AQ236" i="1"/>
  <c r="AQ73" i="1"/>
  <c r="AP71" i="1"/>
  <c r="AR71" i="1" s="1"/>
  <c r="AQ224" i="1"/>
  <c r="AQ254" i="1"/>
  <c r="AN11" i="1"/>
  <c r="AN226" i="1"/>
  <c r="AQ178" i="1"/>
  <c r="AQ226" i="1"/>
  <c r="AQ154" i="1"/>
  <c r="AQ80" i="1"/>
  <c r="AQ124" i="1"/>
  <c r="AP174" i="1"/>
  <c r="AQ103" i="1"/>
  <c r="AQ39" i="1"/>
  <c r="AP235" i="1"/>
  <c r="AN86" i="1"/>
  <c r="AN124" i="1"/>
  <c r="AN16" i="1"/>
  <c r="AQ30" i="1"/>
  <c r="AQ187" i="1"/>
  <c r="AP320" i="1"/>
  <c r="AN116" i="1"/>
  <c r="AN14" i="1"/>
  <c r="AN339" i="1"/>
  <c r="AN179" i="1"/>
  <c r="AQ206" i="1"/>
  <c r="AR206" i="1" s="1"/>
  <c r="AQ34" i="1"/>
  <c r="AQ244" i="1"/>
  <c r="AQ76" i="1"/>
  <c r="AN123" i="1"/>
  <c r="AN3" i="1"/>
  <c r="AN319" i="1"/>
  <c r="AQ70" i="1"/>
  <c r="AQ171" i="1"/>
  <c r="AQ297" i="1"/>
  <c r="AP266" i="1"/>
  <c r="AP222" i="1"/>
  <c r="AN244" i="1"/>
  <c r="AN323" i="1"/>
  <c r="AP72" i="1"/>
  <c r="AP269" i="1"/>
  <c r="AP20" i="1"/>
  <c r="AP95" i="1"/>
  <c r="AP263" i="1"/>
  <c r="AP97" i="1"/>
  <c r="AP193" i="1"/>
  <c r="AP204" i="1"/>
  <c r="AP309" i="1"/>
  <c r="AP19" i="1"/>
  <c r="AN36" i="1"/>
  <c r="AP280" i="1"/>
  <c r="AP270" i="1"/>
  <c r="AP109" i="1"/>
  <c r="AP75" i="1"/>
  <c r="AP199" i="1"/>
  <c r="AQ213" i="1"/>
  <c r="AP25" i="1"/>
  <c r="AP2" i="1"/>
  <c r="AQ329" i="1"/>
  <c r="AQ118" i="1"/>
  <c r="AP5" i="1"/>
  <c r="AQ218" i="1"/>
  <c r="AP342" i="1"/>
  <c r="AP156" i="1"/>
  <c r="AP85" i="1"/>
  <c r="AP50" i="1"/>
  <c r="AP106" i="1"/>
  <c r="AP49" i="1"/>
  <c r="AP328" i="1"/>
  <c r="AP178" i="1"/>
  <c r="AP224" i="1"/>
  <c r="AP252" i="1"/>
  <c r="AP323" i="1"/>
  <c r="AQ64" i="1"/>
  <c r="AP292" i="1"/>
  <c r="AQ40" i="1"/>
  <c r="AN186" i="1"/>
  <c r="AP226" i="1"/>
  <c r="AP244" i="1"/>
  <c r="AP318" i="1"/>
  <c r="AP47" i="1"/>
  <c r="AP142" i="1"/>
  <c r="AQ128" i="1"/>
  <c r="AP96" i="1"/>
  <c r="AP265" i="1"/>
  <c r="AP66" i="1"/>
  <c r="AQ296" i="1"/>
  <c r="AP159" i="1"/>
  <c r="AP17" i="1"/>
  <c r="AN300" i="1"/>
  <c r="AN212" i="1"/>
  <c r="AP79" i="1"/>
  <c r="AN177" i="1"/>
  <c r="AN344" i="1"/>
  <c r="AP187" i="1"/>
  <c r="AN185" i="1"/>
  <c r="AP131" i="1"/>
  <c r="AN25" i="1"/>
  <c r="AP344" i="1"/>
  <c r="AP330" i="1"/>
  <c r="AP205" i="1"/>
  <c r="AP333" i="1"/>
  <c r="AP98" i="1"/>
  <c r="AP73" i="1"/>
  <c r="AP348" i="1"/>
  <c r="AP158" i="1"/>
  <c r="AP296" i="1"/>
  <c r="AQ10" i="1"/>
  <c r="AP53" i="1"/>
  <c r="AQ27" i="1"/>
  <c r="AN170" i="1"/>
  <c r="AP112" i="1"/>
  <c r="AN61" i="1"/>
  <c r="AN71" i="1"/>
  <c r="AN73" i="1"/>
  <c r="AN278" i="1"/>
  <c r="AP81" i="1"/>
  <c r="AP16" i="1"/>
  <c r="AP141" i="1"/>
  <c r="AQ106" i="1"/>
  <c r="AP114" i="1"/>
  <c r="AP272" i="1"/>
  <c r="AP293" i="1"/>
  <c r="AR293" i="1" s="1"/>
  <c r="AQ202" i="1"/>
  <c r="AP324" i="1"/>
  <c r="AQ6" i="1"/>
  <c r="AP10" i="1"/>
  <c r="AQ188" i="1"/>
  <c r="AP12" i="1"/>
  <c r="AQ8" i="1"/>
  <c r="AN270" i="1"/>
  <c r="AN209" i="1"/>
  <c r="AP80" i="1"/>
  <c r="AP30" i="1"/>
  <c r="AQ50" i="1"/>
  <c r="AQ249" i="1"/>
  <c r="AP217" i="1"/>
  <c r="AP195" i="1"/>
  <c r="AQ79" i="1"/>
  <c r="AQ147" i="1"/>
  <c r="AP138" i="1"/>
  <c r="AP314" i="1"/>
  <c r="AP347" i="1"/>
  <c r="AQ94" i="1"/>
  <c r="AP256" i="1"/>
  <c r="AQ51" i="1"/>
  <c r="AN167" i="1"/>
  <c r="AP267" i="1"/>
  <c r="AP317" i="1"/>
  <c r="AP261" i="1"/>
  <c r="AP172" i="1"/>
  <c r="AP147" i="1"/>
  <c r="AR147" i="1" s="1"/>
  <c r="AP245" i="1"/>
  <c r="AQ302" i="1"/>
  <c r="AP218" i="1"/>
  <c r="AP151" i="1"/>
  <c r="AP216" i="1"/>
  <c r="AP305" i="1"/>
  <c r="AR305" i="1" s="1"/>
  <c r="AQ332" i="1"/>
  <c r="AQ31" i="1"/>
  <c r="AP61" i="1"/>
  <c r="AP127" i="1"/>
  <c r="AQ156" i="1"/>
  <c r="AQ265" i="1"/>
  <c r="AP22" i="1"/>
  <c r="AQ239" i="1"/>
  <c r="AP118" i="1"/>
  <c r="AP186" i="1"/>
  <c r="AP345" i="1"/>
  <c r="AQ189" i="1"/>
  <c r="AP341" i="1"/>
  <c r="AP337" i="1"/>
  <c r="AN199" i="1"/>
  <c r="AP262" i="1"/>
  <c r="AP294" i="1"/>
  <c r="AR294" i="1" s="1"/>
  <c r="AQ344" i="1"/>
  <c r="AQ141" i="1"/>
  <c r="AP39" i="1"/>
  <c r="AQ112" i="1"/>
  <c r="AQ43" i="1"/>
  <c r="AR43" i="1" s="1"/>
  <c r="AQ158" i="1"/>
  <c r="AP297" i="1"/>
  <c r="AQ96" i="1"/>
  <c r="AP268" i="1"/>
  <c r="AP190" i="1"/>
  <c r="AP149" i="1"/>
  <c r="AP352" i="1"/>
  <c r="AN346" i="1"/>
  <c r="AN207" i="1"/>
  <c r="AN29" i="1"/>
  <c r="AQ319" i="1"/>
  <c r="AQ116" i="1"/>
  <c r="AQ180" i="1"/>
  <c r="AQ190" i="1"/>
  <c r="AQ198" i="1"/>
  <c r="AQ263" i="1"/>
  <c r="AN290" i="1"/>
  <c r="AN136" i="1"/>
  <c r="AN150" i="1"/>
  <c r="AN109" i="1"/>
  <c r="AN279" i="1"/>
  <c r="AN81" i="1"/>
  <c r="AN283" i="1"/>
  <c r="AN126" i="1"/>
  <c r="AQ127" i="1"/>
  <c r="AQ89" i="1"/>
  <c r="AQ142" i="1"/>
  <c r="AQ164" i="1"/>
  <c r="AQ181" i="1"/>
  <c r="AP170" i="1"/>
  <c r="AP3" i="1"/>
  <c r="AQ170" i="1"/>
  <c r="AP165" i="1"/>
  <c r="AP290" i="1"/>
  <c r="AQ245" i="1"/>
  <c r="AP215" i="1"/>
  <c r="AP300" i="1"/>
  <c r="AP288" i="1"/>
  <c r="AQ119" i="1"/>
  <c r="AP34" i="1"/>
  <c r="AQ159" i="1"/>
  <c r="AN97" i="1"/>
  <c r="AQ120" i="1"/>
  <c r="AN88" i="1"/>
  <c r="AN195" i="1"/>
  <c r="AN143" i="1"/>
  <c r="AQ192" i="1"/>
  <c r="AR192" i="1" s="1"/>
  <c r="AQ337" i="1"/>
  <c r="AQ93" i="1"/>
  <c r="AP258" i="1"/>
  <c r="AP253" i="1"/>
  <c r="AQ321" i="1"/>
  <c r="AQ276" i="1"/>
  <c r="AP111" i="1"/>
  <c r="AQ273" i="1"/>
  <c r="AQ162" i="1"/>
  <c r="AQ307" i="1"/>
  <c r="AP40" i="1"/>
  <c r="AP234" i="1"/>
  <c r="AQ308" i="1"/>
  <c r="AQ174" i="1"/>
  <c r="AP41" i="1"/>
  <c r="AQ252" i="1"/>
  <c r="AP302" i="1"/>
  <c r="AQ65" i="1"/>
  <c r="AQ140" i="1"/>
  <c r="AP8" i="1"/>
  <c r="AP291" i="1"/>
  <c r="AP289" i="1"/>
  <c r="AQ38" i="1"/>
  <c r="AQ309" i="1"/>
  <c r="AQ255" i="1"/>
  <c r="AN230" i="1"/>
  <c r="AN148" i="1"/>
  <c r="AN216" i="1"/>
  <c r="AN45" i="1"/>
  <c r="AQ72" i="1"/>
  <c r="AP101" i="1"/>
  <c r="AP184" i="1"/>
  <c r="AQ104" i="1"/>
  <c r="AR104" i="1" s="1"/>
  <c r="AP133" i="1"/>
  <c r="AR133" i="1" s="1"/>
  <c r="AQ20" i="1"/>
  <c r="AP223" i="1"/>
  <c r="AP136" i="1"/>
  <c r="AP6" i="1"/>
  <c r="AP161" i="1"/>
  <c r="AQ290" i="1"/>
  <c r="AQ54" i="1"/>
  <c r="AQ225" i="1"/>
  <c r="AP82" i="1"/>
  <c r="AP56" i="1"/>
  <c r="AP298" i="1"/>
  <c r="AP139" i="1"/>
  <c r="AQ82" i="1"/>
  <c r="AQ125" i="1"/>
  <c r="AN37" i="1"/>
  <c r="AP87" i="1"/>
  <c r="AP134" i="1"/>
  <c r="AP250" i="1"/>
  <c r="AQ58" i="1"/>
  <c r="AP89" i="1"/>
  <c r="AQ85" i="1"/>
  <c r="AQ57" i="1"/>
  <c r="AQ172" i="1"/>
  <c r="AQ148" i="1"/>
  <c r="AQ193" i="1"/>
  <c r="AP257" i="1"/>
  <c r="AQ169" i="1"/>
  <c r="AP54" i="1"/>
  <c r="AP166" i="1"/>
  <c r="AQ91" i="1"/>
  <c r="AQ268" i="1"/>
  <c r="AP275" i="1"/>
  <c r="AP119" i="1"/>
  <c r="AQ12" i="1"/>
  <c r="AQ14" i="1"/>
  <c r="AQ173" i="1"/>
  <c r="AQ233" i="1"/>
  <c r="AN180" i="1"/>
  <c r="AN307" i="1"/>
  <c r="AN330" i="1"/>
  <c r="AQ32" i="1"/>
  <c r="AP91" i="1"/>
  <c r="AP259" i="1"/>
  <c r="AQ335" i="1"/>
  <c r="AQ95" i="1"/>
  <c r="AP180" i="1"/>
  <c r="AP27" i="1"/>
  <c r="AQ247" i="1"/>
  <c r="AQ281" i="1"/>
  <c r="AQ67" i="1"/>
  <c r="AQ238" i="1"/>
  <c r="AN176" i="1"/>
  <c r="AQ176" i="1"/>
  <c r="AQ179" i="1"/>
  <c r="AQ235" i="1"/>
  <c r="AQ123" i="1"/>
  <c r="AN42" i="1"/>
  <c r="AN173" i="1"/>
  <c r="AN292" i="1"/>
  <c r="AN31" i="1"/>
  <c r="AN53" i="1"/>
  <c r="AP332" i="1"/>
  <c r="AP103" i="1"/>
  <c r="AR103" i="1" s="1"/>
  <c r="AP157" i="1"/>
  <c r="AR157" i="1" s="1"/>
  <c r="AP310" i="1"/>
  <c r="AR310" i="1" s="1"/>
  <c r="AQ16" i="1"/>
  <c r="AQ109" i="1"/>
  <c r="AQ283" i="1"/>
  <c r="AP242" i="1"/>
  <c r="AQ200" i="1"/>
  <c r="AQ55" i="1"/>
  <c r="AQ261" i="1"/>
  <c r="AQ341" i="1"/>
  <c r="AP171" i="1"/>
  <c r="AP346" i="1"/>
  <c r="AR346" i="1" s="1"/>
  <c r="AQ7" i="1"/>
  <c r="AR7" i="1" s="1"/>
  <c r="AQ22" i="1"/>
  <c r="AQ214" i="1"/>
  <c r="AP88" i="1"/>
  <c r="AP164" i="1"/>
  <c r="AP183" i="1"/>
  <c r="AP148" i="1"/>
  <c r="AP26" i="1"/>
  <c r="AP68" i="1"/>
  <c r="AQ331" i="1"/>
  <c r="AQ132" i="1"/>
  <c r="AP219" i="1"/>
  <c r="AP145" i="1"/>
  <c r="AP241" i="1"/>
  <c r="AP326" i="1"/>
  <c r="AP349" i="1"/>
  <c r="AQ295" i="1"/>
  <c r="AQ323" i="1"/>
  <c r="AQ347" i="1"/>
  <c r="AQ163" i="1"/>
  <c r="AQ4" i="1"/>
  <c r="AP83" i="1"/>
  <c r="AQ60" i="1"/>
  <c r="AP28" i="1"/>
  <c r="AP92" i="1"/>
  <c r="AP201" i="1"/>
  <c r="AP248" i="1"/>
  <c r="AP231" i="1"/>
  <c r="AP274" i="1"/>
  <c r="AQ256" i="1"/>
  <c r="AQ291" i="1"/>
  <c r="AQ345" i="1"/>
  <c r="AQ243" i="1"/>
  <c r="AQ52" i="1"/>
  <c r="AQ102" i="1"/>
  <c r="AQ48" i="1"/>
  <c r="AP316" i="1"/>
  <c r="AQ68" i="1"/>
  <c r="AQ322" i="1"/>
  <c r="AQ146" i="1"/>
  <c r="AQ36" i="1"/>
  <c r="AQ139" i="1"/>
  <c r="AP191" i="1"/>
  <c r="AQ144" i="1"/>
  <c r="AQ339" i="1"/>
  <c r="AP57" i="1"/>
  <c r="AP220" i="1"/>
  <c r="AQ197" i="1"/>
  <c r="AQ269" i="1"/>
  <c r="AQ143" i="1"/>
  <c r="AQ272" i="1"/>
  <c r="AQ81" i="1"/>
  <c r="AQ320" i="1"/>
  <c r="AQ314" i="1"/>
  <c r="AP321" i="1"/>
  <c r="AP315" i="1"/>
  <c r="AP329" i="1"/>
  <c r="AP42" i="1"/>
  <c r="AQ315" i="1"/>
  <c r="AQ211" i="1"/>
  <c r="AQ348" i="1"/>
  <c r="AQ86" i="1"/>
  <c r="AP335" i="1"/>
  <c r="AP188" i="1"/>
  <c r="AP163" i="1"/>
  <c r="AP78" i="1"/>
  <c r="AP350" i="1"/>
  <c r="AR350" i="1" s="1"/>
  <c r="AQ303" i="1"/>
  <c r="AQ100" i="1"/>
  <c r="AQ271" i="1"/>
  <c r="AP117" i="1"/>
  <c r="AP14" i="1"/>
  <c r="AP168" i="1"/>
  <c r="AP278" i="1"/>
  <c r="AP173" i="1"/>
  <c r="AP247" i="1"/>
  <c r="AP116" i="1"/>
  <c r="AP308" i="1"/>
  <c r="AP125" i="1"/>
  <c r="AP238" i="1"/>
  <c r="AP175" i="1"/>
  <c r="AQ74" i="1"/>
  <c r="AQ21" i="1"/>
  <c r="AQ229" i="1"/>
  <c r="AQ45" i="1"/>
  <c r="AP84" i="1"/>
  <c r="AQ151" i="1"/>
  <c r="AQ160" i="1"/>
  <c r="AP29" i="1"/>
  <c r="AR29" i="1" s="1"/>
  <c r="AQ284" i="1"/>
  <c r="AQ208" i="1"/>
  <c r="AQ351" i="1"/>
  <c r="AN147" i="1"/>
  <c r="AP70" i="1"/>
  <c r="AP249" i="1"/>
  <c r="AP13" i="1"/>
  <c r="AR13" i="1" s="1"/>
  <c r="AP122" i="1"/>
  <c r="AQ194" i="1"/>
  <c r="AQ137" i="1"/>
  <c r="AQ49" i="1"/>
  <c r="AP197" i="1"/>
  <c r="AP124" i="1"/>
  <c r="AP213" i="1"/>
  <c r="AP62" i="1"/>
  <c r="AR62" i="1" s="1"/>
  <c r="AQ342" i="1"/>
  <c r="AQ153" i="1"/>
  <c r="AR153" i="1" s="1"/>
  <c r="AP77" i="1"/>
  <c r="AR77" i="1" s="1"/>
  <c r="AQ41" i="1"/>
  <c r="AQ183" i="1"/>
  <c r="AQ207" i="1"/>
  <c r="AP202" i="1"/>
  <c r="AP343" i="1"/>
  <c r="AQ90" i="1"/>
  <c r="AP86" i="1"/>
  <c r="AP90" i="1"/>
  <c r="AQ25" i="1"/>
  <c r="AQ324" i="1"/>
  <c r="AQ18" i="1"/>
  <c r="AP64" i="1"/>
  <c r="AP94" i="1"/>
  <c r="AP162" i="1"/>
  <c r="AP295" i="1"/>
  <c r="AP63" i="1"/>
  <c r="AR63" i="1" s="1"/>
  <c r="AQ349" i="1"/>
  <c r="AQ152" i="1"/>
  <c r="AQ246" i="1"/>
  <c r="AQ33" i="1"/>
  <c r="AQ316" i="1"/>
  <c r="AP160" i="1"/>
  <c r="AP135" i="1"/>
  <c r="AP198" i="1"/>
  <c r="AP176" i="1"/>
  <c r="AQ17" i="1"/>
  <c r="AP322" i="1"/>
  <c r="AP146" i="1"/>
  <c r="AP36" i="1"/>
  <c r="AQ228" i="1"/>
  <c r="AQ44" i="1"/>
  <c r="AQ24" i="1"/>
  <c r="AQ83" i="1"/>
  <c r="AQ338" i="1"/>
  <c r="AQ121" i="1"/>
  <c r="AQ69" i="1"/>
  <c r="AQ110" i="1"/>
  <c r="AP126" i="1"/>
  <c r="AQ11" i="1"/>
  <c r="AQ334" i="1"/>
  <c r="AP285" i="1"/>
  <c r="AP181" i="1"/>
  <c r="AQ138" i="1"/>
  <c r="AQ3" i="1"/>
  <c r="AP100" i="1"/>
  <c r="AP271" i="1"/>
  <c r="AP140" i="1"/>
  <c r="AP225" i="1"/>
  <c r="AP207" i="1"/>
  <c r="AQ204" i="1"/>
  <c r="AQ230" i="1"/>
  <c r="AQ312" i="1"/>
  <c r="AQ212" i="1"/>
  <c r="AP102" i="1"/>
  <c r="AQ84" i="1"/>
  <c r="AP129" i="1"/>
  <c r="AP37" i="1"/>
  <c r="AQ175" i="1"/>
  <c r="AP74" i="1"/>
  <c r="AP255" i="1"/>
  <c r="AP233" i="1"/>
  <c r="AP123" i="1"/>
  <c r="AQ279" i="1"/>
  <c r="AQ311" i="1"/>
  <c r="AQ126" i="1"/>
  <c r="AQ168" i="1"/>
  <c r="AQ53" i="1"/>
  <c r="AQ203" i="1"/>
  <c r="AP301" i="1"/>
  <c r="AR301" i="1" s="1"/>
  <c r="AQ5" i="1"/>
  <c r="AR5" i="1" s="1"/>
  <c r="AQ227" i="1"/>
  <c r="AQ149" i="1"/>
  <c r="AQ288" i="1"/>
  <c r="AQ298" i="1"/>
  <c r="AP194" i="1"/>
  <c r="AP137" i="1"/>
  <c r="AP283" i="1"/>
  <c r="AQ114" i="1"/>
  <c r="AR114" i="1" s="1"/>
  <c r="AQ216" i="1"/>
  <c r="AQ330" i="1"/>
  <c r="AQ134" i="1"/>
  <c r="AP313" i="1"/>
  <c r="AP143" i="1"/>
  <c r="AP59" i="1"/>
  <c r="AR59" i="1" s="1"/>
  <c r="AQ313" i="1"/>
  <c r="AP200" i="1"/>
  <c r="AQ277" i="1"/>
  <c r="AP55" i="1"/>
  <c r="AP282" i="1"/>
  <c r="AQ136" i="1"/>
  <c r="AP32" i="1"/>
  <c r="AP154" i="1"/>
  <c r="AP9" i="1"/>
  <c r="AP132" i="1"/>
  <c r="AP264" i="1"/>
  <c r="AQ2" i="1"/>
  <c r="AP254" i="1"/>
  <c r="AQ343" i="1"/>
  <c r="AQ282" i="1"/>
  <c r="AP152" i="1"/>
  <c r="AP246" i="1"/>
  <c r="AP306" i="1"/>
  <c r="AP273" i="1"/>
  <c r="AP99" i="1"/>
  <c r="AQ99" i="1"/>
  <c r="AP299" i="1"/>
  <c r="AQ260" i="1"/>
  <c r="AQ166" i="1"/>
  <c r="AP243" i="1"/>
  <c r="AP115" i="1"/>
  <c r="AP155" i="1"/>
  <c r="AP227" i="1"/>
  <c r="AP228" i="1"/>
  <c r="AP44" i="1"/>
  <c r="AQ191" i="1"/>
  <c r="AP144" i="1"/>
  <c r="AP339" i="1"/>
  <c r="AQ221" i="1"/>
  <c r="AQ108" i="1"/>
  <c r="AQ209" i="1"/>
  <c r="AR209" i="1" s="1"/>
  <c r="AQ115" i="1"/>
  <c r="AQ92" i="1"/>
  <c r="AP307" i="1"/>
  <c r="AP21" i="1"/>
  <c r="AQ278" i="1"/>
  <c r="AQ186" i="1"/>
  <c r="AQ237" i="1"/>
  <c r="AQ150" i="1"/>
  <c r="AQ167" i="1"/>
  <c r="AN273" i="1"/>
  <c r="AP46" i="1"/>
  <c r="AP31" i="1"/>
  <c r="AR31" i="1" s="1"/>
  <c r="AP15" i="1"/>
  <c r="AR15" i="1" s="1"/>
  <c r="AQ270" i="1"/>
  <c r="AQ262" i="1"/>
  <c r="AQ87" i="1"/>
  <c r="AQ205" i="1"/>
  <c r="AP327" i="1"/>
  <c r="AP277" i="1"/>
  <c r="AQ217" i="1"/>
  <c r="AQ327" i="1"/>
  <c r="AQ113" i="1"/>
  <c r="AQ336" i="1"/>
  <c r="AQ195" i="1"/>
  <c r="AP105" i="1"/>
  <c r="AQ304" i="1"/>
  <c r="AP239" i="1"/>
  <c r="AP331" i="1"/>
  <c r="AP93" i="1"/>
  <c r="AP304" i="1"/>
  <c r="AP18" i="1"/>
  <c r="AQ42" i="1"/>
  <c r="AQ88" i="1"/>
  <c r="AQ9" i="1"/>
  <c r="AQ105" i="1"/>
  <c r="AP230" i="1"/>
  <c r="AP312" i="1"/>
  <c r="AQ117" i="1"/>
  <c r="AP196" i="1"/>
  <c r="AQ241" i="1"/>
  <c r="AQ161" i="1"/>
  <c r="AQ66" i="1"/>
  <c r="AQ165" i="1"/>
  <c r="AQ259" i="1"/>
  <c r="AP281" i="1"/>
  <c r="AP110" i="1"/>
  <c r="AP286" i="1"/>
  <c r="AP48" i="1"/>
  <c r="AP279" i="1"/>
  <c r="AP311" i="1"/>
  <c r="AP284" i="1"/>
  <c r="AP208" i="1"/>
  <c r="AP351" i="1"/>
  <c r="AQ300" i="1"/>
  <c r="AQ56" i="1"/>
  <c r="AP120" i="1"/>
  <c r="AQ215" i="1"/>
  <c r="AQ287" i="1"/>
  <c r="AQ135" i="1"/>
  <c r="AP251" i="1"/>
  <c r="AR251" i="1" s="1"/>
  <c r="AQ286" i="1"/>
  <c r="AP189" i="1"/>
  <c r="AQ266" i="1"/>
  <c r="AQ19" i="1"/>
  <c r="AR19" i="1" s="1"/>
  <c r="AP177" i="1"/>
  <c r="AR177" i="1" s="1"/>
  <c r="AN269" i="1"/>
  <c r="AP336" i="1"/>
  <c r="AQ242" i="1"/>
  <c r="AQ101" i="1"/>
  <c r="AQ199" i="1"/>
  <c r="AQ280" i="1"/>
  <c r="AQ185" i="1"/>
  <c r="AR185" i="1" s="1"/>
  <c r="AP169" i="1"/>
  <c r="AQ257" i="1"/>
  <c r="AP211" i="1"/>
  <c r="AP76" i="1"/>
  <c r="AR76" i="1" s="1"/>
  <c r="AP240" i="1"/>
  <c r="AP276" i="1"/>
  <c r="AP214" i="1"/>
  <c r="AQ264" i="1"/>
  <c r="AQ258" i="1"/>
  <c r="AQ240" i="1"/>
  <c r="AP338" i="1"/>
  <c r="AQ299" i="1"/>
  <c r="AP260" i="1"/>
  <c r="AP33" i="1"/>
  <c r="AP65" i="1"/>
  <c r="AQ306" i="1"/>
  <c r="AQ325" i="1"/>
  <c r="AQ210" i="1"/>
  <c r="AQ182" i="1"/>
  <c r="AQ78" i="1"/>
  <c r="AP179" i="1"/>
  <c r="AP121" i="1"/>
  <c r="AP51" i="1"/>
  <c r="AP45" i="1"/>
  <c r="AP221" i="1"/>
  <c r="AP108" i="1"/>
  <c r="AP11" i="1"/>
  <c r="AP334" i="1"/>
  <c r="AQ285" i="1"/>
  <c r="AQ107" i="1"/>
  <c r="AQ23" i="1"/>
  <c r="AP287" i="1"/>
  <c r="AP60" i="1"/>
  <c r="AQ352" i="1"/>
  <c r="AQ155" i="1"/>
  <c r="AP128" i="1"/>
  <c r="AQ275" i="1"/>
  <c r="AQ130" i="1"/>
  <c r="AQ231" i="1"/>
  <c r="AQ274" i="1"/>
  <c r="AP236" i="1"/>
  <c r="AQ292" i="1"/>
  <c r="AQ131" i="1"/>
  <c r="AR131" i="1" s="1"/>
  <c r="AP319" i="1"/>
  <c r="AQ234" i="1"/>
  <c r="AP38" i="1"/>
  <c r="AQ35" i="1"/>
  <c r="AQ26" i="1"/>
  <c r="AQ223" i="1"/>
  <c r="AQ253" i="1"/>
  <c r="AP325" i="1"/>
  <c r="AP210" i="1"/>
  <c r="AP182" i="1"/>
  <c r="AP212" i="1"/>
  <c r="AP303" i="1"/>
  <c r="AQ326" i="1"/>
  <c r="AQ219" i="1"/>
  <c r="AQ145" i="1"/>
  <c r="AQ111" i="1"/>
  <c r="AQ196" i="1"/>
  <c r="AP229" i="1"/>
  <c r="AP203" i="1"/>
  <c r="AP52" i="1"/>
  <c r="AP67" i="1"/>
  <c r="AP107" i="1"/>
  <c r="AP23" i="1"/>
  <c r="AP237" i="1"/>
  <c r="AP150" i="1"/>
  <c r="AP167" i="1"/>
  <c r="AQ201" i="1"/>
  <c r="AQ248" i="1"/>
  <c r="AP130" i="1"/>
  <c r="AQ129" i="1"/>
  <c r="AP24" i="1"/>
  <c r="AQ28" i="1"/>
  <c r="AP69" i="1"/>
  <c r="AQ37" i="1"/>
  <c r="AP340" i="1"/>
  <c r="AR340" i="1" s="1"/>
  <c r="AQ97" i="1"/>
  <c r="AQ289" i="1"/>
  <c r="AN89" i="1"/>
  <c r="AN9" i="1"/>
  <c r="AN165" i="1"/>
  <c r="AN343" i="1"/>
  <c r="AN158" i="1"/>
  <c r="AN200" i="1"/>
  <c r="AN301" i="1"/>
  <c r="AN335" i="1"/>
  <c r="AN197" i="1"/>
  <c r="AN168" i="1"/>
  <c r="AN318" i="1"/>
  <c r="AN182" i="1"/>
  <c r="AN2" i="1"/>
  <c r="AN238" i="1"/>
  <c r="AN217" i="1"/>
  <c r="AN206" i="1"/>
  <c r="AN219" i="1"/>
  <c r="AN138" i="1"/>
  <c r="AN235" i="1"/>
  <c r="AN112" i="1"/>
  <c r="AN64" i="1"/>
  <c r="AN154" i="1"/>
  <c r="AN246" i="1"/>
  <c r="AN169" i="1"/>
  <c r="AN12" i="1"/>
  <c r="AN240" i="1"/>
  <c r="AN21" i="1"/>
  <c r="AN341" i="1"/>
  <c r="AN98" i="1"/>
  <c r="AN337" i="1"/>
  <c r="AN128" i="1"/>
  <c r="AN193" i="1"/>
  <c r="AN326" i="1"/>
  <c r="AN345" i="1"/>
  <c r="AN260" i="1"/>
  <c r="AN152" i="1"/>
  <c r="AN131" i="1"/>
  <c r="AN268" i="1"/>
  <c r="AN174" i="1"/>
  <c r="AN144" i="1"/>
  <c r="AN303" i="1"/>
  <c r="AN220" i="1"/>
  <c r="AN146" i="1"/>
  <c r="AN96" i="1"/>
  <c r="AN125" i="1"/>
  <c r="AN162" i="1"/>
  <c r="AN202" i="1"/>
  <c r="AN311" i="1"/>
  <c r="AN342" i="1"/>
  <c r="AN145" i="1"/>
  <c r="AN255" i="1"/>
  <c r="AN340" i="1"/>
  <c r="AN350" i="1"/>
  <c r="AN82" i="1"/>
  <c r="AN28" i="1"/>
  <c r="AN298" i="1"/>
  <c r="AN175" i="1"/>
  <c r="AN108" i="1"/>
  <c r="AN351" i="1"/>
  <c r="AN141" i="1"/>
  <c r="AN331" i="1"/>
  <c r="AN130" i="1"/>
  <c r="AN117" i="1"/>
  <c r="AN7" i="1"/>
  <c r="AN314" i="1"/>
  <c r="AN309" i="1"/>
  <c r="AN127" i="1"/>
  <c r="AN194" i="1"/>
  <c r="AN252" i="1"/>
  <c r="AN24" i="1"/>
  <c r="AN39" i="1"/>
  <c r="AN44" i="1"/>
  <c r="AN305" i="1"/>
  <c r="AN328" i="1"/>
  <c r="AN322" i="1"/>
  <c r="AN157" i="1"/>
  <c r="AN288" i="1"/>
  <c r="AN66" i="1"/>
  <c r="AN115" i="1"/>
  <c r="AN137" i="1"/>
  <c r="AN113" i="1"/>
  <c r="AN83" i="1"/>
  <c r="AN48" i="1"/>
  <c r="AN92" i="1"/>
  <c r="AN69" i="1"/>
  <c r="AN84" i="1"/>
  <c r="AN55" i="1"/>
  <c r="AN214" i="1"/>
  <c r="AN155" i="1"/>
  <c r="AN188" i="1"/>
  <c r="AN227" i="1"/>
  <c r="AN265" i="1"/>
  <c r="AN291" i="1"/>
  <c r="AN120" i="1"/>
  <c r="AN5" i="1"/>
  <c r="AN299" i="1"/>
  <c r="AN233" i="1"/>
  <c r="AN221" i="1"/>
  <c r="AN41" i="1"/>
  <c r="AN149" i="1"/>
  <c r="AN18" i="1"/>
  <c r="AN264" i="1"/>
  <c r="AN121" i="1"/>
  <c r="AN266" i="1"/>
  <c r="AN302" i="1"/>
  <c r="AN27" i="1"/>
  <c r="AN63" i="1"/>
  <c r="AN247" i="1"/>
  <c r="AN263" i="1"/>
  <c r="AN251" i="1"/>
  <c r="AN234" i="1"/>
  <c r="AN74" i="1"/>
  <c r="AN129" i="1"/>
  <c r="AN100" i="1"/>
  <c r="AN181" i="1"/>
  <c r="AN56" i="1"/>
  <c r="AN304" i="1"/>
  <c r="AN267" i="1"/>
  <c r="AN259" i="1"/>
  <c r="AN242" i="1"/>
  <c r="AN249" i="1"/>
  <c r="AN156" i="1"/>
  <c r="AN40" i="1"/>
  <c r="AN222" i="1"/>
  <c r="AN324" i="1"/>
  <c r="AN139" i="1"/>
  <c r="AN99" i="1"/>
  <c r="AN261" i="1"/>
  <c r="AN329" i="1"/>
  <c r="AN114" i="1"/>
  <c r="AN159" i="1"/>
  <c r="AN306" i="1"/>
  <c r="AN161" i="1"/>
  <c r="AN310" i="1"/>
  <c r="AN30" i="1"/>
  <c r="AN281" i="1"/>
  <c r="AN313" i="1"/>
  <c r="AN52" i="1"/>
  <c r="AN334" i="1"/>
  <c r="AN132" i="1"/>
  <c r="AN223" i="1"/>
  <c r="AN254" i="1"/>
  <c r="AN282" i="1"/>
  <c r="AN111" i="1"/>
  <c r="AN280" i="1"/>
  <c r="AN239" i="1"/>
  <c r="AN110" i="1"/>
  <c r="AN76" i="1"/>
  <c r="AN203" i="1"/>
  <c r="AN78" i="1"/>
  <c r="AN336" i="1"/>
  <c r="AN183" i="1"/>
  <c r="AN106" i="1"/>
  <c r="AN256" i="1"/>
  <c r="AN10" i="1"/>
  <c r="AN20" i="1"/>
  <c r="AN210" i="1"/>
  <c r="AN160" i="1"/>
  <c r="AN50" i="1"/>
  <c r="AN60" i="1"/>
  <c r="AN17" i="1"/>
  <c r="AN95" i="1"/>
  <c r="AN189" i="1"/>
  <c r="AN232" i="1"/>
  <c r="AN258" i="1"/>
  <c r="AN349" i="1"/>
  <c r="AN65" i="1"/>
  <c r="AN228" i="1"/>
  <c r="AN332" i="1"/>
  <c r="AN70" i="1"/>
  <c r="AN38" i="1"/>
  <c r="AN171" i="1"/>
  <c r="AN134" i="1"/>
  <c r="AN62" i="1"/>
  <c r="AN33" i="1"/>
  <c r="AN105" i="1"/>
  <c r="AN59" i="1"/>
  <c r="AN190" i="1"/>
  <c r="AN46" i="1"/>
  <c r="AN218" i="1"/>
  <c r="AN34" i="1"/>
  <c r="AN22" i="1"/>
  <c r="AN90" i="1"/>
  <c r="AN43" i="1"/>
  <c r="AN289" i="1"/>
  <c r="AN151" i="1"/>
  <c r="AN225" i="1"/>
  <c r="AN284" i="1"/>
  <c r="AN205" i="1"/>
  <c r="AN68" i="1"/>
  <c r="AN348" i="1"/>
  <c r="AN320" i="1"/>
  <c r="AN248" i="1"/>
  <c r="AN229" i="1"/>
  <c r="AN153" i="1"/>
  <c r="AN135" i="1"/>
  <c r="AN274" i="1"/>
  <c r="AN315" i="1"/>
  <c r="AN241" i="1"/>
  <c r="AN245" i="1"/>
  <c r="AN101" i="1"/>
  <c r="AN295" i="1"/>
  <c r="AN51" i="1"/>
  <c r="AN308" i="1"/>
  <c r="AR205" i="1" l="1"/>
  <c r="AR58" i="1"/>
  <c r="AR189" i="1"/>
  <c r="AR51" i="1"/>
  <c r="AR280" i="1"/>
  <c r="AR270" i="1"/>
  <c r="AR46" i="1"/>
  <c r="AR113" i="1"/>
  <c r="AR330" i="1"/>
  <c r="AR73" i="1"/>
  <c r="AR112" i="1"/>
  <c r="AR254" i="1"/>
  <c r="AR319" i="1"/>
  <c r="AR217" i="1"/>
  <c r="AR124" i="1"/>
  <c r="AR30" i="1"/>
  <c r="AR236" i="1"/>
  <c r="AR67" i="1"/>
  <c r="AR266" i="1"/>
  <c r="AR239" i="1"/>
  <c r="AR279" i="1"/>
  <c r="AR174" i="1"/>
  <c r="AR122" i="1"/>
  <c r="AR337" i="1"/>
  <c r="AR342" i="1"/>
  <c r="AR339" i="1"/>
  <c r="AR296" i="1"/>
  <c r="AR224" i="1"/>
  <c r="AR292" i="1"/>
  <c r="AR347" i="1"/>
  <c r="AR178" i="1"/>
  <c r="AR300" i="1"/>
  <c r="AR216" i="1"/>
  <c r="AR53" i="1"/>
  <c r="AR138" i="1"/>
  <c r="AR323" i="1"/>
  <c r="AR184" i="1"/>
  <c r="AR328" i="1"/>
  <c r="AR93" i="1"/>
  <c r="AR235" i="1"/>
  <c r="AR302" i="1"/>
  <c r="AR34" i="1"/>
  <c r="AR267" i="1"/>
  <c r="AR275" i="1"/>
  <c r="AR50" i="1"/>
  <c r="AR4" i="1"/>
  <c r="AR66" i="1"/>
  <c r="AR186" i="1"/>
  <c r="AR47" i="1"/>
  <c r="AR52" i="1"/>
  <c r="AR211" i="1"/>
  <c r="AR109" i="1"/>
  <c r="AR318" i="1"/>
  <c r="AR202" i="1"/>
  <c r="AR159" i="1"/>
  <c r="AR61" i="1"/>
  <c r="AR94" i="1"/>
  <c r="AR64" i="1"/>
  <c r="AR220" i="1"/>
  <c r="AR228" i="1"/>
  <c r="AR283" i="1"/>
  <c r="AR36" i="1"/>
  <c r="AR8" i="1"/>
  <c r="AR79" i="1"/>
  <c r="AR152" i="1"/>
  <c r="AR16" i="1"/>
  <c r="AR128" i="1"/>
  <c r="AR45" i="1"/>
  <c r="AR307" i="1"/>
  <c r="AR295" i="1"/>
  <c r="AR268" i="1"/>
  <c r="AR317" i="1"/>
  <c r="AR98" i="1"/>
  <c r="AR162" i="1"/>
  <c r="AR75" i="1"/>
  <c r="AR142" i="1"/>
  <c r="AR35" i="1"/>
  <c r="AR249" i="1"/>
  <c r="AR6" i="1"/>
  <c r="AR289" i="1"/>
  <c r="AR56" i="1"/>
  <c r="AR165" i="1"/>
  <c r="AR100" i="1"/>
  <c r="AR238" i="1"/>
  <c r="AR345" i="1"/>
  <c r="AR20" i="1"/>
  <c r="AR222" i="1"/>
  <c r="AR130" i="1"/>
  <c r="AR111" i="1"/>
  <c r="AR123" i="1"/>
  <c r="AR250" i="1"/>
  <c r="AR333" i="1"/>
  <c r="AR226" i="1"/>
  <c r="AR269" i="1"/>
  <c r="AR101" i="1"/>
  <c r="AR70" i="1"/>
  <c r="AR214" i="1"/>
  <c r="AR120" i="1"/>
  <c r="AR271" i="1"/>
  <c r="AR218" i="1"/>
  <c r="AR212" i="1"/>
  <c r="AR25" i="1"/>
  <c r="AR154" i="1"/>
  <c r="AR213" i="1"/>
  <c r="AR96" i="1"/>
  <c r="AR273" i="1"/>
  <c r="AR245" i="1"/>
  <c r="AR187" i="1"/>
  <c r="AR334" i="1"/>
  <c r="AR320" i="1"/>
  <c r="AR197" i="1"/>
  <c r="AR27" i="1"/>
  <c r="AR40" i="1"/>
  <c r="AR229" i="1"/>
  <c r="AR21" i="1"/>
  <c r="AR227" i="1"/>
  <c r="AR151" i="1"/>
  <c r="AR272" i="1"/>
  <c r="AR48" i="1"/>
  <c r="AR263" i="1"/>
  <c r="AR10" i="1"/>
  <c r="AR244" i="1"/>
  <c r="AR336" i="1"/>
  <c r="AR341" i="1"/>
  <c r="AR134" i="1"/>
  <c r="AR41" i="1"/>
  <c r="AR69" i="1"/>
  <c r="AR161" i="1"/>
  <c r="AR125" i="1"/>
  <c r="AR148" i="1"/>
  <c r="AR158" i="1"/>
  <c r="AR80" i="1"/>
  <c r="AR344" i="1"/>
  <c r="AR24" i="1"/>
  <c r="AR87" i="1"/>
  <c r="AR325" i="1"/>
  <c r="AR136" i="1"/>
  <c r="AR181" i="1"/>
  <c r="AR223" i="1"/>
  <c r="AR257" i="1"/>
  <c r="AR116" i="1"/>
  <c r="AR190" i="1"/>
  <c r="AR188" i="1"/>
  <c r="AR127" i="1"/>
  <c r="AR173" i="1"/>
  <c r="AR297" i="1"/>
  <c r="AR169" i="1"/>
  <c r="AR49" i="1"/>
  <c r="AR230" i="1"/>
  <c r="AR195" i="1"/>
  <c r="AR200" i="1"/>
  <c r="AR204" i="1"/>
  <c r="AR322" i="1"/>
  <c r="AR22" i="1"/>
  <c r="AR95" i="1"/>
  <c r="AR291" i="1"/>
  <c r="AR234" i="1"/>
  <c r="AR199" i="1"/>
  <c r="AR119" i="1"/>
  <c r="AR85" i="1"/>
  <c r="AR258" i="1"/>
  <c r="AR255" i="1"/>
  <c r="AR14" i="1"/>
  <c r="AR72" i="1"/>
  <c r="AR97" i="1"/>
  <c r="AR287" i="1"/>
  <c r="AR215" i="1"/>
  <c r="AR281" i="1"/>
  <c r="AR171" i="1"/>
  <c r="AR332" i="1"/>
  <c r="AR39" i="1"/>
  <c r="AR106" i="1"/>
  <c r="AR118" i="1"/>
  <c r="AR276" i="1"/>
  <c r="AR9" i="1"/>
  <c r="AR324" i="1"/>
  <c r="AR329" i="1"/>
  <c r="AR166" i="1"/>
  <c r="AR203" i="1"/>
  <c r="AR351" i="1"/>
  <c r="AR65" i="1"/>
  <c r="AR306" i="1"/>
  <c r="AR86" i="1"/>
  <c r="AR308" i="1"/>
  <c r="AR314" i="1"/>
  <c r="AR139" i="1"/>
  <c r="AR256" i="1"/>
  <c r="AR32" i="1"/>
  <c r="AR33" i="1"/>
  <c r="AR262" i="1"/>
  <c r="AR163" i="1"/>
  <c r="AR164" i="1"/>
  <c r="AR252" i="1"/>
  <c r="AR137" i="1"/>
  <c r="AR343" i="1"/>
  <c r="AR247" i="1"/>
  <c r="AR81" i="1"/>
  <c r="AR193" i="1"/>
  <c r="AR156" i="1"/>
  <c r="AR150" i="1"/>
  <c r="AR352" i="1"/>
  <c r="AR243" i="1"/>
  <c r="AR288" i="1"/>
  <c r="AR233" i="1"/>
  <c r="AR17" i="1"/>
  <c r="AR348" i="1"/>
  <c r="AR172" i="1"/>
  <c r="AR309" i="1"/>
  <c r="AR253" i="1"/>
  <c r="AR3" i="1"/>
  <c r="AR237" i="1"/>
  <c r="AR303" i="1"/>
  <c r="AR2" i="1"/>
  <c r="AR149" i="1"/>
  <c r="AR225" i="1"/>
  <c r="AR176" i="1"/>
  <c r="AR12" i="1"/>
  <c r="AR265" i="1"/>
  <c r="AR140" i="1"/>
  <c r="AR198" i="1"/>
  <c r="AR83" i="1"/>
  <c r="AR89" i="1"/>
  <c r="AR141" i="1"/>
  <c r="AR261" i="1"/>
  <c r="AR91" i="1"/>
  <c r="AR57" i="1"/>
  <c r="AR82" i="1"/>
  <c r="AR170" i="1"/>
  <c r="AR321" i="1"/>
  <c r="AR191" i="1"/>
  <c r="AR26" i="1"/>
  <c r="AR102" i="1"/>
  <c r="AR78" i="1"/>
  <c r="AR246" i="1"/>
  <c r="AR183" i="1"/>
  <c r="AR242" i="1"/>
  <c r="AR38" i="1"/>
  <c r="AR285" i="1"/>
  <c r="AR274" i="1"/>
  <c r="AR54" i="1"/>
  <c r="AR338" i="1"/>
  <c r="AR155" i="1"/>
  <c r="AR335" i="1"/>
  <c r="AR121" i="1"/>
  <c r="AR286" i="1"/>
  <c r="AR298" i="1"/>
  <c r="AR84" i="1"/>
  <c r="AR60" i="1"/>
  <c r="AR179" i="1"/>
  <c r="AR126" i="1"/>
  <c r="AR241" i="1"/>
  <c r="AR180" i="1"/>
  <c r="AR290" i="1"/>
  <c r="AR107" i="1"/>
  <c r="AR259" i="1"/>
  <c r="AR264" i="1"/>
  <c r="AR74" i="1"/>
  <c r="AR117" i="1"/>
  <c r="AR182" i="1"/>
  <c r="AR194" i="1"/>
  <c r="AR210" i="1"/>
  <c r="AR110" i="1"/>
  <c r="AR115" i="1"/>
  <c r="AR146" i="1"/>
  <c r="AR207" i="1"/>
  <c r="AR278" i="1"/>
  <c r="AR240" i="1"/>
  <c r="AR18" i="1"/>
  <c r="AR277" i="1"/>
  <c r="AR143" i="1"/>
  <c r="AR168" i="1"/>
  <c r="AR231" i="1"/>
  <c r="AR349" i="1"/>
  <c r="AR88" i="1"/>
  <c r="AR304" i="1"/>
  <c r="AR327" i="1"/>
  <c r="AR299" i="1"/>
  <c r="AR132" i="1"/>
  <c r="AR313" i="1"/>
  <c r="AR248" i="1"/>
  <c r="AR326" i="1"/>
  <c r="AR11" i="1"/>
  <c r="AR135" i="1"/>
  <c r="AR201" i="1"/>
  <c r="AR108" i="1"/>
  <c r="AR208" i="1"/>
  <c r="AR331" i="1"/>
  <c r="AR144" i="1"/>
  <c r="AR99" i="1"/>
  <c r="AR37" i="1"/>
  <c r="AR160" i="1"/>
  <c r="AR42" i="1"/>
  <c r="AR316" i="1"/>
  <c r="AR92" i="1"/>
  <c r="AR145" i="1"/>
  <c r="AR167" i="1"/>
  <c r="AR221" i="1"/>
  <c r="AR260" i="1"/>
  <c r="AR284" i="1"/>
  <c r="AR196" i="1"/>
  <c r="AR129" i="1"/>
  <c r="AR175" i="1"/>
  <c r="AR28" i="1"/>
  <c r="AR219" i="1"/>
  <c r="AR311" i="1"/>
  <c r="AR44" i="1"/>
  <c r="AR90" i="1"/>
  <c r="AR315" i="1"/>
  <c r="AR312" i="1"/>
  <c r="AR105" i="1"/>
  <c r="AR282" i="1"/>
  <c r="AR23" i="1"/>
  <c r="AR55" i="1"/>
  <c r="AR68" i="1"/>
  <c r="AT222" i="1" l="1"/>
  <c r="AU222" i="1" s="1"/>
  <c r="AT301" i="1"/>
  <c r="AU301" i="1" s="1"/>
  <c r="AT130" i="1"/>
  <c r="AU130" i="1" s="1"/>
  <c r="AT82" i="1"/>
  <c r="AU82" i="1" s="1"/>
  <c r="AT65" i="1"/>
  <c r="AU65" i="1" s="1"/>
  <c r="AT67" i="1"/>
  <c r="AU67" i="1" s="1"/>
  <c r="AT143" i="1"/>
  <c r="AU143" i="1" s="1"/>
  <c r="AT140" i="1"/>
  <c r="AU140" i="1" s="1"/>
  <c r="AT40" i="1"/>
  <c r="AU40" i="1" s="1"/>
  <c r="AT348" i="1"/>
  <c r="AU348" i="1" s="1"/>
  <c r="AT56" i="1"/>
  <c r="AU56" i="1" s="1"/>
  <c r="AT181" i="1"/>
  <c r="AU181" i="1" s="1"/>
  <c r="AT39" i="1"/>
  <c r="AU39" i="1" s="1"/>
  <c r="AT108" i="1"/>
  <c r="AU108" i="1" s="1"/>
  <c r="AT85" i="1"/>
  <c r="AU85" i="1" s="1"/>
  <c r="AT305" i="1"/>
  <c r="AU305" i="1" s="1"/>
  <c r="AT230" i="1"/>
  <c r="AU230" i="1" s="1"/>
  <c r="AT162" i="1"/>
  <c r="AU162" i="1" s="1"/>
  <c r="AT194" i="1"/>
  <c r="AU194" i="1" s="1"/>
  <c r="AT66" i="1"/>
  <c r="AU66" i="1" s="1"/>
  <c r="AT275" i="1"/>
  <c r="AU275" i="1" s="1"/>
  <c r="AT106" i="1"/>
  <c r="AU106" i="1" s="1"/>
  <c r="AT98" i="1"/>
  <c r="AU98" i="1" s="1"/>
  <c r="AT182" i="1"/>
  <c r="AU182" i="1" s="1"/>
  <c r="AT251" i="1"/>
  <c r="AU251" i="1" s="1"/>
  <c r="AT193" i="1"/>
  <c r="AU193" i="1" s="1"/>
  <c r="AT351" i="1"/>
  <c r="AU351" i="1" s="1"/>
  <c r="AT333" i="1"/>
  <c r="AU333" i="1" s="1"/>
  <c r="AT33" i="1"/>
  <c r="AU33" i="1" s="1"/>
  <c r="AT116" i="1"/>
  <c r="AU116" i="1" s="1"/>
  <c r="AT315" i="1"/>
  <c r="AU315" i="1" s="1"/>
  <c r="AT83" i="1"/>
  <c r="AU83" i="1" s="1"/>
  <c r="AT219" i="1"/>
  <c r="AU219" i="1" s="1"/>
  <c r="AT309" i="1"/>
  <c r="AU309" i="1" s="1"/>
  <c r="AT262" i="1"/>
  <c r="AU262" i="1" s="1"/>
  <c r="AT145" i="1"/>
  <c r="AU145" i="1" s="1"/>
  <c r="AT156" i="1"/>
  <c r="AU156" i="1" s="1"/>
  <c r="AT148" i="1"/>
  <c r="AU148" i="1" s="1"/>
  <c r="AT187" i="1"/>
  <c r="AU187" i="1" s="1"/>
  <c r="AT318" i="1"/>
  <c r="AU318" i="1" s="1"/>
  <c r="AT227" i="1"/>
  <c r="AU227" i="1" s="1"/>
  <c r="AT18" i="1"/>
  <c r="AU18" i="1" s="1"/>
  <c r="AT297" i="1"/>
  <c r="AU297" i="1" s="1"/>
  <c r="AT207" i="1"/>
  <c r="AU207" i="1" s="1"/>
  <c r="AT290" i="1"/>
  <c r="AU290" i="1" s="1"/>
  <c r="AT149" i="1"/>
  <c r="AU149" i="1" s="1"/>
  <c r="AT131" i="1"/>
  <c r="AU131" i="1" s="1"/>
  <c r="AT295" i="1"/>
  <c r="AU295" i="1" s="1"/>
  <c r="AT234" i="1"/>
  <c r="AU234" i="1" s="1"/>
  <c r="AT320" i="1"/>
  <c r="AU320" i="1" s="1"/>
  <c r="AT350" i="1"/>
  <c r="AU350" i="1" s="1"/>
  <c r="AT38" i="1"/>
  <c r="AU38" i="1" s="1"/>
  <c r="AT352" i="1"/>
  <c r="AU352" i="1" s="1"/>
  <c r="AT4" i="1"/>
  <c r="AU4" i="1" s="1"/>
  <c r="AT250" i="1"/>
  <c r="AU250" i="1" s="1"/>
  <c r="AT177" i="1"/>
  <c r="AU177" i="1" s="1"/>
  <c r="AT267" i="1"/>
  <c r="AU267" i="1" s="1"/>
  <c r="AT17" i="1"/>
  <c r="AU17" i="1" s="1"/>
  <c r="AT265" i="1"/>
  <c r="AU265" i="1" s="1"/>
  <c r="AT279" i="1"/>
  <c r="AU279" i="1" s="1"/>
  <c r="AT20" i="1"/>
  <c r="AU20" i="1" s="1"/>
  <c r="AT12" i="1"/>
  <c r="AU12" i="1" s="1"/>
  <c r="AT166" i="1"/>
  <c r="AU166" i="1" s="1"/>
  <c r="AT214" i="1"/>
  <c r="AU214" i="1" s="1"/>
  <c r="AT75" i="1"/>
  <c r="AU75" i="1" s="1"/>
  <c r="AT239" i="1"/>
  <c r="AU239" i="1" s="1"/>
  <c r="AT291" i="1"/>
  <c r="AU291" i="1" s="1"/>
  <c r="AT90" i="1"/>
  <c r="AU90" i="1" s="1"/>
  <c r="AT261" i="1"/>
  <c r="AU261" i="1" s="1"/>
  <c r="AT28" i="1"/>
  <c r="AU28" i="1" s="1"/>
  <c r="AT7" i="1"/>
  <c r="AU7" i="1" s="1"/>
  <c r="AT69" i="1"/>
  <c r="AU69" i="1" s="1"/>
  <c r="AT92" i="1"/>
  <c r="AU92" i="1" s="1"/>
  <c r="AT273" i="1"/>
  <c r="AU273" i="1" s="1"/>
  <c r="AT152" i="1"/>
  <c r="AU152" i="1" s="1"/>
  <c r="AT326" i="1"/>
  <c r="AU326" i="1" s="1"/>
  <c r="AT50" i="1"/>
  <c r="AU50" i="1" s="1"/>
  <c r="AT343" i="1"/>
  <c r="AU343" i="1" s="1"/>
  <c r="AT240" i="1"/>
  <c r="AU240" i="1" s="1"/>
  <c r="AT220" i="1"/>
  <c r="AU220" i="1" s="1"/>
  <c r="AT172" i="1"/>
  <c r="AU172" i="1" s="1"/>
  <c r="AT53" i="1"/>
  <c r="AU53" i="1" s="1"/>
  <c r="AT232" i="1"/>
  <c r="AU232" i="1" s="1"/>
  <c r="AT101" i="1"/>
  <c r="AU101" i="1" s="1"/>
  <c r="AT322" i="1"/>
  <c r="AU322" i="1" s="1"/>
  <c r="AT49" i="1"/>
  <c r="AU49" i="1" s="1"/>
  <c r="AT163" i="1"/>
  <c r="AU163" i="1" s="1"/>
  <c r="AT345" i="1"/>
  <c r="AU345" i="1" s="1"/>
  <c r="AT141" i="1"/>
  <c r="AU141" i="1" s="1"/>
  <c r="AT199" i="1"/>
  <c r="AU199" i="1" s="1"/>
  <c r="AT205" i="1"/>
  <c r="AU205" i="1" s="1"/>
  <c r="AT332" i="1"/>
  <c r="AU332" i="1" s="1"/>
  <c r="AT165" i="1"/>
  <c r="AU165" i="1" s="1"/>
  <c r="AT254" i="1"/>
  <c r="AU254" i="1" s="1"/>
  <c r="AT161" i="1"/>
  <c r="AU161" i="1" s="1"/>
  <c r="AT32" i="1"/>
  <c r="AU32" i="1" s="1"/>
  <c r="AT6" i="1"/>
  <c r="AU6" i="1" s="1"/>
  <c r="AT278" i="1"/>
  <c r="AU278" i="1" s="1"/>
  <c r="AT243" i="1"/>
  <c r="AU243" i="1" s="1"/>
  <c r="AT323" i="1"/>
  <c r="AU323" i="1" s="1"/>
  <c r="AT13" i="1"/>
  <c r="AU13" i="1" s="1"/>
  <c r="AT21" i="1"/>
  <c r="AU21" i="1" s="1"/>
  <c r="AT76" i="1"/>
  <c r="AU76" i="1" s="1"/>
  <c r="AT245" i="1"/>
  <c r="AU245" i="1" s="1"/>
  <c r="AT126" i="1"/>
  <c r="AU126" i="1" s="1"/>
  <c r="AT157" i="1"/>
  <c r="AU157" i="1" s="1"/>
  <c r="AT44" i="1"/>
  <c r="AU44" i="1" s="1"/>
  <c r="AT300" i="1"/>
  <c r="AU300" i="1" s="1"/>
  <c r="AT175" i="1"/>
  <c r="AU175" i="1" s="1"/>
  <c r="AT72" i="1"/>
  <c r="AU72" i="1" s="1"/>
  <c r="AT95" i="1"/>
  <c r="AU95" i="1" s="1"/>
  <c r="AT316" i="1"/>
  <c r="AU316" i="1" s="1"/>
  <c r="AT271" i="1"/>
  <c r="AU271" i="1" s="1"/>
  <c r="AT213" i="1"/>
  <c r="AU213" i="1" s="1"/>
  <c r="AT248" i="1"/>
  <c r="AU248" i="1" s="1"/>
  <c r="AT202" i="1"/>
  <c r="AU202" i="1" s="1"/>
  <c r="AT216" i="1"/>
  <c r="AU216" i="1" s="1"/>
  <c r="AT93" i="1"/>
  <c r="AU93" i="1" s="1"/>
  <c r="AT97" i="1"/>
  <c r="AU97" i="1" s="1"/>
  <c r="AT74" i="1"/>
  <c r="AU74" i="1" s="1"/>
  <c r="AT206" i="1"/>
  <c r="AU206" i="1" s="1"/>
  <c r="AT209" i="1"/>
  <c r="AU209" i="1" s="1"/>
  <c r="AT258" i="1"/>
  <c r="AU258" i="1" s="1"/>
  <c r="AT123" i="1"/>
  <c r="AU123" i="1" s="1"/>
  <c r="AT285" i="1"/>
  <c r="AU285" i="1" s="1"/>
  <c r="AT283" i="1"/>
  <c r="AU283" i="1" s="1"/>
  <c r="AT19" i="1"/>
  <c r="AU19" i="1" s="1"/>
  <c r="AT60" i="1"/>
  <c r="AU60" i="1" s="1"/>
  <c r="AT22" i="1"/>
  <c r="AU22" i="1" s="1"/>
  <c r="AT24" i="1"/>
  <c r="AU24" i="1" s="1"/>
  <c r="AT198" i="1"/>
  <c r="AU198" i="1" s="1"/>
  <c r="AT336" i="1"/>
  <c r="AU336" i="1" s="1"/>
  <c r="AT170" i="1"/>
  <c r="AU170" i="1" s="1"/>
  <c r="AT171" i="1"/>
  <c r="AU171" i="1" s="1"/>
  <c r="AT296" i="1"/>
  <c r="AU296" i="1" s="1"/>
  <c r="AT138" i="1"/>
  <c r="AU138" i="1" s="1"/>
  <c r="AT238" i="1"/>
  <c r="AU238" i="1" s="1"/>
  <c r="AT334" i="1"/>
  <c r="AU334" i="1" s="1"/>
  <c r="AT129" i="1"/>
  <c r="AU129" i="1" s="1"/>
  <c r="AT180" i="1"/>
  <c r="AU180" i="1" s="1"/>
  <c r="AT70" i="1"/>
  <c r="AU70" i="1" s="1"/>
  <c r="AT192" i="1"/>
  <c r="AU192" i="1" s="1"/>
  <c r="AT303" i="1"/>
  <c r="AU303" i="1" s="1"/>
  <c r="AT80" i="1"/>
  <c r="AU80" i="1" s="1"/>
  <c r="AT118" i="1"/>
  <c r="AU118" i="1" s="1"/>
  <c r="AT298" i="1"/>
  <c r="AU298" i="1" s="1"/>
  <c r="AT15" i="1"/>
  <c r="AU15" i="1" s="1"/>
  <c r="AT111" i="1"/>
  <c r="AU111" i="1" s="1"/>
  <c r="AT229" i="1"/>
  <c r="AU229" i="1" s="1"/>
  <c r="AT63" i="1"/>
  <c r="AU63" i="1" s="1"/>
  <c r="AT62" i="1"/>
  <c r="AU62" i="1" s="1"/>
  <c r="AT77" i="1"/>
  <c r="AU77" i="1" s="1"/>
  <c r="AT9" i="1"/>
  <c r="AU9" i="1" s="1"/>
  <c r="AT341" i="1"/>
  <c r="AU341" i="1" s="1"/>
  <c r="AT51" i="1"/>
  <c r="AU51" i="1" s="1"/>
  <c r="AT225" i="1"/>
  <c r="AU225" i="1" s="1"/>
  <c r="AT264" i="1"/>
  <c r="AU264" i="1" s="1"/>
  <c r="AT330" i="1"/>
  <c r="AU330" i="1" s="1"/>
  <c r="AT266" i="1"/>
  <c r="AU266" i="1" s="1"/>
  <c r="AT94" i="1"/>
  <c r="AU94" i="1" s="1"/>
  <c r="AT30" i="1"/>
  <c r="AU30" i="1" s="1"/>
  <c r="AT14" i="1"/>
  <c r="AU14" i="1" s="1"/>
  <c r="AT313" i="1"/>
  <c r="AU313" i="1" s="1"/>
  <c r="AT344" i="1"/>
  <c r="AU344" i="1" s="1"/>
  <c r="AT281" i="1"/>
  <c r="AU281" i="1" s="1"/>
  <c r="AT263" i="1"/>
  <c r="AU263" i="1" s="1"/>
  <c r="AT288" i="1"/>
  <c r="AU288" i="1" s="1"/>
  <c r="AT43" i="1"/>
  <c r="AU43" i="1" s="1"/>
  <c r="AT342" i="1"/>
  <c r="AU342" i="1" s="1"/>
  <c r="AT329" i="1"/>
  <c r="AU329" i="1" s="1"/>
  <c r="AT196" i="1"/>
  <c r="AU196" i="1" s="1"/>
  <c r="AT91" i="1"/>
  <c r="AU91" i="1" s="1"/>
  <c r="AT176" i="1"/>
  <c r="AU176" i="1" s="1"/>
  <c r="AT160" i="1"/>
  <c r="AU160" i="1" s="1"/>
  <c r="AT247" i="1"/>
  <c r="AU247" i="1" s="1"/>
  <c r="AT269" i="1"/>
  <c r="AU269" i="1" s="1"/>
  <c r="AT132" i="1"/>
  <c r="AU132" i="1" s="1"/>
  <c r="AT147" i="1"/>
  <c r="AU147" i="1" s="1"/>
  <c r="AT317" i="1"/>
  <c r="AU317" i="1" s="1"/>
  <c r="AT186" i="1"/>
  <c r="AU186" i="1" s="1"/>
  <c r="AT84" i="1"/>
  <c r="AU84" i="1" s="1"/>
  <c r="AT3" i="1"/>
  <c r="AU3" i="1" s="1"/>
  <c r="AT293" i="1"/>
  <c r="AU293" i="1" s="1"/>
  <c r="AT215" i="1"/>
  <c r="AU215" i="1" s="1"/>
  <c r="AT237" i="1"/>
  <c r="AU237" i="1" s="1"/>
  <c r="AT46" i="1"/>
  <c r="AU46" i="1" s="1"/>
  <c r="AT185" i="1"/>
  <c r="AU185" i="1" s="1"/>
  <c r="AT139" i="1"/>
  <c r="AU139" i="1" s="1"/>
  <c r="AT52" i="1"/>
  <c r="AU52" i="1" s="1"/>
  <c r="AT200" i="1"/>
  <c r="AU200" i="1" s="1"/>
  <c r="AT204" i="1"/>
  <c r="AU204" i="1" s="1"/>
  <c r="AT184" i="1"/>
  <c r="AU184" i="1" s="1"/>
  <c r="AT158" i="1"/>
  <c r="AU158" i="1" s="1"/>
  <c r="AT324" i="1"/>
  <c r="AU324" i="1" s="1"/>
  <c r="AT120" i="1"/>
  <c r="AU120" i="1" s="1"/>
  <c r="AT191" i="1"/>
  <c r="AU191" i="1" s="1"/>
  <c r="AT277" i="1"/>
  <c r="AU277" i="1" s="1"/>
  <c r="AT59" i="1"/>
  <c r="AU59" i="1" s="1"/>
  <c r="AT311" i="1"/>
  <c r="AU311" i="1" s="1"/>
  <c r="AT42" i="1"/>
  <c r="AU42" i="1" s="1"/>
  <c r="AT346" i="1"/>
  <c r="AU346" i="1" s="1"/>
  <c r="AT252" i="1"/>
  <c r="AU252" i="1" s="1"/>
  <c r="AT179" i="1"/>
  <c r="AU179" i="1" s="1"/>
  <c r="AT137" i="1"/>
  <c r="AU137" i="1" s="1"/>
  <c r="AT31" i="1"/>
  <c r="AU31" i="1" s="1"/>
  <c r="AT249" i="1"/>
  <c r="AU249" i="1" s="1"/>
  <c r="AT236" i="1"/>
  <c r="AU236" i="1" s="1"/>
  <c r="AT302" i="1"/>
  <c r="AU302" i="1" s="1"/>
  <c r="AT284" i="1"/>
  <c r="AU284" i="1" s="1"/>
  <c r="AT119" i="1"/>
  <c r="AU119" i="1" s="1"/>
  <c r="AT188" i="1"/>
  <c r="AU188" i="1" s="1"/>
  <c r="AT37" i="1"/>
  <c r="AU37" i="1" s="1"/>
  <c r="AT154" i="1"/>
  <c r="AU154" i="1" s="1"/>
  <c r="AT201" i="1"/>
  <c r="AU201" i="1" s="1"/>
  <c r="AT299" i="1"/>
  <c r="AU299" i="1" s="1"/>
  <c r="AT292" i="1"/>
  <c r="AU292" i="1" s="1"/>
  <c r="AT36" i="1"/>
  <c r="AU36" i="1" s="1"/>
  <c r="AT113" i="1"/>
  <c r="AU113" i="1" s="1"/>
  <c r="AT223" i="1"/>
  <c r="AU223" i="1" s="1"/>
  <c r="AT189" i="1"/>
  <c r="AU189" i="1" s="1"/>
  <c r="AT87" i="1"/>
  <c r="AU87" i="1" s="1"/>
  <c r="AT212" i="1"/>
  <c r="AU212" i="1" s="1"/>
  <c r="AT272" i="1"/>
  <c r="AU272" i="1" s="1"/>
  <c r="AT286" i="1"/>
  <c r="AU286" i="1" s="1"/>
  <c r="AT128" i="1"/>
  <c r="AU128" i="1" s="1"/>
  <c r="AT314" i="1"/>
  <c r="AU314" i="1" s="1"/>
  <c r="AT217" i="1"/>
  <c r="AU217" i="1" s="1"/>
  <c r="AT73" i="1"/>
  <c r="AU73" i="1" s="1"/>
  <c r="AT5" i="1"/>
  <c r="AU5" i="1" s="1"/>
  <c r="AT226" i="1"/>
  <c r="AU226" i="1" s="1"/>
  <c r="AT233" i="1"/>
  <c r="AU233" i="1" s="1"/>
  <c r="AT195" i="1"/>
  <c r="AU195" i="1" s="1"/>
  <c r="AT47" i="1"/>
  <c r="AU47" i="1" s="1"/>
  <c r="AT270" i="1"/>
  <c r="AU270" i="1" s="1"/>
  <c r="AT294" i="1"/>
  <c r="AU294" i="1" s="1"/>
  <c r="AT235" i="1"/>
  <c r="AU235" i="1" s="1"/>
  <c r="AT150" i="1"/>
  <c r="AU150" i="1" s="1"/>
  <c r="AT218" i="1"/>
  <c r="AU218" i="1" s="1"/>
  <c r="AT327" i="1"/>
  <c r="AU327" i="1" s="1"/>
  <c r="AT88" i="1"/>
  <c r="AU88" i="1" s="1"/>
  <c r="AT125" i="1"/>
  <c r="AU125" i="1" s="1"/>
  <c r="AT146" i="1"/>
  <c r="AU146" i="1" s="1"/>
  <c r="AT169" i="1"/>
  <c r="AU169" i="1" s="1"/>
  <c r="AT340" i="1"/>
  <c r="AU340" i="1" s="1"/>
  <c r="AT173" i="1"/>
  <c r="AU173" i="1" s="1"/>
  <c r="AT319" i="1"/>
  <c r="AU319" i="1" s="1"/>
  <c r="AT183" i="1"/>
  <c r="AU183" i="1" s="1"/>
  <c r="AT124" i="1"/>
  <c r="AU124" i="1" s="1"/>
  <c r="AT107" i="1"/>
  <c r="AU107" i="1" s="1"/>
  <c r="AT79" i="1"/>
  <c r="AU79" i="1" s="1"/>
  <c r="AT211" i="1"/>
  <c r="AU211" i="1" s="1"/>
  <c r="AT8" i="1"/>
  <c r="AU8" i="1" s="1"/>
  <c r="AT287" i="1"/>
  <c r="AU287" i="1" s="1"/>
  <c r="AT339" i="1"/>
  <c r="AU339" i="1" s="1"/>
  <c r="AT242" i="1"/>
  <c r="AU242" i="1" s="1"/>
  <c r="AT134" i="1"/>
  <c r="AU134" i="1" s="1"/>
  <c r="AT203" i="1"/>
  <c r="AU203" i="1" s="1"/>
  <c r="AT260" i="1"/>
  <c r="AU260" i="1" s="1"/>
  <c r="AT99" i="1"/>
  <c r="AU99" i="1" s="1"/>
  <c r="AT135" i="1"/>
  <c r="AU135" i="1" s="1"/>
  <c r="AT78" i="1"/>
  <c r="AU78" i="1" s="1"/>
  <c r="AT246" i="1"/>
  <c r="AU246" i="1" s="1"/>
  <c r="AT68" i="1"/>
  <c r="AU68" i="1" s="1"/>
  <c r="AT102" i="1"/>
  <c r="AU102" i="1" s="1"/>
  <c r="AT282" i="1"/>
  <c r="AU282" i="1" s="1"/>
  <c r="AT153" i="1"/>
  <c r="AU153" i="1" s="1"/>
  <c r="AT306" i="1"/>
  <c r="AU306" i="1" s="1"/>
  <c r="AT127" i="1"/>
  <c r="AU127" i="1" s="1"/>
  <c r="AT221" i="1"/>
  <c r="AU221" i="1" s="1"/>
  <c r="AT81" i="1"/>
  <c r="AU81" i="1" s="1"/>
  <c r="AT159" i="1"/>
  <c r="AU159" i="1" s="1"/>
  <c r="AT144" i="1"/>
  <c r="AU144" i="1" s="1"/>
  <c r="AT2" i="1"/>
  <c r="AU2" i="1" s="1"/>
  <c r="AT11" i="1"/>
  <c r="AU11" i="1" s="1"/>
  <c r="AT304" i="1"/>
  <c r="AU304" i="1" s="1"/>
  <c r="AT89" i="1"/>
  <c r="AU89" i="1" s="1"/>
  <c r="AT349" i="1"/>
  <c r="AU349" i="1" s="1"/>
  <c r="AT58" i="1"/>
  <c r="AU58" i="1" s="1"/>
  <c r="AT164" i="1"/>
  <c r="AU164" i="1" s="1"/>
  <c r="AT115" i="1"/>
  <c r="AU115" i="1" s="1"/>
  <c r="AT117" i="1"/>
  <c r="AU117" i="1" s="1"/>
  <c r="AT16" i="1"/>
  <c r="AU16" i="1" s="1"/>
  <c r="AT155" i="1"/>
  <c r="AU155" i="1" s="1"/>
  <c r="AT109" i="1"/>
  <c r="AU109" i="1" s="1"/>
  <c r="AT29" i="1"/>
  <c r="AU29" i="1" s="1"/>
  <c r="AT86" i="1"/>
  <c r="AU86" i="1" s="1"/>
  <c r="AT253" i="1"/>
  <c r="AU253" i="1" s="1"/>
  <c r="AT27" i="1"/>
  <c r="AU27" i="1" s="1"/>
  <c r="AT96" i="1"/>
  <c r="AU96" i="1" s="1"/>
  <c r="AT45" i="1"/>
  <c r="AU45" i="1" s="1"/>
  <c r="AT34" i="1"/>
  <c r="AU34" i="1" s="1"/>
  <c r="AT325" i="1"/>
  <c r="AU325" i="1" s="1"/>
  <c r="AT55" i="1"/>
  <c r="AU55" i="1" s="1"/>
  <c r="AT10" i="1"/>
  <c r="AU10" i="1" s="1"/>
  <c r="AT105" i="1"/>
  <c r="AU105" i="1" s="1"/>
  <c r="AT328" i="1"/>
  <c r="AU328" i="1" s="1"/>
  <c r="AT338" i="1"/>
  <c r="AU338" i="1" s="1"/>
  <c r="AT71" i="1"/>
  <c r="AU71" i="1" s="1"/>
  <c r="AT167" i="1"/>
  <c r="AU167" i="1" s="1"/>
  <c r="AT190" i="1"/>
  <c r="AU190" i="1" s="1"/>
  <c r="AT228" i="1"/>
  <c r="AU228" i="1" s="1"/>
  <c r="AT331" i="1"/>
  <c r="AU331" i="1" s="1"/>
  <c r="AT61" i="1"/>
  <c r="AU61" i="1" s="1"/>
  <c r="AT100" i="1"/>
  <c r="AU100" i="1" s="1"/>
  <c r="AT174" i="1"/>
  <c r="AU174" i="1" s="1"/>
  <c r="AT64" i="1"/>
  <c r="AU64" i="1" s="1"/>
  <c r="AT231" i="1"/>
  <c r="AU231" i="1" s="1"/>
  <c r="AT178" i="1"/>
  <c r="AU178" i="1" s="1"/>
  <c r="AT104" i="1"/>
  <c r="AU104" i="1" s="1"/>
  <c r="AT110" i="1"/>
  <c r="AU110" i="1" s="1"/>
  <c r="AT347" i="1"/>
  <c r="AU347" i="1" s="1"/>
  <c r="AT310" i="1"/>
  <c r="AU310" i="1" s="1"/>
  <c r="AT48" i="1"/>
  <c r="AU48" i="1" s="1"/>
  <c r="AT335" i="1"/>
  <c r="AU335" i="1" s="1"/>
  <c r="AT35" i="1"/>
  <c r="AU35" i="1" s="1"/>
  <c r="AT257" i="1"/>
  <c r="AU257" i="1" s="1"/>
  <c r="AT121" i="1"/>
  <c r="AU121" i="1" s="1"/>
  <c r="AT307" i="1"/>
  <c r="AU307" i="1" s="1"/>
  <c r="AT289" i="1"/>
  <c r="AU289" i="1" s="1"/>
  <c r="AT136" i="1"/>
  <c r="AU136" i="1" s="1"/>
  <c r="AT224" i="1"/>
  <c r="AU224" i="1" s="1"/>
  <c r="AT23" i="1"/>
  <c r="AU23" i="1" s="1"/>
  <c r="AT274" i="1"/>
  <c r="AU274" i="1" s="1"/>
  <c r="AT312" i="1"/>
  <c r="AU312" i="1" s="1"/>
  <c r="AT241" i="1"/>
  <c r="AU241" i="1" s="1"/>
  <c r="AT133" i="1"/>
  <c r="AU133" i="1" s="1"/>
  <c r="AT197" i="1"/>
  <c r="AU197" i="1" s="1"/>
  <c r="AT103" i="1"/>
  <c r="AU103" i="1" s="1"/>
  <c r="AT54" i="1"/>
  <c r="AU54" i="1" s="1"/>
  <c r="AT321" i="1"/>
  <c r="AU321" i="1" s="1"/>
  <c r="AT208" i="1"/>
  <c r="AU208" i="1" s="1"/>
  <c r="AT26" i="1"/>
  <c r="AU26" i="1" s="1"/>
  <c r="AT25" i="1"/>
  <c r="AU25" i="1" s="1"/>
  <c r="AT308" i="1"/>
  <c r="AU308" i="1" s="1"/>
  <c r="AT41" i="1"/>
  <c r="AU41" i="1" s="1"/>
  <c r="AT168" i="1"/>
  <c r="AU168" i="1" s="1"/>
  <c r="AT255" i="1"/>
  <c r="AU255" i="1" s="1"/>
  <c r="AT337" i="1"/>
  <c r="AU337" i="1" s="1"/>
  <c r="AT210" i="1"/>
  <c r="AU210" i="1" s="1"/>
  <c r="AT114" i="1"/>
  <c r="AU114" i="1" s="1"/>
  <c r="AT122" i="1"/>
  <c r="AU122" i="1" s="1"/>
  <c r="AT280" i="1"/>
  <c r="AU280" i="1" s="1"/>
  <c r="AT151" i="1"/>
  <c r="AU151" i="1" s="1"/>
  <c r="AT244" i="1"/>
  <c r="AU244" i="1" s="1"/>
  <c r="AT112" i="1"/>
  <c r="AU112" i="1" s="1"/>
  <c r="AT142" i="1"/>
  <c r="AU142" i="1" s="1"/>
  <c r="AT57" i="1"/>
  <c r="AU57" i="1" s="1"/>
  <c r="AT256" i="1"/>
  <c r="AU256" i="1" s="1"/>
  <c r="AT268" i="1"/>
  <c r="AU268" i="1" s="1"/>
  <c r="AT276" i="1"/>
  <c r="AU276" i="1" s="1"/>
  <c r="AT259" i="1"/>
  <c r="AU259" i="1" s="1"/>
</calcChain>
</file>

<file path=xl/sharedStrings.xml><?xml version="1.0" encoding="utf-8"?>
<sst xmlns="http://schemas.openxmlformats.org/spreadsheetml/2006/main" count="5719" uniqueCount="450">
  <si>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</si>
  <si>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</si>
  <si>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</si>
  <si>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</si>
  <si>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</si>
  <si>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</si>
  <si>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</si>
  <si>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</si>
  <si>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</si>
  <si>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</si>
  <si>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</si>
  <si>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</si>
  <si>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</si>
  <si>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</si>
  <si>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</si>
  <si>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A-N</t>
  </si>
  <si>
    <t>H</t>
  </si>
  <si>
    <t>AN-H AVG</t>
  </si>
  <si>
    <t>Rank AN-H</t>
  </si>
  <si>
    <t>AVG RANK BIG 3</t>
  </si>
  <si>
    <t>Champ Filter</t>
  </si>
  <si>
    <t>Power Filter</t>
  </si>
  <si>
    <t>TOP RANK (P/C)</t>
  </si>
  <si>
    <t>TEAM</t>
  </si>
  <si>
    <t>DAVIS VALUE</t>
  </si>
  <si>
    <t>Power 9?</t>
  </si>
  <si>
    <t>Power 7?</t>
  </si>
  <si>
    <t>power</t>
  </si>
  <si>
    <t>Top 30?</t>
  </si>
  <si>
    <t>DAVIS VALUE 2</t>
  </si>
  <si>
    <t>AVG DV</t>
  </si>
  <si>
    <t xml:space="preserve">AVG DV AND TOP </t>
  </si>
  <si>
    <t>champ</t>
  </si>
  <si>
    <t>MIN</t>
  </si>
  <si>
    <t>Team</t>
  </si>
  <si>
    <t>Abilene Christian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</si>
  <si>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</si>
  <si>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</si>
  <si>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</si>
  <si>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</si>
  <si>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</si>
  <si>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</si>
  <si>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</si>
  <si>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</si>
  <si>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</si>
  <si>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</si>
  <si>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</si>
  <si>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</si>
  <si>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Little Rock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</si>
  <si>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</si>
  <si>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</si>
  <si>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</si>
  <si>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</si>
  <si>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</si>
  <si>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</si>
  <si>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</si>
  <si>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</si>
  <si>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</si>
  <si>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</si>
  <si>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</si>
  <si>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</si>
  <si>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</si>
  <si>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</si>
  <si>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</si>
  <si>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</si>
  <si>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</si>
  <si>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</si>
  <si>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</si>
  <si>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</si>
  <si>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</si>
  <si>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</si>
  <si>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</si>
  <si>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</si>
  <si>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</si>
  <si>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</si>
  <si>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</si>
  <si>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</si>
  <si>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</si>
  <si>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</si>
  <si>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</si>
  <si>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</si>
  <si>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</si>
  <si>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</si>
  <si>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</si>
  <si>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</si>
  <si>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</si>
  <si>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</si>
  <si>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</si>
  <si>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</si>
  <si>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College of Charleston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</si>
  <si>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</si>
  <si>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</si>
  <si>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</si>
  <si>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</si>
  <si>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</si>
  <si>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</si>
  <si>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</si>
  <si>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</si>
  <si>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</si>
  <si>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</si>
  <si>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</si>
  <si>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</si>
  <si>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</si>
  <si>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</si>
  <si>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Detroit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</si>
  <si>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</si>
  <si>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</si>
  <si>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</si>
  <si>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</si>
  <si>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</si>
  <si>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</si>
  <si>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</si>
  <si>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</si>
  <si>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</si>
  <si>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</si>
  <si>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</si>
  <si>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</si>
  <si>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</si>
  <si>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</si>
  <si>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</si>
  <si>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</si>
  <si>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</si>
  <si>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</si>
  <si>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</si>
  <si>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</si>
  <si>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</si>
  <si>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</si>
  <si>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</si>
  <si>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</si>
  <si>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</si>
  <si>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</si>
  <si>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</si>
  <si>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</si>
  <si>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</si>
  <si>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</si>
  <si>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</si>
  <si>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</si>
  <si>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</si>
  <si>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</si>
  <si>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</si>
  <si>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</si>
  <si>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</si>
  <si>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</si>
  <si>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</si>
  <si>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</si>
  <si>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</si>
  <si>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</si>
  <si>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</si>
  <si>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</si>
  <si>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</si>
  <si>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</si>
  <si>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St.</t>
  </si>
  <si>
    <t>Illinois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</si>
  <si>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</si>
  <si>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</si>
  <si>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</si>
  <si>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</si>
  <si>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</si>
  <si>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</si>
  <si>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</si>
  <si>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</si>
  <si>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IPFW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</si>
  <si>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</si>
  <si>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</si>
  <si>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</si>
  <si>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</si>
  <si>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</si>
  <si>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</si>
  <si>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</si>
  <si>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</si>
  <si>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</si>
  <si>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</si>
  <si>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</si>
  <si>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</si>
  <si>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</si>
  <si>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</si>
  <si>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</si>
  <si>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Lipscomb</t>
  </si>
  <si>
    <t>LIU Brooklyn</t>
  </si>
  <si>
    <t>Long Beach St.</t>
  </si>
  <si>
    <t>Longwood</t>
  </si>
  <si>
    <t>Louisiana Lafayette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</si>
  <si>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</si>
  <si>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</si>
  <si>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</si>
  <si>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</si>
  <si>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</si>
  <si>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</si>
  <si>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</si>
  <si>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</si>
  <si>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</si>
  <si>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</si>
  <si>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</si>
  <si>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</si>
  <si>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</si>
  <si>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</si>
  <si>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</si>
  <si>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</si>
  <si>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</si>
  <si>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</si>
  <si>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</si>
  <si>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</si>
  <si>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</si>
  <si>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</si>
  <si>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</si>
  <si>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</si>
  <si>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</si>
  <si>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</si>
  <si>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</si>
  <si>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</si>
  <si>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</si>
  <si>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</si>
  <si>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</si>
  <si>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</si>
  <si>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</si>
  <si>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</si>
  <si>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</si>
  <si>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</si>
  <si>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</si>
  <si>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</si>
  <si>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</si>
  <si>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</si>
  <si>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</si>
  <si>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</si>
  <si>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</si>
  <si>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</si>
  <si>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</si>
  <si>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</si>
  <si>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</si>
  <si>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</si>
  <si>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</si>
  <si>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Carolina</t>
  </si>
  <si>
    <t>North Carolina A&amp;T</t>
  </si>
  <si>
    <t>North Carolina Central</t>
  </si>
  <si>
    <t>North Carolina St.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</si>
  <si>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</si>
  <si>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</si>
  <si>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</si>
  <si>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</si>
  <si>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</si>
  <si>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</si>
  <si>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</si>
  <si>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</si>
  <si>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</si>
  <si>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</si>
  <si>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</si>
  <si>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</si>
  <si>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</si>
  <si>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</si>
  <si>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</si>
  <si>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</si>
  <si>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</si>
  <si>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</si>
  <si>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</si>
  <si>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</si>
  <si>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</si>
  <si>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</si>
  <si>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</si>
  <si>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</si>
  <si>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</si>
  <si>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</si>
  <si>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</si>
  <si>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</si>
  <si>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</si>
  <si>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</si>
  <si>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</si>
  <si>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</si>
  <si>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</si>
  <si>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</si>
  <si>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</si>
  <si>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</si>
  <si>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</si>
  <si>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</si>
  <si>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</si>
  <si>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</si>
  <si>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</si>
  <si>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</si>
  <si>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</si>
  <si>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</si>
  <si>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</si>
  <si>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</si>
  <si>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</si>
  <si>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</si>
  <si>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</si>
  <si>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</si>
  <si>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</si>
  <si>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</si>
  <si>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</si>
  <si>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</si>
  <si>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</si>
  <si>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Savannah St.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</si>
  <si>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</si>
  <si>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</si>
  <si>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</si>
  <si>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</si>
  <si>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</si>
  <si>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</si>
  <si>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</si>
  <si>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</si>
  <si>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</si>
  <si>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</si>
  <si>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</si>
  <si>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</si>
  <si>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</si>
  <si>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</si>
  <si>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</si>
  <si>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</si>
  <si>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</si>
  <si>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</si>
  <si>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Francis NY</t>
  </si>
  <si>
    <t>St. Francis PA</t>
  </si>
  <si>
    <t>St. John's</t>
  </si>
  <si>
    <t>Stanford</t>
  </si>
  <si>
    <t>Stephen F. Austin</t>
  </si>
  <si>
    <t>Stetson</t>
  </si>
  <si>
    <t>Stony Brook</t>
  </si>
  <si>
    <t>Syracuse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</si>
  <si>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</si>
  <si>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</si>
  <si>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</si>
  <si>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</si>
  <si>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</si>
  <si>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</si>
  <si>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</si>
  <si>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</si>
  <si>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</si>
  <si>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</si>
  <si>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</si>
  <si>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</si>
  <si>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</si>
  <si>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</si>
  <si>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</si>
  <si>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</si>
  <si>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</si>
  <si>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</si>
  <si>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</si>
  <si>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</si>
  <si>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</si>
  <si>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</si>
  <si>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</si>
  <si>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</si>
  <si>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</si>
  <si>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</si>
  <si>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</si>
  <si>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</si>
  <si>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</si>
  <si>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</si>
  <si>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</si>
  <si>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</si>
  <si>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</si>
  <si>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</si>
  <si>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</si>
  <si>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Utah</t>
  </si>
  <si>
    <t>Utah St.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</si>
  <si>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</si>
  <si>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</si>
  <si>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</si>
  <si>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</si>
  <si>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</si>
  <si>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</si>
  <si>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</si>
  <si>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</si>
  <si>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</si>
  <si>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</si>
  <si>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</si>
  <si>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</si>
  <si>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</si>
  <si>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</si>
  <si>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</si>
  <si>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</si>
  <si>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</si>
  <si>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</si>
  <si>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</si>
  <si>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</si>
  <si>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</si>
  <si>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</si>
  <si>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</si>
  <si>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</si>
  <si>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</si>
  <si>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</si>
  <si>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</si>
  <si>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</si>
  <si>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</si>
  <si>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</si>
  <si>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</si>
  <si>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Texas Pan American</t>
  </si>
  <si>
    <t>MATCH?</t>
  </si>
  <si>
    <t>KP A-Z</t>
  </si>
  <si>
    <t>T-RANk A-Z</t>
  </si>
  <si>
    <t>Momentum</t>
  </si>
  <si>
    <t>Momrk</t>
  </si>
  <si>
    <t>BARTHAG</t>
  </si>
  <si>
    <t>   1 seed, Final Four</t>
  </si>
  <si>
    <t>   2 seed, R32</t>
  </si>
  <si>
    <t>   1 seed, Finals</t>
  </si>
  <si>
    <t>   1 seed, CHAMPS</t>
  </si>
  <si>
    <t>   4 seed, Sweet Sixteen</t>
  </si>
  <si>
    <t>   2 seed, Elite Eight</t>
  </si>
  <si>
    <t>   3 seed, Elite Eight</t>
  </si>
  <si>
    <t>   1 seed, R32</t>
  </si>
  <si>
    <t>   4 seed, Elite Eight</t>
  </si>
  <si>
    <t>   7 seed, Final Four</t>
  </si>
  <si>
    <t>   5 seed, R32</t>
  </si>
  <si>
    <t>   5 seed, Sweet Sixteen</t>
  </si>
  <si>
    <t>   6 seed, R64</t>
  </si>
  <si>
    <t>   3 seed, R64</t>
  </si>
  <si>
    <t>   11 seed, R64</t>
  </si>
  <si>
    <t>   3 seed, Sweet Sixteen</t>
  </si>
  <si>
    <t>   7 seed, R32</t>
  </si>
  <si>
    <t>   11 seed, R68</t>
  </si>
  <si>
    <t>   7 seed, Sweet Sixteen</t>
  </si>
  <si>
    <t>   4 seed, R32</t>
  </si>
  <si>
    <t>   6 seed, R32</t>
  </si>
  <si>
    <t>   9 seed, R64</t>
  </si>
  <si>
    <t>   6 seed, Sweet Sixteen</t>
  </si>
  <si>
    <t>   10 seed, R64</t>
  </si>
  <si>
    <t>   13 seed, R64</t>
  </si>
  <si>
    <t>   7 seed, R64</t>
  </si>
  <si>
    <t>   8 seed, R32</t>
  </si>
  <si>
    <t>   8 seed, Sweet Sixteen</t>
  </si>
  <si>
    <t>   10 seed, R32</t>
  </si>
  <si>
    <t>   12 seed, R64</t>
  </si>
  <si>
    <t>   11 seed, R32</t>
  </si>
  <si>
    <t>   11 seed, Sweet Sixteen</t>
  </si>
  <si>
    <t>   14 seed, R32</t>
  </si>
  <si>
    <t>   14 seed, R64</t>
  </si>
  <si>
    <t>   15 seed, R64</t>
  </si>
  <si>
    <t>   16 seed, R64</t>
  </si>
  <si>
    <t>   16 seed, R68</t>
  </si>
  <si>
    <t>Little Rock</t>
  </si>
  <si>
    <t>Houston Christian</t>
  </si>
  <si>
    <t>UT Rio Grande Valley</t>
  </si>
  <si>
    <t>MOMRK</t>
  </si>
  <si>
    <t>nonconrk</t>
  </si>
  <si>
    <t>nonconall</t>
  </si>
  <si>
    <t>adjrk</t>
  </si>
  <si>
    <t>chrk</t>
  </si>
  <si>
    <t>pwrk</t>
  </si>
  <si>
    <t>dv rk</t>
  </si>
  <si>
    <t>INDEXRK</t>
  </si>
  <si>
    <t>Ranker</t>
  </si>
  <si>
    <t>test d</t>
  </si>
  <si>
    <t>NEWRKD</t>
  </si>
  <si>
    <t>test o</t>
  </si>
  <si>
    <t>NEWRKO</t>
  </si>
  <si>
    <t>trde</t>
  </si>
  <si>
    <t>STRDE</t>
  </si>
  <si>
    <t>STRDE+</t>
  </si>
  <si>
    <t>16 ind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</si>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</sst>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FF00"/>
      <name val="Calibri"/>
      <family val="2"/>
      <scheme val="minor"/>
    </font>
  </fonts>
  <fills count="2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E1F2E8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FAD2D5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BE3E6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1FF4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5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6" borderId="0" xfId="0" applyFont="1" applyFill="1"/>
    <xf numFmtId="0" fontId="7" fillId="0" borderId="0" xfId="1" applyAlignment="1">
      <alignment horizontal="left" vertical="center"/>
    </xf>
    <xf numFmtId="0" fontId="7" fillId="0" borderId="7" xfId="1" applyBorder="1" applyAlignment="1">
      <alignment horizontal="left" vertical="center"/>
    </xf>
    <xf numFmtId="0" fontId="4" fillId="8" borderId="9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4" fillId="40" borderId="9" xfId="0" applyFont="1" applyFill="1" applyBorder="1" applyAlignment="1">
      <alignment horizontal="center" vertical="center"/>
    </xf>
    <xf numFmtId="0" fontId="5" fillId="40" borderId="8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0" fontId="5" fillId="19" borderId="8" xfId="0" applyFont="1" applyFill="1" applyBorder="1" applyAlignment="1">
      <alignment horizontal="center" vertical="center"/>
    </xf>
    <xf numFmtId="0" fontId="4" fillId="20" borderId="9" xfId="0" applyFont="1" applyFill="1" applyBorder="1" applyAlignment="1">
      <alignment horizontal="center" vertical="center"/>
    </xf>
    <xf numFmtId="0" fontId="5" fillId="20" borderId="8" xfId="0" applyFont="1" applyFill="1" applyBorder="1" applyAlignment="1">
      <alignment horizontal="center" vertical="center"/>
    </xf>
    <xf numFmtId="0" fontId="4" fillId="31" borderId="9" xfId="0" applyFont="1" applyFill="1" applyBorder="1" applyAlignment="1">
      <alignment horizontal="center" vertical="center"/>
    </xf>
    <xf numFmtId="0" fontId="5" fillId="31" borderId="8" xfId="0" applyFont="1" applyFill="1" applyBorder="1" applyAlignment="1">
      <alignment horizontal="center" vertical="center"/>
    </xf>
    <xf numFmtId="0" fontId="4" fillId="51" borderId="9" xfId="0" applyFont="1" applyFill="1" applyBorder="1" applyAlignment="1">
      <alignment horizontal="center" vertical="center"/>
    </xf>
    <xf numFmtId="0" fontId="5" fillId="51" borderId="8" xfId="0" applyFont="1" applyFill="1" applyBorder="1" applyAlignment="1">
      <alignment horizontal="center" vertical="center"/>
    </xf>
    <xf numFmtId="0" fontId="4" fillId="33" borderId="9" xfId="0" applyFont="1" applyFill="1" applyBorder="1" applyAlignment="1">
      <alignment horizontal="center" vertical="center"/>
    </xf>
    <xf numFmtId="0" fontId="5" fillId="33" borderId="8" xfId="0" applyFont="1" applyFill="1" applyBorder="1" applyAlignment="1">
      <alignment horizontal="center" vertical="center"/>
    </xf>
    <xf numFmtId="0" fontId="4" fillId="26" borderId="9" xfId="0" applyFont="1" applyFill="1" applyBorder="1" applyAlignment="1">
      <alignment horizontal="center" vertical="center"/>
    </xf>
    <xf numFmtId="0" fontId="5" fillId="26" borderId="8" xfId="0" applyFont="1" applyFill="1" applyBorder="1" applyAlignment="1">
      <alignment horizontal="center" vertical="center"/>
    </xf>
    <xf numFmtId="0" fontId="4" fillId="39" borderId="9" xfId="0" applyFont="1" applyFill="1" applyBorder="1" applyAlignment="1">
      <alignment horizontal="center" vertical="center"/>
    </xf>
    <xf numFmtId="0" fontId="5" fillId="39" borderId="8" xfId="0" applyFont="1" applyFill="1" applyBorder="1" applyAlignment="1">
      <alignment horizontal="center" vertical="center"/>
    </xf>
    <xf numFmtId="0" fontId="4" fillId="86" borderId="9" xfId="0" applyFont="1" applyFill="1" applyBorder="1" applyAlignment="1">
      <alignment horizontal="center" vertical="center"/>
    </xf>
    <xf numFmtId="0" fontId="5" fillId="86" borderId="8" xfId="0" applyFont="1" applyFill="1" applyBorder="1" applyAlignment="1">
      <alignment horizontal="center" vertical="center"/>
    </xf>
    <xf numFmtId="0" fontId="4" fillId="49" borderId="9" xfId="0" applyFont="1" applyFill="1" applyBorder="1" applyAlignment="1">
      <alignment horizontal="center" vertical="center"/>
    </xf>
    <xf numFmtId="0" fontId="5" fillId="49" borderId="8" xfId="0" applyFont="1" applyFill="1" applyBorder="1" applyAlignment="1">
      <alignment horizontal="center" vertical="center"/>
    </xf>
    <xf numFmtId="0" fontId="4" fillId="94" borderId="9" xfId="0" applyFont="1" applyFill="1" applyBorder="1" applyAlignment="1">
      <alignment horizontal="center" vertical="center"/>
    </xf>
    <xf numFmtId="0" fontId="5" fillId="94" borderId="8" xfId="0" applyFont="1" applyFill="1" applyBorder="1" applyAlignment="1">
      <alignment horizontal="center" vertical="center"/>
    </xf>
    <xf numFmtId="0" fontId="4" fillId="72" borderId="9" xfId="0" applyFont="1" applyFill="1" applyBorder="1" applyAlignment="1">
      <alignment horizontal="center" vertical="center"/>
    </xf>
    <xf numFmtId="0" fontId="5" fillId="72" borderId="8" xfId="0" applyFont="1" applyFill="1" applyBorder="1" applyAlignment="1">
      <alignment horizontal="center" vertical="center"/>
    </xf>
    <xf numFmtId="0" fontId="4" fillId="69" borderId="9" xfId="0" applyFont="1" applyFill="1" applyBorder="1" applyAlignment="1">
      <alignment horizontal="center" vertical="center"/>
    </xf>
    <xf numFmtId="0" fontId="5" fillId="69" borderId="8" xfId="0" applyFont="1" applyFill="1" applyBorder="1" applyAlignment="1">
      <alignment horizontal="center" vertical="center"/>
    </xf>
    <xf numFmtId="0" fontId="4" fillId="44" borderId="9" xfId="0" applyFont="1" applyFill="1" applyBorder="1" applyAlignment="1">
      <alignment horizontal="center" vertical="center"/>
    </xf>
    <xf numFmtId="0" fontId="5" fillId="44" borderId="8" xfId="0" applyFont="1" applyFill="1" applyBorder="1" applyAlignment="1">
      <alignment horizontal="center" vertical="center"/>
    </xf>
    <xf numFmtId="0" fontId="4" fillId="62" borderId="9" xfId="0" applyFont="1" applyFill="1" applyBorder="1" applyAlignment="1">
      <alignment horizontal="center" vertical="center"/>
    </xf>
    <xf numFmtId="0" fontId="5" fillId="62" borderId="8" xfId="0" applyFont="1" applyFill="1" applyBorder="1" applyAlignment="1">
      <alignment horizontal="center" vertical="center"/>
    </xf>
    <xf numFmtId="0" fontId="4" fillId="55" borderId="9" xfId="0" applyFont="1" applyFill="1" applyBorder="1" applyAlignment="1">
      <alignment horizontal="center" vertical="center"/>
    </xf>
    <xf numFmtId="0" fontId="5" fillId="55" borderId="8" xfId="0" applyFont="1" applyFill="1" applyBorder="1" applyAlignment="1">
      <alignment horizontal="center" vertical="center"/>
    </xf>
    <xf numFmtId="0" fontId="4" fillId="36" borderId="9" xfId="0" applyFont="1" applyFill="1" applyBorder="1" applyAlignment="1">
      <alignment horizontal="center" vertical="center"/>
    </xf>
    <xf numFmtId="0" fontId="5" fillId="36" borderId="8" xfId="0" applyFont="1" applyFill="1" applyBorder="1" applyAlignment="1">
      <alignment horizontal="center" vertical="center"/>
    </xf>
    <xf numFmtId="0" fontId="4" fillId="68" borderId="9" xfId="0" applyFont="1" applyFill="1" applyBorder="1" applyAlignment="1">
      <alignment horizontal="center" vertical="center"/>
    </xf>
    <xf numFmtId="0" fontId="5" fillId="68" borderId="8" xfId="0" applyFont="1" applyFill="1" applyBorder="1" applyAlignment="1">
      <alignment horizontal="center" vertical="center"/>
    </xf>
    <xf numFmtId="0" fontId="4" fillId="35" borderId="9" xfId="0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4" fillId="121" borderId="9" xfId="0" applyFont="1" applyFill="1" applyBorder="1" applyAlignment="1">
      <alignment horizontal="center" vertical="center"/>
    </xf>
    <xf numFmtId="0" fontId="5" fillId="121" borderId="8" xfId="0" applyFont="1" applyFill="1" applyBorder="1" applyAlignment="1">
      <alignment horizontal="center" vertical="center"/>
    </xf>
    <xf numFmtId="0" fontId="4" fillId="38" borderId="9" xfId="0" applyFont="1" applyFill="1" applyBorder="1" applyAlignment="1">
      <alignment horizontal="center" vertical="center"/>
    </xf>
    <xf numFmtId="0" fontId="5" fillId="38" borderId="8" xfId="0" applyFont="1" applyFill="1" applyBorder="1" applyAlignment="1">
      <alignment horizontal="center" vertical="center"/>
    </xf>
    <xf numFmtId="0" fontId="4" fillId="59" borderId="9" xfId="0" applyFont="1" applyFill="1" applyBorder="1" applyAlignment="1">
      <alignment horizontal="center" vertical="center"/>
    </xf>
    <xf numFmtId="0" fontId="5" fillId="59" borderId="8" xfId="0" applyFont="1" applyFill="1" applyBorder="1" applyAlignment="1">
      <alignment horizontal="center" vertical="center"/>
    </xf>
    <xf numFmtId="0" fontId="6" fillId="128" borderId="7" xfId="0" applyFont="1" applyFill="1" applyBorder="1" applyAlignment="1">
      <alignment horizontal="left" vertical="center"/>
    </xf>
    <xf numFmtId="0" fontId="7" fillId="128" borderId="8" xfId="1" applyFill="1" applyBorder="1" applyAlignment="1">
      <alignment horizontal="center" vertical="center"/>
    </xf>
    <xf numFmtId="0" fontId="4" fillId="116" borderId="9" xfId="0" applyFont="1" applyFill="1" applyBorder="1" applyAlignment="1">
      <alignment horizontal="center" vertical="center"/>
    </xf>
    <xf numFmtId="0" fontId="5" fillId="116" borderId="8" xfId="0" applyFont="1" applyFill="1" applyBorder="1" applyAlignment="1">
      <alignment horizontal="center" vertical="center"/>
    </xf>
    <xf numFmtId="0" fontId="4" fillId="107" borderId="9" xfId="0" applyFont="1" applyFill="1" applyBorder="1" applyAlignment="1">
      <alignment horizontal="center" vertical="center"/>
    </xf>
    <xf numFmtId="0" fontId="5" fillId="107" borderId="8" xfId="0" applyFont="1" applyFill="1" applyBorder="1" applyAlignment="1">
      <alignment horizontal="center" vertical="center"/>
    </xf>
    <xf numFmtId="0" fontId="4" fillId="93" borderId="9" xfId="0" applyFont="1" applyFill="1" applyBorder="1" applyAlignment="1">
      <alignment horizontal="center" vertical="center"/>
    </xf>
    <xf numFmtId="0" fontId="5" fillId="93" borderId="8" xfId="0" applyFont="1" applyFill="1" applyBorder="1" applyAlignment="1">
      <alignment horizontal="center" vertical="center"/>
    </xf>
    <xf numFmtId="0" fontId="4" fillId="99" borderId="9" xfId="0" applyFont="1" applyFill="1" applyBorder="1" applyAlignment="1">
      <alignment horizontal="center" vertical="center"/>
    </xf>
    <xf numFmtId="0" fontId="5" fillId="99" borderId="8" xfId="0" applyFont="1" applyFill="1" applyBorder="1" applyAlignment="1">
      <alignment horizontal="center" vertical="center"/>
    </xf>
    <xf numFmtId="0" fontId="4" fillId="82" borderId="9" xfId="0" applyFont="1" applyFill="1" applyBorder="1" applyAlignment="1">
      <alignment horizontal="center" vertical="center"/>
    </xf>
    <xf numFmtId="0" fontId="5" fillId="82" borderId="8" xfId="0" applyFont="1" applyFill="1" applyBorder="1" applyAlignment="1">
      <alignment horizontal="center" vertical="center"/>
    </xf>
    <xf numFmtId="0" fontId="4" fillId="112" borderId="9" xfId="0" applyFont="1" applyFill="1" applyBorder="1" applyAlignment="1">
      <alignment horizontal="center" vertical="center"/>
    </xf>
    <xf numFmtId="0" fontId="5" fillId="112" borderId="8" xfId="0" applyFont="1" applyFill="1" applyBorder="1" applyAlignment="1">
      <alignment horizontal="center" vertical="center"/>
    </xf>
    <xf numFmtId="0" fontId="4" fillId="22" borderId="9" xfId="0" applyFont="1" applyFill="1" applyBorder="1" applyAlignment="1">
      <alignment horizontal="center" vertical="center"/>
    </xf>
    <xf numFmtId="0" fontId="5" fillId="22" borderId="8" xfId="0" applyFont="1" applyFill="1" applyBorder="1" applyAlignment="1">
      <alignment horizontal="center" vertical="center"/>
    </xf>
    <xf numFmtId="0" fontId="4" fillId="108" borderId="9" xfId="0" applyFont="1" applyFill="1" applyBorder="1" applyAlignment="1">
      <alignment horizontal="center" vertical="center"/>
    </xf>
    <xf numFmtId="0" fontId="5" fillId="108" borderId="8" xfId="0" applyFont="1" applyFill="1" applyBorder="1" applyAlignment="1">
      <alignment horizontal="center" vertical="center"/>
    </xf>
    <xf numFmtId="0" fontId="4" fillId="70" borderId="9" xfId="0" applyFont="1" applyFill="1" applyBorder="1" applyAlignment="1">
      <alignment horizontal="center" vertical="center"/>
    </xf>
    <xf numFmtId="0" fontId="5" fillId="70" borderId="8" xfId="0" applyFont="1" applyFill="1" applyBorder="1" applyAlignment="1">
      <alignment horizontal="center" vertical="center"/>
    </xf>
    <xf numFmtId="0" fontId="4" fillId="21" borderId="9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4" fillId="24" borderId="9" xfId="0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4" fillId="149" borderId="9" xfId="0" applyFont="1" applyFill="1" applyBorder="1" applyAlignment="1">
      <alignment horizontal="center" vertical="center"/>
    </xf>
    <xf numFmtId="0" fontId="5" fillId="149" borderId="8" xfId="0" applyFont="1" applyFill="1" applyBorder="1" applyAlignment="1">
      <alignment horizontal="center" vertical="center"/>
    </xf>
    <xf numFmtId="0" fontId="4" fillId="47" borderId="9" xfId="0" applyFont="1" applyFill="1" applyBorder="1" applyAlignment="1">
      <alignment horizontal="center" vertical="center"/>
    </xf>
    <xf numFmtId="0" fontId="5" fillId="47" borderId="8" xfId="0" applyFont="1" applyFill="1" applyBorder="1" applyAlignment="1">
      <alignment horizontal="center" vertical="center"/>
    </xf>
    <xf numFmtId="0" fontId="4" fillId="74" borderId="9" xfId="0" applyFont="1" applyFill="1" applyBorder="1" applyAlignment="1">
      <alignment horizontal="center" vertical="center"/>
    </xf>
    <xf numFmtId="0" fontId="5" fillId="74" borderId="8" xfId="0" applyFont="1" applyFill="1" applyBorder="1" applyAlignment="1">
      <alignment horizontal="center" vertical="center"/>
    </xf>
    <xf numFmtId="0" fontId="4" fillId="76" borderId="9" xfId="0" applyFont="1" applyFill="1" applyBorder="1" applyAlignment="1">
      <alignment horizontal="center" vertical="center"/>
    </xf>
    <xf numFmtId="0" fontId="5" fillId="76" borderId="8" xfId="0" applyFont="1" applyFill="1" applyBorder="1" applyAlignment="1">
      <alignment horizontal="center" vertical="center"/>
    </xf>
    <xf numFmtId="0" fontId="4" fillId="32" borderId="9" xfId="0" applyFont="1" applyFill="1" applyBorder="1" applyAlignment="1">
      <alignment horizontal="center" vertical="center"/>
    </xf>
    <xf numFmtId="0" fontId="5" fillId="32" borderId="8" xfId="0" applyFont="1" applyFill="1" applyBorder="1" applyAlignment="1">
      <alignment horizontal="center" vertical="center"/>
    </xf>
    <xf numFmtId="0" fontId="4" fillId="77" borderId="9" xfId="0" applyFont="1" applyFill="1" applyBorder="1" applyAlignment="1">
      <alignment horizontal="center" vertical="center"/>
    </xf>
    <xf numFmtId="0" fontId="5" fillId="77" borderId="8" xfId="0" applyFont="1" applyFill="1" applyBorder="1" applyAlignment="1">
      <alignment horizontal="center" vertical="center"/>
    </xf>
    <xf numFmtId="0" fontId="4" fillId="27" borderId="9" xfId="0" applyFont="1" applyFill="1" applyBorder="1" applyAlignment="1">
      <alignment horizontal="center" vertical="center"/>
    </xf>
    <xf numFmtId="0" fontId="5" fillId="27" borderId="8" xfId="0" applyFont="1" applyFill="1" applyBorder="1" applyAlignment="1">
      <alignment horizontal="center" vertical="center"/>
    </xf>
    <xf numFmtId="0" fontId="4" fillId="71" borderId="9" xfId="0" applyFont="1" applyFill="1" applyBorder="1" applyAlignment="1">
      <alignment horizontal="center" vertical="center"/>
    </xf>
    <xf numFmtId="0" fontId="5" fillId="71" borderId="8" xfId="0" applyFont="1" applyFill="1" applyBorder="1" applyAlignment="1">
      <alignment horizontal="center" vertical="center"/>
    </xf>
    <xf numFmtId="0" fontId="4" fillId="42" borderId="9" xfId="0" applyFont="1" applyFill="1" applyBorder="1" applyAlignment="1">
      <alignment horizontal="center" vertical="center"/>
    </xf>
    <xf numFmtId="0" fontId="5" fillId="42" borderId="8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4" fillId="53" borderId="9" xfId="0" applyFont="1" applyFill="1" applyBorder="1" applyAlignment="1">
      <alignment horizontal="center" vertical="center"/>
    </xf>
    <xf numFmtId="0" fontId="5" fillId="53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4" fillId="79" borderId="9" xfId="0" applyFont="1" applyFill="1" applyBorder="1" applyAlignment="1">
      <alignment horizontal="center" vertical="center"/>
    </xf>
    <xf numFmtId="0" fontId="5" fillId="79" borderId="8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4" fillId="41" borderId="9" xfId="0" applyFont="1" applyFill="1" applyBorder="1" applyAlignment="1">
      <alignment horizontal="center" vertical="center"/>
    </xf>
    <xf numFmtId="0" fontId="5" fillId="41" borderId="8" xfId="0" applyFont="1" applyFill="1" applyBorder="1" applyAlignment="1">
      <alignment horizontal="center" vertical="center"/>
    </xf>
    <xf numFmtId="0" fontId="4" fillId="85" borderId="9" xfId="0" applyFont="1" applyFill="1" applyBorder="1" applyAlignment="1">
      <alignment horizontal="center" vertical="center"/>
    </xf>
    <xf numFmtId="0" fontId="5" fillId="85" borderId="8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4" fillId="58" borderId="9" xfId="0" applyFont="1" applyFill="1" applyBorder="1" applyAlignment="1">
      <alignment horizontal="center" vertical="center"/>
    </xf>
    <xf numFmtId="0" fontId="5" fillId="58" borderId="8" xfId="0" applyFont="1" applyFill="1" applyBorder="1" applyAlignment="1">
      <alignment horizontal="center" vertical="center"/>
    </xf>
    <xf numFmtId="0" fontId="4" fillId="175" borderId="9" xfId="0" applyFont="1" applyFill="1" applyBorder="1" applyAlignment="1">
      <alignment horizontal="center" vertical="center"/>
    </xf>
    <xf numFmtId="0" fontId="5" fillId="175" borderId="8" xfId="0" applyFont="1" applyFill="1" applyBorder="1" applyAlignment="1">
      <alignment horizontal="center" vertical="center"/>
    </xf>
    <xf numFmtId="0" fontId="4" fillId="100" borderId="9" xfId="0" applyFont="1" applyFill="1" applyBorder="1" applyAlignment="1">
      <alignment horizontal="center" vertical="center"/>
    </xf>
    <xf numFmtId="0" fontId="5" fillId="100" borderId="8" xfId="0" applyFont="1" applyFill="1" applyBorder="1" applyAlignment="1">
      <alignment horizontal="center" vertical="center"/>
    </xf>
    <xf numFmtId="0" fontId="4" fillId="73" borderId="9" xfId="0" applyFont="1" applyFill="1" applyBorder="1" applyAlignment="1">
      <alignment horizontal="center" vertical="center"/>
    </xf>
    <xf numFmtId="0" fontId="5" fillId="73" borderId="8" xfId="0" applyFont="1" applyFill="1" applyBorder="1" applyAlignment="1">
      <alignment horizontal="center" vertical="center"/>
    </xf>
    <xf numFmtId="0" fontId="4" fillId="97" borderId="9" xfId="0" applyFont="1" applyFill="1" applyBorder="1" applyAlignment="1">
      <alignment horizontal="center" vertical="center"/>
    </xf>
    <xf numFmtId="0" fontId="5" fillId="97" borderId="8" xfId="0" applyFont="1" applyFill="1" applyBorder="1" applyAlignment="1">
      <alignment horizontal="center" vertical="center"/>
    </xf>
    <xf numFmtId="0" fontId="4" fillId="109" borderId="9" xfId="0" applyFont="1" applyFill="1" applyBorder="1" applyAlignment="1">
      <alignment horizontal="center" vertical="center"/>
    </xf>
    <xf numFmtId="0" fontId="5" fillId="109" borderId="8" xfId="0" applyFont="1" applyFill="1" applyBorder="1" applyAlignment="1">
      <alignment horizontal="center" vertical="center"/>
    </xf>
    <xf numFmtId="0" fontId="4" fillId="43" borderId="9" xfId="0" applyFont="1" applyFill="1" applyBorder="1" applyAlignment="1">
      <alignment horizontal="center" vertical="center"/>
    </xf>
    <xf numFmtId="0" fontId="5" fillId="43" borderId="8" xfId="0" applyFont="1" applyFill="1" applyBorder="1" applyAlignment="1">
      <alignment horizontal="center" vertical="center"/>
    </xf>
    <xf numFmtId="0" fontId="4" fillId="111" borderId="9" xfId="0" applyFont="1" applyFill="1" applyBorder="1" applyAlignment="1">
      <alignment horizontal="center" vertical="center"/>
    </xf>
    <xf numFmtId="0" fontId="5" fillId="111" borderId="8" xfId="0" applyFont="1" applyFill="1" applyBorder="1" applyAlignment="1">
      <alignment horizontal="center" vertical="center"/>
    </xf>
    <xf numFmtId="0" fontId="4" fillId="104" borderId="9" xfId="0" applyFont="1" applyFill="1" applyBorder="1" applyAlignment="1">
      <alignment horizontal="center" vertical="center"/>
    </xf>
    <xf numFmtId="0" fontId="5" fillId="104" borderId="8" xfId="0" applyFont="1" applyFill="1" applyBorder="1" applyAlignment="1">
      <alignment horizontal="center" vertical="center"/>
    </xf>
    <xf numFmtId="0" fontId="4" fillId="136" borderId="9" xfId="0" applyFont="1" applyFill="1" applyBorder="1" applyAlignment="1">
      <alignment horizontal="center" vertical="center"/>
    </xf>
    <xf numFmtId="0" fontId="5" fillId="136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4" fillId="166" borderId="9" xfId="0" applyFont="1" applyFill="1" applyBorder="1" applyAlignment="1">
      <alignment horizontal="center" vertical="center"/>
    </xf>
    <xf numFmtId="0" fontId="5" fillId="166" borderId="8" xfId="0" applyFont="1" applyFill="1" applyBorder="1" applyAlignment="1">
      <alignment horizontal="center" vertical="center"/>
    </xf>
    <xf numFmtId="0" fontId="4" fillId="178" borderId="9" xfId="0" applyFont="1" applyFill="1" applyBorder="1" applyAlignment="1">
      <alignment horizontal="center" vertical="center"/>
    </xf>
    <xf numFmtId="0" fontId="5" fillId="178" borderId="8" xfId="0" applyFont="1" applyFill="1" applyBorder="1" applyAlignment="1">
      <alignment horizontal="center" vertical="center"/>
    </xf>
    <xf numFmtId="0" fontId="4" fillId="102" borderId="9" xfId="0" applyFont="1" applyFill="1" applyBorder="1" applyAlignment="1">
      <alignment horizontal="center" vertical="center"/>
    </xf>
    <xf numFmtId="0" fontId="5" fillId="102" borderId="8" xfId="0" applyFont="1" applyFill="1" applyBorder="1" applyAlignment="1">
      <alignment horizontal="center" vertical="center"/>
    </xf>
    <xf numFmtId="0" fontId="4" fillId="103" borderId="9" xfId="0" applyFont="1" applyFill="1" applyBorder="1" applyAlignment="1">
      <alignment horizontal="center" vertical="center"/>
    </xf>
    <xf numFmtId="0" fontId="5" fillId="103" borderId="8" xfId="0" applyFont="1" applyFill="1" applyBorder="1" applyAlignment="1">
      <alignment horizontal="center" vertical="center"/>
    </xf>
    <xf numFmtId="0" fontId="4" fillId="137" borderId="9" xfId="0" applyFont="1" applyFill="1" applyBorder="1" applyAlignment="1">
      <alignment horizontal="center" vertical="center"/>
    </xf>
    <xf numFmtId="0" fontId="5" fillId="137" borderId="8" xfId="0" applyFont="1" applyFill="1" applyBorder="1" applyAlignment="1">
      <alignment horizontal="center" vertical="center"/>
    </xf>
    <xf numFmtId="0" fontId="4" fillId="75" borderId="9" xfId="0" applyFont="1" applyFill="1" applyBorder="1" applyAlignment="1">
      <alignment horizontal="center" vertical="center"/>
    </xf>
    <xf numFmtId="0" fontId="5" fillId="75" borderId="8" xfId="0" applyFont="1" applyFill="1" applyBorder="1" applyAlignment="1">
      <alignment horizontal="center" vertical="center"/>
    </xf>
    <xf numFmtId="0" fontId="4" fillId="125" borderId="9" xfId="0" applyFont="1" applyFill="1" applyBorder="1" applyAlignment="1">
      <alignment horizontal="center" vertical="center"/>
    </xf>
    <xf numFmtId="0" fontId="5" fillId="125" borderId="8" xfId="0" applyFont="1" applyFill="1" applyBorder="1" applyAlignment="1">
      <alignment horizontal="center" vertical="center"/>
    </xf>
    <xf numFmtId="0" fontId="4" fillId="28" borderId="9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4" fillId="23" borderId="9" xfId="0" applyFont="1" applyFill="1" applyBorder="1" applyAlignment="1">
      <alignment horizontal="center" vertical="center"/>
    </xf>
    <xf numFmtId="0" fontId="5" fillId="23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4" fillId="50" borderId="9" xfId="0" applyFont="1" applyFill="1" applyBorder="1" applyAlignment="1">
      <alignment horizontal="center" vertical="center"/>
    </xf>
    <xf numFmtId="0" fontId="5" fillId="50" borderId="8" xfId="0" applyFont="1" applyFill="1" applyBorder="1" applyAlignment="1">
      <alignment horizontal="center" vertical="center"/>
    </xf>
    <xf numFmtId="0" fontId="4" fillId="54" borderId="9" xfId="0" applyFont="1" applyFill="1" applyBorder="1" applyAlignment="1">
      <alignment horizontal="center" vertical="center"/>
    </xf>
    <xf numFmtId="0" fontId="5" fillId="54" borderId="8" xfId="0" applyFont="1" applyFill="1" applyBorder="1" applyAlignment="1">
      <alignment horizontal="center" vertical="center"/>
    </xf>
    <xf numFmtId="0" fontId="4" fillId="119" borderId="9" xfId="0" applyFont="1" applyFill="1" applyBorder="1" applyAlignment="1">
      <alignment horizontal="center" vertical="center"/>
    </xf>
    <xf numFmtId="0" fontId="5" fillId="119" borderId="8" xfId="0" applyFont="1" applyFill="1" applyBorder="1" applyAlignment="1">
      <alignment horizontal="center" vertical="center"/>
    </xf>
    <xf numFmtId="0" fontId="4" fillId="48" borderId="9" xfId="0" applyFont="1" applyFill="1" applyBorder="1" applyAlignment="1">
      <alignment horizontal="center" vertical="center"/>
    </xf>
    <xf numFmtId="0" fontId="5" fillId="48" borderId="8" xfId="0" applyFont="1" applyFill="1" applyBorder="1" applyAlignment="1">
      <alignment horizontal="center" vertical="center"/>
    </xf>
    <xf numFmtId="0" fontId="4" fillId="67" borderId="9" xfId="0" applyFont="1" applyFill="1" applyBorder="1" applyAlignment="1">
      <alignment horizontal="center" vertical="center"/>
    </xf>
    <xf numFmtId="0" fontId="5" fillId="67" borderId="8" xfId="0" applyFont="1" applyFill="1" applyBorder="1" applyAlignment="1">
      <alignment horizontal="center" vertical="center"/>
    </xf>
    <xf numFmtId="0" fontId="4" fillId="25" borderId="9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4" fillId="52" borderId="9" xfId="0" applyFont="1" applyFill="1" applyBorder="1" applyAlignment="1">
      <alignment horizontal="center" vertical="center"/>
    </xf>
    <xf numFmtId="0" fontId="5" fillId="52" borderId="8" xfId="0" applyFont="1" applyFill="1" applyBorder="1" applyAlignment="1">
      <alignment horizontal="center" vertical="center"/>
    </xf>
    <xf numFmtId="0" fontId="4" fillId="134" borderId="9" xfId="0" applyFont="1" applyFill="1" applyBorder="1" applyAlignment="1">
      <alignment horizontal="center" vertical="center"/>
    </xf>
    <xf numFmtId="0" fontId="5" fillId="134" borderId="8" xfId="0" applyFont="1" applyFill="1" applyBorder="1" applyAlignment="1">
      <alignment horizontal="center" vertical="center"/>
    </xf>
    <xf numFmtId="0" fontId="4" fillId="63" borderId="9" xfId="0" applyFont="1" applyFill="1" applyBorder="1" applyAlignment="1">
      <alignment horizontal="center" vertical="center"/>
    </xf>
    <xf numFmtId="0" fontId="5" fillId="63" borderId="8" xfId="0" applyFont="1" applyFill="1" applyBorder="1" applyAlignment="1">
      <alignment horizontal="center" vertical="center"/>
    </xf>
    <xf numFmtId="0" fontId="4" fillId="89" borderId="9" xfId="0" applyFont="1" applyFill="1" applyBorder="1" applyAlignment="1">
      <alignment horizontal="center" vertical="center"/>
    </xf>
    <xf numFmtId="0" fontId="5" fillId="89" borderId="8" xfId="0" applyFont="1" applyFill="1" applyBorder="1" applyAlignment="1">
      <alignment horizontal="center" vertical="center"/>
    </xf>
    <xf numFmtId="0" fontId="4" fillId="196" borderId="9" xfId="0" applyFont="1" applyFill="1" applyBorder="1" applyAlignment="1">
      <alignment horizontal="center" vertical="center"/>
    </xf>
    <xf numFmtId="0" fontId="5" fillId="196" borderId="8" xfId="0" applyFont="1" applyFill="1" applyBorder="1" applyAlignment="1">
      <alignment horizontal="center" vertical="center"/>
    </xf>
    <xf numFmtId="0" fontId="4" fillId="114" borderId="9" xfId="0" applyFont="1" applyFill="1" applyBorder="1" applyAlignment="1">
      <alignment horizontal="center" vertical="center"/>
    </xf>
    <xf numFmtId="0" fontId="5" fillId="114" borderId="8" xfId="0" applyFont="1" applyFill="1" applyBorder="1" applyAlignment="1">
      <alignment horizontal="center" vertical="center"/>
    </xf>
    <xf numFmtId="0" fontId="4" fillId="66" borderId="9" xfId="0" applyFont="1" applyFill="1" applyBorder="1" applyAlignment="1">
      <alignment horizontal="center" vertical="center"/>
    </xf>
    <xf numFmtId="0" fontId="5" fillId="66" borderId="8" xfId="0" applyFont="1" applyFill="1" applyBorder="1" applyAlignment="1">
      <alignment horizontal="center" vertical="center"/>
    </xf>
    <xf numFmtId="0" fontId="4" fillId="90" borderId="9" xfId="0" applyFont="1" applyFill="1" applyBorder="1" applyAlignment="1">
      <alignment horizontal="center" vertical="center"/>
    </xf>
    <xf numFmtId="0" fontId="5" fillId="90" borderId="8" xfId="0" applyFont="1" applyFill="1" applyBorder="1" applyAlignment="1">
      <alignment horizontal="center" vertical="center"/>
    </xf>
    <xf numFmtId="0" fontId="4" fillId="98" borderId="9" xfId="0" applyFont="1" applyFill="1" applyBorder="1" applyAlignment="1">
      <alignment horizontal="center" vertical="center"/>
    </xf>
    <xf numFmtId="0" fontId="5" fillId="98" borderId="8" xfId="0" applyFont="1" applyFill="1" applyBorder="1" applyAlignment="1">
      <alignment horizontal="center" vertical="center"/>
    </xf>
    <xf numFmtId="0" fontId="4" fillId="152" borderId="9" xfId="0" applyFont="1" applyFill="1" applyBorder="1" applyAlignment="1">
      <alignment horizontal="center" vertical="center"/>
    </xf>
    <xf numFmtId="0" fontId="5" fillId="152" borderId="8" xfId="0" applyFont="1" applyFill="1" applyBorder="1" applyAlignment="1">
      <alignment horizontal="center" vertical="center"/>
    </xf>
    <xf numFmtId="0" fontId="4" fillId="34" borderId="9" xfId="0" applyFont="1" applyFill="1" applyBorder="1" applyAlignment="1">
      <alignment horizontal="center" vertical="center"/>
    </xf>
    <xf numFmtId="0" fontId="5" fillId="34" borderId="8" xfId="0" applyFont="1" applyFill="1" applyBorder="1" applyAlignment="1">
      <alignment horizontal="center" vertical="center"/>
    </xf>
    <xf numFmtId="0" fontId="4" fillId="56" borderId="9" xfId="0" applyFont="1" applyFill="1" applyBorder="1" applyAlignment="1">
      <alignment horizontal="center" vertical="center"/>
    </xf>
    <xf numFmtId="0" fontId="5" fillId="56" borderId="8" xfId="0" applyFont="1" applyFill="1" applyBorder="1" applyAlignment="1">
      <alignment horizontal="center" vertical="center"/>
    </xf>
    <xf numFmtId="0" fontId="4" fillId="88" borderId="9" xfId="0" applyFont="1" applyFill="1" applyBorder="1" applyAlignment="1">
      <alignment horizontal="center" vertical="center"/>
    </xf>
    <xf numFmtId="0" fontId="5" fillId="88" borderId="8" xfId="0" applyFont="1" applyFill="1" applyBorder="1" applyAlignment="1">
      <alignment horizontal="center" vertical="center"/>
    </xf>
    <xf numFmtId="0" fontId="4" fillId="141" borderId="9" xfId="0" applyFont="1" applyFill="1" applyBorder="1" applyAlignment="1">
      <alignment horizontal="center" vertical="center"/>
    </xf>
    <xf numFmtId="0" fontId="5" fillId="141" borderId="8" xfId="0" applyFont="1" applyFill="1" applyBorder="1" applyAlignment="1">
      <alignment horizontal="center" vertical="center"/>
    </xf>
    <xf numFmtId="0" fontId="4" fillId="140" borderId="9" xfId="0" applyFont="1" applyFill="1" applyBorder="1" applyAlignment="1">
      <alignment horizontal="center" vertical="center"/>
    </xf>
    <xf numFmtId="0" fontId="5" fillId="140" borderId="8" xfId="0" applyFont="1" applyFill="1" applyBorder="1" applyAlignment="1">
      <alignment horizontal="center" vertical="center"/>
    </xf>
    <xf numFmtId="0" fontId="4" fillId="105" borderId="9" xfId="0" applyFont="1" applyFill="1" applyBorder="1" applyAlignment="1">
      <alignment horizontal="center" vertical="center"/>
    </xf>
    <xf numFmtId="0" fontId="5" fillId="105" borderId="8" xfId="0" applyFont="1" applyFill="1" applyBorder="1" applyAlignment="1">
      <alignment horizontal="center" vertical="center"/>
    </xf>
    <xf numFmtId="0" fontId="4" fillId="133" borderId="9" xfId="0" applyFont="1" applyFill="1" applyBorder="1" applyAlignment="1">
      <alignment horizontal="center" vertical="center"/>
    </xf>
    <xf numFmtId="0" fontId="5" fillId="133" borderId="8" xfId="0" applyFont="1" applyFill="1" applyBorder="1" applyAlignment="1">
      <alignment horizontal="center" vertical="center"/>
    </xf>
    <xf numFmtId="0" fontId="4" fillId="129" borderId="9" xfId="0" applyFont="1" applyFill="1" applyBorder="1" applyAlignment="1">
      <alignment horizontal="center" vertical="center"/>
    </xf>
    <xf numFmtId="0" fontId="5" fillId="129" borderId="8" xfId="0" applyFont="1" applyFill="1" applyBorder="1" applyAlignment="1">
      <alignment horizontal="center" vertical="center"/>
    </xf>
    <xf numFmtId="0" fontId="4" fillId="101" borderId="9" xfId="0" applyFont="1" applyFill="1" applyBorder="1" applyAlignment="1">
      <alignment horizontal="center" vertical="center"/>
    </xf>
    <xf numFmtId="0" fontId="5" fillId="101" borderId="8" xfId="0" applyFont="1" applyFill="1" applyBorder="1" applyAlignment="1">
      <alignment horizontal="center" vertical="center"/>
    </xf>
    <xf numFmtId="0" fontId="4" fillId="64" borderId="9" xfId="0" applyFont="1" applyFill="1" applyBorder="1" applyAlignment="1">
      <alignment horizontal="center" vertical="center"/>
    </xf>
    <xf numFmtId="0" fontId="5" fillId="64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4" fillId="193" borderId="9" xfId="0" applyFont="1" applyFill="1" applyBorder="1" applyAlignment="1">
      <alignment horizontal="center" vertical="center"/>
    </xf>
    <xf numFmtId="0" fontId="5" fillId="193" borderId="8" xfId="0" applyFont="1" applyFill="1" applyBorder="1" applyAlignment="1">
      <alignment horizontal="center" vertical="center"/>
    </xf>
    <xf numFmtId="0" fontId="4" fillId="145" borderId="9" xfId="0" applyFont="1" applyFill="1" applyBorder="1" applyAlignment="1">
      <alignment horizontal="center" vertical="center"/>
    </xf>
    <xf numFmtId="0" fontId="5" fillId="145" borderId="8" xfId="0" applyFont="1" applyFill="1" applyBorder="1" applyAlignment="1">
      <alignment horizontal="center" vertical="center"/>
    </xf>
    <xf numFmtId="0" fontId="4" fillId="164" borderId="9" xfId="0" applyFont="1" applyFill="1" applyBorder="1" applyAlignment="1">
      <alignment horizontal="center" vertical="center"/>
    </xf>
    <xf numFmtId="0" fontId="5" fillId="164" borderId="8" xfId="0" applyFont="1" applyFill="1" applyBorder="1" applyAlignment="1">
      <alignment horizontal="center" vertical="center"/>
    </xf>
    <xf numFmtId="0" fontId="4" fillId="157" borderId="9" xfId="0" applyFont="1" applyFill="1" applyBorder="1" applyAlignment="1">
      <alignment horizontal="center" vertical="center"/>
    </xf>
    <xf numFmtId="0" fontId="5" fillId="157" borderId="8" xfId="0" applyFont="1" applyFill="1" applyBorder="1" applyAlignment="1">
      <alignment horizontal="center" vertical="center"/>
    </xf>
    <xf numFmtId="0" fontId="4" fillId="91" borderId="9" xfId="0" applyFont="1" applyFill="1" applyBorder="1" applyAlignment="1">
      <alignment horizontal="center" vertical="center"/>
    </xf>
    <xf numFmtId="0" fontId="5" fillId="91" borderId="8" xfId="0" applyFont="1" applyFill="1" applyBorder="1" applyAlignment="1">
      <alignment horizontal="center" vertical="center"/>
    </xf>
    <xf numFmtId="0" fontId="4" fillId="65" borderId="9" xfId="0" applyFont="1" applyFill="1" applyBorder="1" applyAlignment="1">
      <alignment horizontal="center" vertical="center"/>
    </xf>
    <xf numFmtId="0" fontId="5" fillId="65" borderId="8" xfId="0" applyFont="1" applyFill="1" applyBorder="1" applyAlignment="1">
      <alignment horizontal="center" vertical="center"/>
    </xf>
    <xf numFmtId="0" fontId="4" fillId="204" borderId="9" xfId="0" applyFont="1" applyFill="1" applyBorder="1" applyAlignment="1">
      <alignment horizontal="center" vertical="center"/>
    </xf>
    <xf numFmtId="0" fontId="5" fillId="204" borderId="8" xfId="0" applyFont="1" applyFill="1" applyBorder="1" applyAlignment="1">
      <alignment horizontal="center" vertical="center"/>
    </xf>
    <xf numFmtId="0" fontId="4" fillId="80" borderId="9" xfId="0" applyFont="1" applyFill="1" applyBorder="1" applyAlignment="1">
      <alignment horizontal="center" vertical="center"/>
    </xf>
    <xf numFmtId="0" fontId="5" fillId="80" borderId="8" xfId="0" applyFont="1" applyFill="1" applyBorder="1" applyAlignment="1">
      <alignment horizontal="center" vertical="center"/>
    </xf>
    <xf numFmtId="0" fontId="4" fillId="135" borderId="9" xfId="0" applyFont="1" applyFill="1" applyBorder="1" applyAlignment="1">
      <alignment horizontal="center" vertical="center"/>
    </xf>
    <xf numFmtId="0" fontId="5" fillId="135" borderId="8" xfId="0" applyFont="1" applyFill="1" applyBorder="1" applyAlignment="1">
      <alignment horizontal="center" vertical="center"/>
    </xf>
    <xf numFmtId="0" fontId="4" fillId="61" borderId="9" xfId="0" applyFont="1" applyFill="1" applyBorder="1" applyAlignment="1">
      <alignment horizontal="center" vertical="center"/>
    </xf>
    <xf numFmtId="0" fontId="5" fillId="61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4" fillId="202" borderId="9" xfId="0" applyFont="1" applyFill="1" applyBorder="1" applyAlignment="1">
      <alignment horizontal="center" vertical="center"/>
    </xf>
    <xf numFmtId="0" fontId="5" fillId="202" borderId="8" xfId="0" applyFont="1" applyFill="1" applyBorder="1" applyAlignment="1">
      <alignment horizontal="center" vertical="center"/>
    </xf>
    <xf numFmtId="0" fontId="4" fillId="182" borderId="9" xfId="0" applyFont="1" applyFill="1" applyBorder="1" applyAlignment="1">
      <alignment horizontal="center" vertical="center"/>
    </xf>
    <xf numFmtId="0" fontId="5" fillId="182" borderId="8" xfId="0" applyFont="1" applyFill="1" applyBorder="1" applyAlignment="1">
      <alignment horizontal="center" vertical="center"/>
    </xf>
    <xf numFmtId="0" fontId="4" fillId="150" borderId="9" xfId="0" applyFont="1" applyFill="1" applyBorder="1" applyAlignment="1">
      <alignment horizontal="center" vertical="center"/>
    </xf>
    <xf numFmtId="0" fontId="5" fillId="150" borderId="8" xfId="0" applyFont="1" applyFill="1" applyBorder="1" applyAlignment="1">
      <alignment horizontal="center" vertical="center"/>
    </xf>
    <xf numFmtId="0" fontId="4" fillId="37" borderId="9" xfId="0" applyFont="1" applyFill="1" applyBorder="1" applyAlignment="1">
      <alignment horizontal="center" vertical="center"/>
    </xf>
    <xf numFmtId="0" fontId="5" fillId="37" borderId="8" xfId="0" applyFont="1" applyFill="1" applyBorder="1" applyAlignment="1">
      <alignment horizontal="center" vertical="center"/>
    </xf>
    <xf numFmtId="0" fontId="4" fillId="139" borderId="9" xfId="0" applyFont="1" applyFill="1" applyBorder="1" applyAlignment="1">
      <alignment horizontal="center" vertical="center"/>
    </xf>
    <xf numFmtId="0" fontId="5" fillId="139" borderId="8" xfId="0" applyFont="1" applyFill="1" applyBorder="1" applyAlignment="1">
      <alignment horizontal="center" vertical="center"/>
    </xf>
    <xf numFmtId="0" fontId="4" fillId="142" borderId="9" xfId="0" applyFont="1" applyFill="1" applyBorder="1" applyAlignment="1">
      <alignment horizontal="center" vertical="center"/>
    </xf>
    <xf numFmtId="0" fontId="5" fillId="142" borderId="8" xfId="0" applyFont="1" applyFill="1" applyBorder="1" applyAlignment="1">
      <alignment horizontal="center" vertical="center"/>
    </xf>
    <xf numFmtId="0" fontId="4" fillId="30" borderId="9" xfId="0" applyFont="1" applyFill="1" applyBorder="1" applyAlignment="1">
      <alignment horizontal="center" vertical="center"/>
    </xf>
    <xf numFmtId="0" fontId="5" fillId="30" borderId="8" xfId="0" applyFont="1" applyFill="1" applyBorder="1" applyAlignment="1">
      <alignment horizontal="center" vertical="center"/>
    </xf>
    <xf numFmtId="0" fontId="4" fillId="148" borderId="9" xfId="0" applyFont="1" applyFill="1" applyBorder="1" applyAlignment="1">
      <alignment horizontal="center" vertical="center"/>
    </xf>
    <xf numFmtId="0" fontId="5" fillId="148" borderId="8" xfId="0" applyFont="1" applyFill="1" applyBorder="1" applyAlignment="1">
      <alignment horizontal="center" vertical="center"/>
    </xf>
    <xf numFmtId="0" fontId="4" fillId="155" borderId="9" xfId="0" applyFont="1" applyFill="1" applyBorder="1" applyAlignment="1">
      <alignment horizontal="center" vertical="center"/>
    </xf>
    <xf numFmtId="0" fontId="5" fillId="155" borderId="8" xfId="0" applyFont="1" applyFill="1" applyBorder="1" applyAlignment="1">
      <alignment horizontal="center" vertical="center"/>
    </xf>
    <xf numFmtId="0" fontId="4" fillId="154" borderId="9" xfId="0" applyFont="1" applyFill="1" applyBorder="1" applyAlignment="1">
      <alignment horizontal="center" vertical="center"/>
    </xf>
    <xf numFmtId="0" fontId="5" fillId="154" borderId="8" xfId="0" applyFont="1" applyFill="1" applyBorder="1" applyAlignment="1">
      <alignment horizontal="center" vertical="center"/>
    </xf>
    <xf numFmtId="0" fontId="4" fillId="122" borderId="9" xfId="0" applyFont="1" applyFill="1" applyBorder="1" applyAlignment="1">
      <alignment horizontal="center" vertical="center"/>
    </xf>
    <xf numFmtId="0" fontId="5" fillId="122" borderId="8" xfId="0" applyFont="1" applyFill="1" applyBorder="1" applyAlignment="1">
      <alignment horizontal="center" vertical="center"/>
    </xf>
    <xf numFmtId="0" fontId="4" fillId="153" borderId="9" xfId="0" applyFont="1" applyFill="1" applyBorder="1" applyAlignment="1">
      <alignment horizontal="center" vertical="center"/>
    </xf>
    <xf numFmtId="0" fontId="5" fillId="153" borderId="8" xfId="0" applyFont="1" applyFill="1" applyBorder="1" applyAlignment="1">
      <alignment horizontal="center" vertical="center"/>
    </xf>
    <xf numFmtId="0" fontId="4" fillId="179" borderId="9" xfId="0" applyFont="1" applyFill="1" applyBorder="1" applyAlignment="1">
      <alignment horizontal="center" vertical="center"/>
    </xf>
    <xf numFmtId="0" fontId="5" fillId="179" borderId="8" xfId="0" applyFont="1" applyFill="1" applyBorder="1" applyAlignment="1">
      <alignment horizontal="center" vertical="center"/>
    </xf>
    <xf numFmtId="0" fontId="4" fillId="189" borderId="9" xfId="0" applyFont="1" applyFill="1" applyBorder="1" applyAlignment="1">
      <alignment horizontal="center" vertical="center"/>
    </xf>
    <xf numFmtId="0" fontId="5" fillId="189" borderId="8" xfId="0" applyFont="1" applyFill="1" applyBorder="1" applyAlignment="1">
      <alignment horizontal="center" vertical="center"/>
    </xf>
    <xf numFmtId="0" fontId="4" fillId="106" borderId="9" xfId="0" applyFont="1" applyFill="1" applyBorder="1" applyAlignment="1">
      <alignment horizontal="center" vertical="center"/>
    </xf>
    <xf numFmtId="0" fontId="5" fillId="106" borderId="8" xfId="0" applyFont="1" applyFill="1" applyBorder="1" applyAlignment="1">
      <alignment horizontal="center" vertical="center"/>
    </xf>
    <xf numFmtId="0" fontId="4" fillId="199" borderId="9" xfId="0" applyFont="1" applyFill="1" applyBorder="1" applyAlignment="1">
      <alignment horizontal="center" vertical="center"/>
    </xf>
    <xf numFmtId="0" fontId="5" fillId="199" borderId="8" xfId="0" applyFont="1" applyFill="1" applyBorder="1" applyAlignment="1">
      <alignment horizontal="center" vertical="center"/>
    </xf>
    <xf numFmtId="0" fontId="4" fillId="159" borderId="9" xfId="0" applyFont="1" applyFill="1" applyBorder="1" applyAlignment="1">
      <alignment horizontal="center" vertical="center"/>
    </xf>
    <xf numFmtId="0" fontId="5" fillId="159" borderId="8" xfId="0" applyFont="1" applyFill="1" applyBorder="1" applyAlignment="1">
      <alignment horizontal="center" vertical="center"/>
    </xf>
    <xf numFmtId="0" fontId="4" fillId="115" borderId="9" xfId="0" applyFont="1" applyFill="1" applyBorder="1" applyAlignment="1">
      <alignment horizontal="center" vertical="center"/>
    </xf>
    <xf numFmtId="0" fontId="5" fillId="115" borderId="8" xfId="0" applyFont="1" applyFill="1" applyBorder="1" applyAlignment="1">
      <alignment horizontal="center" vertical="center"/>
    </xf>
    <xf numFmtId="0" fontId="4" fillId="113" borderId="9" xfId="0" applyFont="1" applyFill="1" applyBorder="1" applyAlignment="1">
      <alignment horizontal="center" vertical="center"/>
    </xf>
    <xf numFmtId="0" fontId="5" fillId="113" borderId="8" xfId="0" applyFont="1" applyFill="1" applyBorder="1" applyAlignment="1">
      <alignment horizontal="center" vertical="center"/>
    </xf>
    <xf numFmtId="0" fontId="4" fillId="169" borderId="9" xfId="0" applyFont="1" applyFill="1" applyBorder="1" applyAlignment="1">
      <alignment horizontal="center" vertical="center"/>
    </xf>
    <xf numFmtId="0" fontId="5" fillId="169" borderId="8" xfId="0" applyFont="1" applyFill="1" applyBorder="1" applyAlignment="1">
      <alignment horizontal="center" vertical="center"/>
    </xf>
    <xf numFmtId="0" fontId="4" fillId="96" borderId="9" xfId="0" applyFont="1" applyFill="1" applyBorder="1" applyAlignment="1">
      <alignment horizontal="center" vertical="center"/>
    </xf>
    <xf numFmtId="0" fontId="5" fillId="96" borderId="8" xfId="0" applyFont="1" applyFill="1" applyBorder="1" applyAlignment="1">
      <alignment horizontal="center" vertical="center"/>
    </xf>
    <xf numFmtId="0" fontId="4" fillId="117" borderId="9" xfId="0" applyFont="1" applyFill="1" applyBorder="1" applyAlignment="1">
      <alignment horizontal="center" vertical="center"/>
    </xf>
    <xf numFmtId="0" fontId="5" fillId="117" borderId="8" xfId="0" applyFont="1" applyFill="1" applyBorder="1" applyAlignment="1">
      <alignment horizontal="center" vertical="center"/>
    </xf>
    <xf numFmtId="0" fontId="4" fillId="172" borderId="9" xfId="0" applyFont="1" applyFill="1" applyBorder="1" applyAlignment="1">
      <alignment horizontal="center" vertical="center"/>
    </xf>
    <xf numFmtId="0" fontId="5" fillId="172" borderId="8" xfId="0" applyFont="1" applyFill="1" applyBorder="1" applyAlignment="1">
      <alignment horizontal="center" vertical="center"/>
    </xf>
    <xf numFmtId="0" fontId="4" fillId="170" borderId="9" xfId="0" applyFont="1" applyFill="1" applyBorder="1" applyAlignment="1">
      <alignment horizontal="center" vertical="center"/>
    </xf>
    <xf numFmtId="0" fontId="5" fillId="170" borderId="8" xfId="0" applyFont="1" applyFill="1" applyBorder="1" applyAlignment="1">
      <alignment horizontal="center" vertical="center"/>
    </xf>
    <xf numFmtId="0" fontId="4" fillId="174" borderId="9" xfId="0" applyFont="1" applyFill="1" applyBorder="1" applyAlignment="1">
      <alignment horizontal="center" vertical="center"/>
    </xf>
    <xf numFmtId="0" fontId="5" fillId="174" borderId="8" xfId="0" applyFont="1" applyFill="1" applyBorder="1" applyAlignment="1">
      <alignment horizontal="center" vertical="center"/>
    </xf>
    <xf numFmtId="0" fontId="4" fillId="161" borderId="9" xfId="0" applyFont="1" applyFill="1" applyBorder="1" applyAlignment="1">
      <alignment horizontal="center" vertical="center"/>
    </xf>
    <xf numFmtId="0" fontId="5" fillId="161" borderId="8" xfId="0" applyFont="1" applyFill="1" applyBorder="1" applyAlignment="1">
      <alignment horizontal="center" vertical="center"/>
    </xf>
    <xf numFmtId="0" fontId="4" fillId="188" borderId="9" xfId="0" applyFont="1" applyFill="1" applyBorder="1" applyAlignment="1">
      <alignment horizontal="center" vertical="center"/>
    </xf>
    <xf numFmtId="0" fontId="5" fillId="188" borderId="8" xfId="0" applyFont="1" applyFill="1" applyBorder="1" applyAlignment="1">
      <alignment horizontal="center" vertical="center"/>
    </xf>
    <xf numFmtId="0" fontId="4" fillId="156" borderId="9" xfId="0" applyFont="1" applyFill="1" applyBorder="1" applyAlignment="1">
      <alignment horizontal="center" vertical="center"/>
    </xf>
    <xf numFmtId="0" fontId="5" fillId="156" borderId="8" xfId="0" applyFont="1" applyFill="1" applyBorder="1" applyAlignment="1">
      <alignment horizontal="center" vertical="center"/>
    </xf>
    <xf numFmtId="0" fontId="4" fillId="162" borderId="9" xfId="0" applyFont="1" applyFill="1" applyBorder="1" applyAlignment="1">
      <alignment horizontal="center" vertical="center"/>
    </xf>
    <xf numFmtId="0" fontId="5" fillId="162" borderId="8" xfId="0" applyFont="1" applyFill="1" applyBorder="1" applyAlignment="1">
      <alignment horizontal="center" vertical="center"/>
    </xf>
    <xf numFmtId="0" fontId="4" fillId="190" borderId="9" xfId="0" applyFont="1" applyFill="1" applyBorder="1" applyAlignment="1">
      <alignment horizontal="center" vertical="center"/>
    </xf>
    <xf numFmtId="0" fontId="5" fillId="190" borderId="8" xfId="0" applyFont="1" applyFill="1" applyBorder="1" applyAlignment="1">
      <alignment horizontal="center" vertical="center"/>
    </xf>
    <xf numFmtId="0" fontId="4" fillId="186" borderId="9" xfId="0" applyFont="1" applyFill="1" applyBorder="1" applyAlignment="1">
      <alignment horizontal="center" vertical="center"/>
    </xf>
    <xf numFmtId="0" fontId="5" fillId="186" borderId="8" xfId="0" applyFont="1" applyFill="1" applyBorder="1" applyAlignment="1">
      <alignment horizontal="center" vertical="center"/>
    </xf>
    <xf numFmtId="0" fontId="4" fillId="92" borderId="9" xfId="0" applyFont="1" applyFill="1" applyBorder="1" applyAlignment="1">
      <alignment horizontal="center" vertical="center"/>
    </xf>
    <xf numFmtId="0" fontId="5" fillId="92" borderId="8" xfId="0" applyFont="1" applyFill="1" applyBorder="1" applyAlignment="1">
      <alignment horizontal="center" vertical="center"/>
    </xf>
    <xf numFmtId="0" fontId="4" fillId="151" borderId="9" xfId="0" applyFont="1" applyFill="1" applyBorder="1" applyAlignment="1">
      <alignment horizontal="center" vertical="center"/>
    </xf>
    <xf numFmtId="0" fontId="5" fillId="151" borderId="8" xfId="0" applyFont="1" applyFill="1" applyBorder="1" applyAlignment="1">
      <alignment horizontal="center" vertical="center"/>
    </xf>
    <xf numFmtId="0" fontId="4" fillId="84" borderId="9" xfId="0" applyFont="1" applyFill="1" applyBorder="1" applyAlignment="1">
      <alignment horizontal="center" vertical="center"/>
    </xf>
    <xf numFmtId="0" fontId="5" fillId="84" borderId="8" xfId="0" applyFont="1" applyFill="1" applyBorder="1" applyAlignment="1">
      <alignment horizontal="center" vertical="center"/>
    </xf>
    <xf numFmtId="0" fontId="4" fillId="118" borderId="9" xfId="0" applyFont="1" applyFill="1" applyBorder="1" applyAlignment="1">
      <alignment horizontal="center" vertical="center"/>
    </xf>
    <xf numFmtId="0" fontId="5" fillId="118" borderId="8" xfId="0" applyFont="1" applyFill="1" applyBorder="1" applyAlignment="1">
      <alignment horizontal="center" vertical="center"/>
    </xf>
    <xf numFmtId="0" fontId="4" fillId="167" borderId="9" xfId="0" applyFont="1" applyFill="1" applyBorder="1" applyAlignment="1">
      <alignment horizontal="center" vertical="center"/>
    </xf>
    <xf numFmtId="0" fontId="5" fillId="167" borderId="8" xfId="0" applyFont="1" applyFill="1" applyBorder="1" applyAlignment="1">
      <alignment horizontal="center" vertical="center"/>
    </xf>
    <xf numFmtId="0" fontId="4" fillId="160" borderId="9" xfId="0" applyFont="1" applyFill="1" applyBorder="1" applyAlignment="1">
      <alignment horizontal="center" vertical="center"/>
    </xf>
    <xf numFmtId="0" fontId="5" fillId="160" borderId="8" xfId="0" applyFont="1" applyFill="1" applyBorder="1" applyAlignment="1">
      <alignment horizontal="center" vertical="center"/>
    </xf>
    <xf numFmtId="0" fontId="4" fillId="57" borderId="9" xfId="0" applyFont="1" applyFill="1" applyBorder="1" applyAlignment="1">
      <alignment horizontal="center" vertical="center"/>
    </xf>
    <xf numFmtId="0" fontId="5" fillId="57" borderId="8" xfId="0" applyFont="1" applyFill="1" applyBorder="1" applyAlignment="1">
      <alignment horizontal="center" vertical="center"/>
    </xf>
    <xf numFmtId="0" fontId="4" fillId="191" borderId="9" xfId="0" applyFont="1" applyFill="1" applyBorder="1" applyAlignment="1">
      <alignment horizontal="center" vertical="center"/>
    </xf>
    <xf numFmtId="0" fontId="5" fillId="191" borderId="8" xfId="0" applyFont="1" applyFill="1" applyBorder="1" applyAlignment="1">
      <alignment horizontal="center" vertical="center"/>
    </xf>
    <xf numFmtId="0" fontId="4" fillId="163" borderId="9" xfId="0" applyFont="1" applyFill="1" applyBorder="1" applyAlignment="1">
      <alignment horizontal="center" vertical="center"/>
    </xf>
    <xf numFmtId="0" fontId="5" fillId="163" borderId="8" xfId="0" applyFont="1" applyFill="1" applyBorder="1" applyAlignment="1">
      <alignment horizontal="center" vertical="center"/>
    </xf>
    <xf numFmtId="0" fontId="4" fillId="132" borderId="9" xfId="0" applyFont="1" applyFill="1" applyBorder="1" applyAlignment="1">
      <alignment horizontal="center" vertical="center"/>
    </xf>
    <xf numFmtId="0" fontId="5" fillId="132" borderId="8" xfId="0" applyFont="1" applyFill="1" applyBorder="1" applyAlignment="1">
      <alignment horizontal="center" vertical="center"/>
    </xf>
    <xf numFmtId="0" fontId="4" fillId="123" borderId="9" xfId="0" applyFont="1" applyFill="1" applyBorder="1" applyAlignment="1">
      <alignment horizontal="center" vertical="center"/>
    </xf>
    <xf numFmtId="0" fontId="5" fillId="123" borderId="8" xfId="0" applyFont="1" applyFill="1" applyBorder="1" applyAlignment="1">
      <alignment horizontal="center" vertical="center"/>
    </xf>
    <xf numFmtId="0" fontId="4" fillId="197" borderId="9" xfId="0" applyFont="1" applyFill="1" applyBorder="1" applyAlignment="1">
      <alignment horizontal="center" vertical="center"/>
    </xf>
    <xf numFmtId="0" fontId="5" fillId="197" borderId="8" xfId="0" applyFont="1" applyFill="1" applyBorder="1" applyAlignment="1">
      <alignment horizontal="center" vertical="center"/>
    </xf>
    <xf numFmtId="0" fontId="4" fillId="176" borderId="9" xfId="0" applyFont="1" applyFill="1" applyBorder="1" applyAlignment="1">
      <alignment horizontal="center" vertical="center"/>
    </xf>
    <xf numFmtId="0" fontId="5" fillId="176" borderId="8" xfId="0" applyFont="1" applyFill="1" applyBorder="1" applyAlignment="1">
      <alignment horizontal="center" vertical="center"/>
    </xf>
    <xf numFmtId="0" fontId="4" fillId="192" borderId="9" xfId="0" applyFont="1" applyFill="1" applyBorder="1" applyAlignment="1">
      <alignment horizontal="center" vertical="center"/>
    </xf>
    <xf numFmtId="0" fontId="5" fillId="192" borderId="8" xfId="0" applyFont="1" applyFill="1" applyBorder="1" applyAlignment="1">
      <alignment horizontal="center" vertical="center"/>
    </xf>
    <xf numFmtId="0" fontId="4" fillId="173" borderId="9" xfId="0" applyFont="1" applyFill="1" applyBorder="1" applyAlignment="1">
      <alignment horizontal="center" vertical="center"/>
    </xf>
    <xf numFmtId="0" fontId="5" fillId="173" borderId="8" xfId="0" applyFont="1" applyFill="1" applyBorder="1" applyAlignment="1">
      <alignment horizontal="center" vertical="center"/>
    </xf>
    <xf numFmtId="0" fontId="4" fillId="78" borderId="9" xfId="0" applyFont="1" applyFill="1" applyBorder="1" applyAlignment="1">
      <alignment horizontal="center" vertical="center"/>
    </xf>
    <xf numFmtId="0" fontId="5" fillId="78" borderId="8" xfId="0" applyFont="1" applyFill="1" applyBorder="1" applyAlignment="1">
      <alignment horizontal="center" vertical="center"/>
    </xf>
    <xf numFmtId="0" fontId="4" fillId="201" borderId="9" xfId="0" applyFont="1" applyFill="1" applyBorder="1" applyAlignment="1">
      <alignment horizontal="center" vertical="center"/>
    </xf>
    <xf numFmtId="0" fontId="5" fillId="201" borderId="8" xfId="0" applyFont="1" applyFill="1" applyBorder="1" applyAlignment="1">
      <alignment horizontal="center" vertical="center"/>
    </xf>
    <xf numFmtId="0" fontId="4" fillId="29" borderId="9" xfId="0" applyFont="1" applyFill="1" applyBorder="1" applyAlignment="1">
      <alignment horizontal="center" vertical="center"/>
    </xf>
    <xf numFmtId="0" fontId="5" fillId="29" borderId="8" xfId="0" applyFont="1" applyFill="1" applyBorder="1" applyAlignment="1">
      <alignment horizontal="center" vertical="center"/>
    </xf>
    <xf numFmtId="0" fontId="4" fillId="180" borderId="9" xfId="0" applyFont="1" applyFill="1" applyBorder="1" applyAlignment="1">
      <alignment horizontal="center" vertical="center"/>
    </xf>
    <xf numFmtId="0" fontId="5" fillId="180" borderId="8" xfId="0" applyFont="1" applyFill="1" applyBorder="1" applyAlignment="1">
      <alignment horizontal="center" vertical="center"/>
    </xf>
    <xf numFmtId="0" fontId="4" fillId="95" borderId="9" xfId="0" applyFont="1" applyFill="1" applyBorder="1" applyAlignment="1">
      <alignment horizontal="center" vertical="center"/>
    </xf>
    <xf numFmtId="0" fontId="5" fillId="95" borderId="8" xfId="0" applyFont="1" applyFill="1" applyBorder="1" applyAlignment="1">
      <alignment horizontal="center" vertical="center"/>
    </xf>
    <xf numFmtId="0" fontId="4" fillId="130" borderId="9" xfId="0" applyFont="1" applyFill="1" applyBorder="1" applyAlignment="1">
      <alignment horizontal="center" vertical="center"/>
    </xf>
    <xf numFmtId="0" fontId="5" fillId="130" borderId="8" xfId="0" applyFont="1" applyFill="1" applyBorder="1" applyAlignment="1">
      <alignment horizontal="center" vertical="center"/>
    </xf>
    <xf numFmtId="0" fontId="4" fillId="146" borderId="9" xfId="0" applyFont="1" applyFill="1" applyBorder="1" applyAlignment="1">
      <alignment horizontal="center" vertical="center"/>
    </xf>
    <xf numFmtId="0" fontId="5" fillId="146" borderId="8" xfId="0" applyFont="1" applyFill="1" applyBorder="1" applyAlignment="1">
      <alignment horizontal="center" vertical="center"/>
    </xf>
    <xf numFmtId="0" fontId="4" fillId="165" borderId="9" xfId="0" applyFont="1" applyFill="1" applyBorder="1" applyAlignment="1">
      <alignment horizontal="center" vertical="center"/>
    </xf>
    <xf numFmtId="0" fontId="5" fillId="165" borderId="8" xfId="0" applyFont="1" applyFill="1" applyBorder="1" applyAlignment="1">
      <alignment horizontal="center" vertical="center"/>
    </xf>
    <xf numFmtId="0" fontId="4" fillId="120" borderId="9" xfId="0" applyFont="1" applyFill="1" applyBorder="1" applyAlignment="1">
      <alignment horizontal="center" vertical="center"/>
    </xf>
    <xf numFmtId="0" fontId="5" fillId="120" borderId="8" xfId="0" applyFont="1" applyFill="1" applyBorder="1" applyAlignment="1">
      <alignment horizontal="center" vertical="center"/>
    </xf>
    <xf numFmtId="0" fontId="4" fillId="158" borderId="9" xfId="0" applyFont="1" applyFill="1" applyBorder="1" applyAlignment="1">
      <alignment horizontal="center" vertical="center"/>
    </xf>
    <xf numFmtId="0" fontId="5" fillId="158" borderId="8" xfId="0" applyFont="1" applyFill="1" applyBorder="1" applyAlignment="1">
      <alignment horizontal="center" vertical="center"/>
    </xf>
    <xf numFmtId="0" fontId="4" fillId="144" borderId="9" xfId="0" applyFont="1" applyFill="1" applyBorder="1" applyAlignment="1">
      <alignment horizontal="center" vertical="center"/>
    </xf>
    <xf numFmtId="0" fontId="5" fillId="144" borderId="8" xfId="0" applyFont="1" applyFill="1" applyBorder="1" applyAlignment="1">
      <alignment horizontal="center" vertical="center"/>
    </xf>
    <xf numFmtId="0" fontId="4" fillId="168" borderId="9" xfId="0" applyFont="1" applyFill="1" applyBorder="1" applyAlignment="1">
      <alignment horizontal="center" vertical="center"/>
    </xf>
    <xf numFmtId="0" fontId="5" fillId="168" borderId="8" xfId="0" applyFont="1" applyFill="1" applyBorder="1" applyAlignment="1">
      <alignment horizontal="center" vertical="center"/>
    </xf>
    <xf numFmtId="0" fontId="4" fillId="184" borderId="9" xfId="0" applyFont="1" applyFill="1" applyBorder="1" applyAlignment="1">
      <alignment horizontal="center" vertical="center"/>
    </xf>
    <xf numFmtId="0" fontId="5" fillId="184" borderId="8" xfId="0" applyFont="1" applyFill="1" applyBorder="1" applyAlignment="1">
      <alignment horizontal="center" vertical="center"/>
    </xf>
    <xf numFmtId="0" fontId="4" fillId="181" borderId="9" xfId="0" applyFont="1" applyFill="1" applyBorder="1" applyAlignment="1">
      <alignment horizontal="center" vertical="center"/>
    </xf>
    <xf numFmtId="0" fontId="5" fillId="181" borderId="8" xfId="0" applyFont="1" applyFill="1" applyBorder="1" applyAlignment="1">
      <alignment horizontal="center" vertical="center"/>
    </xf>
    <xf numFmtId="0" fontId="4" fillId="205" borderId="9" xfId="0" applyFont="1" applyFill="1" applyBorder="1" applyAlignment="1">
      <alignment horizontal="center" vertical="center"/>
    </xf>
    <xf numFmtId="0" fontId="5" fillId="205" borderId="8" xfId="0" applyFont="1" applyFill="1" applyBorder="1" applyAlignment="1">
      <alignment horizontal="center" vertical="center"/>
    </xf>
    <xf numFmtId="0" fontId="4" fillId="60" borderId="9" xfId="0" applyFont="1" applyFill="1" applyBorder="1" applyAlignment="1">
      <alignment horizontal="center" vertical="center"/>
    </xf>
    <xf numFmtId="0" fontId="5" fillId="60" borderId="8" xfId="0" applyFont="1" applyFill="1" applyBorder="1" applyAlignment="1">
      <alignment horizontal="center" vertical="center"/>
    </xf>
    <xf numFmtId="0" fontId="4" fillId="131" borderId="9" xfId="0" applyFont="1" applyFill="1" applyBorder="1" applyAlignment="1">
      <alignment horizontal="center" vertical="center"/>
    </xf>
    <xf numFmtId="0" fontId="5" fillId="131" borderId="8" xfId="0" applyFont="1" applyFill="1" applyBorder="1" applyAlignment="1">
      <alignment horizontal="center" vertical="center"/>
    </xf>
    <xf numFmtId="0" fontId="4" fillId="138" borderId="9" xfId="0" applyFont="1" applyFill="1" applyBorder="1" applyAlignment="1">
      <alignment horizontal="center" vertical="center"/>
    </xf>
    <xf numFmtId="0" fontId="5" fillId="138" borderId="8" xfId="0" applyFont="1" applyFill="1" applyBorder="1" applyAlignment="1">
      <alignment horizontal="center" vertical="center"/>
    </xf>
    <xf numFmtId="0" fontId="4" fillId="143" borderId="9" xfId="0" applyFont="1" applyFill="1" applyBorder="1" applyAlignment="1">
      <alignment horizontal="center" vertical="center"/>
    </xf>
    <xf numFmtId="0" fontId="5" fillId="143" borderId="8" xfId="0" applyFont="1" applyFill="1" applyBorder="1" applyAlignment="1">
      <alignment horizontal="center" vertical="center"/>
    </xf>
    <xf numFmtId="0" fontId="4" fillId="195" borderId="9" xfId="0" applyFont="1" applyFill="1" applyBorder="1" applyAlignment="1">
      <alignment horizontal="center" vertical="center"/>
    </xf>
    <xf numFmtId="0" fontId="5" fillId="195" borderId="8" xfId="0" applyFont="1" applyFill="1" applyBorder="1" applyAlignment="1">
      <alignment horizontal="center" vertical="center"/>
    </xf>
    <xf numFmtId="0" fontId="4" fillId="171" borderId="9" xfId="0" applyFont="1" applyFill="1" applyBorder="1" applyAlignment="1">
      <alignment horizontal="center" vertical="center"/>
    </xf>
    <xf numFmtId="0" fontId="5" fillId="171" borderId="8" xfId="0" applyFont="1" applyFill="1" applyBorder="1" applyAlignment="1">
      <alignment horizontal="center" vertical="center"/>
    </xf>
    <xf numFmtId="0" fontId="4" fillId="198" borderId="9" xfId="0" applyFont="1" applyFill="1" applyBorder="1" applyAlignment="1">
      <alignment horizontal="center" vertical="center"/>
    </xf>
    <xf numFmtId="0" fontId="5" fillId="198" borderId="8" xfId="0" applyFont="1" applyFill="1" applyBorder="1" applyAlignment="1">
      <alignment horizontal="center" vertical="center"/>
    </xf>
    <xf numFmtId="0" fontId="4" fillId="110" borderId="9" xfId="0" applyFont="1" applyFill="1" applyBorder="1" applyAlignment="1">
      <alignment horizontal="center" vertical="center"/>
    </xf>
    <xf numFmtId="0" fontId="5" fillId="110" borderId="8" xfId="0" applyFont="1" applyFill="1" applyBorder="1" applyAlignment="1">
      <alignment horizontal="center" vertical="center"/>
    </xf>
    <xf numFmtId="0" fontId="4" fillId="124" borderId="9" xfId="0" applyFont="1" applyFill="1" applyBorder="1" applyAlignment="1">
      <alignment horizontal="center" vertical="center"/>
    </xf>
    <xf numFmtId="0" fontId="5" fillId="124" borderId="8" xfId="0" applyFont="1" applyFill="1" applyBorder="1" applyAlignment="1">
      <alignment horizontal="center" vertical="center"/>
    </xf>
    <xf numFmtId="0" fontId="4" fillId="147" borderId="9" xfId="0" applyFont="1" applyFill="1" applyBorder="1" applyAlignment="1">
      <alignment horizontal="center" vertical="center"/>
    </xf>
    <xf numFmtId="0" fontId="5" fillId="147" borderId="8" xfId="0" applyFont="1" applyFill="1" applyBorder="1" applyAlignment="1">
      <alignment horizontal="center" vertical="center"/>
    </xf>
    <xf numFmtId="0" fontId="4" fillId="45" borderId="9" xfId="0" applyFont="1" applyFill="1" applyBorder="1" applyAlignment="1">
      <alignment horizontal="center" vertical="center"/>
    </xf>
    <xf numFmtId="0" fontId="5" fillId="45" borderId="8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77" borderId="9" xfId="0" applyFont="1" applyFill="1" applyBorder="1" applyAlignment="1">
      <alignment horizontal="center" vertical="center"/>
    </xf>
    <xf numFmtId="0" fontId="5" fillId="177" borderId="8" xfId="0" applyFont="1" applyFill="1" applyBorder="1" applyAlignment="1">
      <alignment horizontal="center" vertical="center"/>
    </xf>
    <xf numFmtId="0" fontId="4" fillId="203" borderId="9" xfId="0" applyFont="1" applyFill="1" applyBorder="1" applyAlignment="1">
      <alignment horizontal="center" vertical="center"/>
    </xf>
    <xf numFmtId="0" fontId="5" fillId="203" borderId="8" xfId="0" applyFont="1" applyFill="1" applyBorder="1" applyAlignment="1">
      <alignment horizontal="center" vertical="center"/>
    </xf>
    <xf numFmtId="0" fontId="4" fillId="200" borderId="9" xfId="0" applyFont="1" applyFill="1" applyBorder="1" applyAlignment="1">
      <alignment horizontal="center" vertical="center"/>
    </xf>
    <xf numFmtId="0" fontId="5" fillId="200" borderId="8" xfId="0" applyFont="1" applyFill="1" applyBorder="1" applyAlignment="1">
      <alignment horizontal="center" vertical="center"/>
    </xf>
    <xf numFmtId="0" fontId="4" fillId="127" borderId="9" xfId="0" applyFont="1" applyFill="1" applyBorder="1" applyAlignment="1">
      <alignment horizontal="center" vertical="center"/>
    </xf>
    <xf numFmtId="0" fontId="5" fillId="127" borderId="8" xfId="0" applyFont="1" applyFill="1" applyBorder="1" applyAlignment="1">
      <alignment horizontal="center" vertical="center"/>
    </xf>
    <xf numFmtId="0" fontId="4" fillId="81" borderId="9" xfId="0" applyFont="1" applyFill="1" applyBorder="1" applyAlignment="1">
      <alignment horizontal="center" vertical="center"/>
    </xf>
    <xf numFmtId="0" fontId="5" fillId="81" borderId="8" xfId="0" applyFont="1" applyFill="1" applyBorder="1" applyAlignment="1">
      <alignment horizontal="center" vertical="center"/>
    </xf>
    <xf numFmtId="0" fontId="4" fillId="185" borderId="9" xfId="0" applyFont="1" applyFill="1" applyBorder="1" applyAlignment="1">
      <alignment horizontal="center" vertical="center"/>
    </xf>
    <xf numFmtId="0" fontId="5" fillId="185" borderId="8" xfId="0" applyFont="1" applyFill="1" applyBorder="1" applyAlignment="1">
      <alignment horizontal="center" vertical="center"/>
    </xf>
    <xf numFmtId="0" fontId="4" fillId="126" borderId="9" xfId="0" applyFont="1" applyFill="1" applyBorder="1" applyAlignment="1">
      <alignment horizontal="center" vertical="center"/>
    </xf>
    <xf numFmtId="0" fontId="5" fillId="126" borderId="8" xfId="0" applyFont="1" applyFill="1" applyBorder="1" applyAlignment="1">
      <alignment horizontal="center" vertical="center"/>
    </xf>
    <xf numFmtId="0" fontId="4" fillId="83" borderId="9" xfId="0" applyFont="1" applyFill="1" applyBorder="1" applyAlignment="1">
      <alignment horizontal="center" vertical="center"/>
    </xf>
    <xf numFmtId="0" fontId="5" fillId="83" borderId="8" xfId="0" applyFont="1" applyFill="1" applyBorder="1" applyAlignment="1">
      <alignment horizontal="center" vertical="center"/>
    </xf>
    <xf numFmtId="0" fontId="4" fillId="87" borderId="9" xfId="0" applyFont="1" applyFill="1" applyBorder="1" applyAlignment="1">
      <alignment horizontal="center" vertical="center"/>
    </xf>
    <xf numFmtId="0" fontId="5" fillId="87" borderId="8" xfId="0" applyFont="1" applyFill="1" applyBorder="1" applyAlignment="1">
      <alignment horizontal="center" vertical="center"/>
    </xf>
    <xf numFmtId="0" fontId="4" fillId="187" borderId="9" xfId="0" applyFont="1" applyFill="1" applyBorder="1" applyAlignment="1">
      <alignment horizontal="center" vertical="center"/>
    </xf>
    <xf numFmtId="0" fontId="5" fillId="187" borderId="8" xfId="0" applyFont="1" applyFill="1" applyBorder="1" applyAlignment="1">
      <alignment horizontal="center" vertical="center"/>
    </xf>
    <xf numFmtId="0" fontId="4" fillId="183" borderId="9" xfId="0" applyFont="1" applyFill="1" applyBorder="1" applyAlignment="1">
      <alignment horizontal="center" vertical="center"/>
    </xf>
    <xf numFmtId="0" fontId="5" fillId="183" borderId="8" xfId="0" applyFont="1" applyFill="1" applyBorder="1" applyAlignment="1">
      <alignment horizontal="center" vertical="center"/>
    </xf>
    <xf numFmtId="0" fontId="4" fillId="46" borderId="9" xfId="0" applyFont="1" applyFill="1" applyBorder="1" applyAlignment="1">
      <alignment horizontal="center" vertical="center"/>
    </xf>
    <xf numFmtId="0" fontId="5" fillId="46" borderId="8" xfId="0" applyFont="1" applyFill="1" applyBorder="1" applyAlignment="1">
      <alignment horizontal="center" vertical="center"/>
    </xf>
    <xf numFmtId="0" fontId="4" fillId="194" borderId="9" xfId="0" applyFont="1" applyFill="1" applyBorder="1" applyAlignment="1">
      <alignment horizontal="center" vertical="center"/>
    </xf>
    <xf numFmtId="0" fontId="5" fillId="194" borderId="8" xfId="0" applyFont="1" applyFill="1" applyBorder="1" applyAlignment="1">
      <alignment horizontal="center" vertical="center"/>
    </xf>
    <xf numFmtId="0" fontId="8" fillId="3" borderId="0" xfId="0" applyFont="1" applyFill="1"/>
    <xf numFmtId="0" fontId="2" fillId="126" borderId="9" xfId="0" applyFont="1" applyFill="1" applyBorder="1" applyAlignment="1">
      <alignment horizontal="center" vertical="center"/>
    </xf>
    <xf numFmtId="0" fontId="3" fillId="126" borderId="8" xfId="0" applyFont="1" applyFill="1" applyBorder="1" applyAlignment="1">
      <alignment horizontal="center" vertical="center"/>
    </xf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9" fillId="207" borderId="0" xfId="0" applyFont="1" applyFill="1"/>
    <xf numFmtId="0" fontId="0" fillId="4" borderId="0" xfId="0" applyFill="1"/>
    <xf numFmtId="0" fontId="0" fillId="210" borderId="0" xfId="0" applyFill="1"/>
    <xf numFmtId="0" fontId="1" fillId="211" borderId="0" xfId="0" applyFont="1" applyFill="1"/>
    <xf numFmtId="0" fontId="7" fillId="0" borderId="10" xfId="1" applyBorder="1" applyAlignment="1">
      <alignment horizontal="left" vertical="center"/>
    </xf>
    <xf numFmtId="0" fontId="7" fillId="0" borderId="7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Wyoming&amp;year=2015" TargetMode="External"/><Relationship Id="rId299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21" Type="http://schemas.openxmlformats.org/officeDocument/2006/relationships/hyperlink" Target="https://barttorvik.com/team.php?team=Michigan+St.&amp;year=2015" TargetMode="External"/><Relationship Id="rId63" Type="http://schemas.openxmlformats.org/officeDocument/2006/relationships/hyperlink" Target="https://barttorvik.com/team.php?team=Iowa&amp;year=2015" TargetMode="External"/><Relationship Id="rId159" Type="http://schemas.openxmlformats.org/officeDocument/2006/relationships/hyperlink" Target="https://barttorvik.com/team.php?team=Evansville&amp;year=2015" TargetMode="External"/><Relationship Id="rId324" Type="http://schemas.openxmlformats.org/officeDocument/2006/relationships/hyperlink" Target="https://barttorvik.com/team.php?team=Little+Rock&amp;year=2015" TargetMode="External"/><Relationship Id="rId366" Type="http://schemas.openxmlformats.org/officeDocument/2006/relationships/hyperlink" Target="https://barttorvik.com/team.php?team=VMI&amp;year=2015" TargetMode="External"/><Relationship Id="rId170" Type="http://schemas.openxmlformats.org/officeDocument/2006/relationships/hyperlink" Target="https://barttorvik.com/team.php?team=Portland&amp;year=2015" TargetMode="External"/><Relationship Id="rId226" Type="http://schemas.openxmlformats.org/officeDocument/2006/relationships/hyperlink" Target="https://barttorvik.com/team.php?team=Saint+Peter%27s&amp;year=2015" TargetMode="External"/><Relationship Id="rId433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268" Type="http://schemas.openxmlformats.org/officeDocument/2006/relationships/hyperlink" Target="https://barttorvik.com/team.php?team=North+Dakota+St.&amp;year=2015" TargetMode="External"/><Relationship Id="rId32" Type="http://schemas.openxmlformats.org/officeDocument/2006/relationships/hyperlink" Target="https://barttorvik.com/team.php?team=Baylor&amp;year=2015" TargetMode="External"/><Relationship Id="rId74" Type="http://schemas.openxmlformats.org/officeDocument/2006/relationships/hyperlink" Target="https://barttorvik.com/team.php?team=Arkansas&amp;year=2015" TargetMode="External"/><Relationship Id="rId128" Type="http://schemas.openxmlformats.org/officeDocument/2006/relationships/hyperlink" Target="https://barttorvik.com/team.php?team=Bowling+Green&amp;year=2015" TargetMode="External"/><Relationship Id="rId335" Type="http://schemas.openxmlformats.org/officeDocument/2006/relationships/hyperlink" Target="https://barttorvik.com/team.php?team=Charleston+Southern&amp;year=2015" TargetMode="External"/><Relationship Id="rId377" Type="http://schemas.openxmlformats.org/officeDocument/2006/relationships/hyperlink" Target="https://barttorvik.com/team.php?team=Lipscomb&amp;year=2015" TargetMode="External"/><Relationship Id="rId5" Type="http://schemas.openxmlformats.org/officeDocument/2006/relationships/hyperlink" Target="https://barttorvik.com/team.php?team=Wisconsin&amp;year=2015" TargetMode="External"/><Relationship Id="rId181" Type="http://schemas.openxmlformats.org/officeDocument/2006/relationships/hyperlink" Target="https://barttorvik.com/team.php?team=Tennessee&amp;year=2015" TargetMode="External"/><Relationship Id="rId237" Type="http://schemas.openxmlformats.org/officeDocument/2006/relationships/hyperlink" Target="https://barttorvik.com/team.php?team=Oral+Roberts&amp;year=2015" TargetMode="External"/><Relationship Id="rId402" Type="http://schemas.openxmlformats.org/officeDocument/2006/relationships/hyperlink" Target="https://barttorvik.com/team.php?team=Western+Illinois&amp;year=2015" TargetMode="External"/><Relationship Id="rId279" Type="http://schemas.openxmlformats.org/officeDocument/2006/relationships/hyperlink" Target="https://barttorvik.com/team.php?team=Eastern+Illinois&amp;year=2015" TargetMode="External"/><Relationship Id="rId43" Type="http://schemas.openxmlformats.org/officeDocument/2006/relationships/hyperlink" Target="https://barttorvik.com/team.php?team=San+Diego+St.&amp;year=2015" TargetMode="External"/><Relationship Id="rId139" Type="http://schemas.openxmlformats.org/officeDocument/2006/relationships/hyperlink" Target="https://barttorvik.com/team.php?team=Connecticut&amp;year=2015" TargetMode="External"/><Relationship Id="rId290" Type="http://schemas.openxmlformats.org/officeDocument/2006/relationships/hyperlink" Target="https://barttorvik.com/team.php?team=Princeton&amp;year=2015" TargetMode="External"/><Relationship Id="rId304" Type="http://schemas.openxmlformats.org/officeDocument/2006/relationships/hyperlink" Target="https://barttorvik.com/team.php?team=Missouri+St.&amp;year=2015" TargetMode="External"/><Relationship Id="rId346" Type="http://schemas.openxmlformats.org/officeDocument/2006/relationships/hyperlink" Target="https://barttorvik.com/team.php?team=Samford&amp;year=2015" TargetMode="External"/><Relationship Id="rId388" Type="http://schemas.openxmlformats.org/officeDocument/2006/relationships/hyperlink" Target="https://barttorvik.com/team.php?team=Idaho+St.&amp;year=2015" TargetMode="External"/><Relationship Id="rId85" Type="http://schemas.openxmlformats.org/officeDocument/2006/relationships/hyperlink" Target="https://barttorvik.com/team.php?team=Indiana&amp;year=2015" TargetMode="External"/><Relationship Id="rId150" Type="http://schemas.openxmlformats.org/officeDocument/2006/relationships/hyperlink" Target="https://barttorvik.com/team.php?team=Richmond&amp;year=2015" TargetMode="External"/><Relationship Id="rId192" Type="http://schemas.openxmlformats.org/officeDocument/2006/relationships/hyperlink" Target="https://barttorvik.com/team.php?team=Lafayette&amp;year=2015" TargetMode="External"/><Relationship Id="rId206" Type="http://schemas.openxmlformats.org/officeDocument/2006/relationships/hyperlink" Target="https://barttorvik.com/team.php?team=Northwestern&amp;year=2015" TargetMode="External"/><Relationship Id="rId413" Type="http://schemas.openxmlformats.org/officeDocument/2006/relationships/hyperlink" Target="https://barttorvik.com/team.php?team=Central+Connecticut&amp;year=2015" TargetMode="External"/><Relationship Id="rId248" Type="http://schemas.openxmlformats.org/officeDocument/2006/relationships/hyperlink" Target="https://barttorvik.com/team.php?team=Texas+Southern&amp;year=2015" TargetMode="External"/><Relationship Id="rId269" Type="http://schemas.openxmlformats.org/officeDocument/2006/relationships/hyperlink" Target="https://barttorvik.com/team.php?team=Morehead+St.&amp;year=2015" TargetMode="External"/><Relationship Id="rId12" Type="http://schemas.openxmlformats.org/officeDocument/2006/relationships/hyperlink" Target="https://barttorvik.com/team.php?team=North+Carolina&amp;year=2015" TargetMode="External"/><Relationship Id="rId33" Type="http://schemas.openxmlformats.org/officeDocument/2006/relationships/hyperlink" Target="https://barttorvik.com/team.php?team=Baylor&amp;year=2015" TargetMode="External"/><Relationship Id="rId108" Type="http://schemas.openxmlformats.org/officeDocument/2006/relationships/hyperlink" Target="https://barttorvik.com/team.php?team=UC+Santa+Barbara&amp;year=2015" TargetMode="External"/><Relationship Id="rId129" Type="http://schemas.openxmlformats.org/officeDocument/2006/relationships/hyperlink" Target="https://barttorvik.com/team.php?team=Louisiana+Tech&amp;year=2015" TargetMode="External"/><Relationship Id="rId280" Type="http://schemas.openxmlformats.org/officeDocument/2006/relationships/hyperlink" Target="https://barttorvik.com/team.php?team=South+Florida&amp;year=2015" TargetMode="External"/><Relationship Id="rId315" Type="http://schemas.openxmlformats.org/officeDocument/2006/relationships/hyperlink" Target="https://barttorvik.com/team.php?team=Marshall&amp;year=2015" TargetMode="External"/><Relationship Id="rId336" Type="http://schemas.openxmlformats.org/officeDocument/2006/relationships/hyperlink" Target="https://barttorvik.com/team.php?team=Fordham&amp;year=2015" TargetMode="External"/><Relationship Id="rId357" Type="http://schemas.openxmlformats.org/officeDocument/2006/relationships/hyperlink" Target="https://barttorvik.com/team.php?team=Furman&amp;year=2015" TargetMode="External"/><Relationship Id="rId54" Type="http://schemas.openxmlformats.org/officeDocument/2006/relationships/hyperlink" Target="https://barttorvik.com/team.php?team=Butler&amp;year=2015" TargetMode="External"/><Relationship Id="rId75" Type="http://schemas.openxmlformats.org/officeDocument/2006/relationships/hyperlink" Target="https://barttorvik.com/team.php?team=SMU&amp;year=2015" TargetMode="External"/><Relationship Id="rId96" Type="http://schemas.openxmlformats.org/officeDocument/2006/relationships/hyperlink" Target="https://barttorvik.com/team.php?team=Arizona+St.&amp;year=2015" TargetMode="External"/><Relationship Id="rId140" Type="http://schemas.openxmlformats.org/officeDocument/2006/relationships/hyperlink" Target="https://barttorvik.com/team.php?team=Alabama&amp;year=2015" TargetMode="External"/><Relationship Id="rId161" Type="http://schemas.openxmlformats.org/officeDocument/2006/relationships/hyperlink" Target="https://barttorvik.com/team.php?team=Quinnipiac&amp;year=2015" TargetMode="External"/><Relationship Id="rId182" Type="http://schemas.openxmlformats.org/officeDocument/2006/relationships/hyperlink" Target="https://barttorvik.com/team.php?team=Long+Beach+St.&amp;year=2015" TargetMode="External"/><Relationship Id="rId217" Type="http://schemas.openxmlformats.org/officeDocument/2006/relationships/hyperlink" Target="https://barttorvik.com/team.php?team=Western+Kentucky&amp;year=2015" TargetMode="External"/><Relationship Id="rId378" Type="http://schemas.openxmlformats.org/officeDocument/2006/relationships/hyperlink" Target="https://barttorvik.com/team.php?team=Austin+Peay&amp;year=2015" TargetMode="External"/><Relationship Id="rId399" Type="http://schemas.openxmlformats.org/officeDocument/2006/relationships/hyperlink" Target="https://barttorvik.com/team.php?team=Maine&amp;year=2015" TargetMode="External"/><Relationship Id="rId403" Type="http://schemas.openxmlformats.org/officeDocument/2006/relationships/hyperlink" Target="https://barttorvik.com/team.php?team=Southern+Utah&amp;year=2015" TargetMode="External"/><Relationship Id="rId6" Type="http://schemas.openxmlformats.org/officeDocument/2006/relationships/hyperlink" Target="https://barttorvik.com/team.php?team=Wisconsin&amp;year=2015" TargetMode="External"/><Relationship Id="rId238" Type="http://schemas.openxmlformats.org/officeDocument/2006/relationships/hyperlink" Target="https://barttorvik.com/team.php?team=Chattanooga&amp;year=2015" TargetMode="External"/><Relationship Id="rId259" Type="http://schemas.openxmlformats.org/officeDocument/2006/relationships/hyperlink" Target="https://barttorvik.com/team.php?team=Tennessee+Tech&amp;year=2015" TargetMode="External"/><Relationship Id="rId424" Type="http://schemas.openxmlformats.org/officeDocument/2006/relationships/hyperlink" Target="https://barttorvik.com/team.php?team=Nicholls+St.&amp;year=2015" TargetMode="External"/><Relationship Id="rId23" Type="http://schemas.openxmlformats.org/officeDocument/2006/relationships/hyperlink" Target="https://barttorvik.com/team.php?team=Texas&amp;year=2015" TargetMode="External"/><Relationship Id="rId119" Type="http://schemas.openxmlformats.org/officeDocument/2006/relationships/hyperlink" Target="https://barttorvik.com/team.php?team=Georgia+St.&amp;year=2015" TargetMode="External"/><Relationship Id="rId270" Type="http://schemas.openxmlformats.org/officeDocument/2006/relationships/hyperlink" Target="https://barttorvik.com/team.php?team=Houston&amp;year=2015" TargetMode="External"/><Relationship Id="rId291" Type="http://schemas.openxmlformats.org/officeDocument/2006/relationships/hyperlink" Target="https://barttorvik.com/team.php?team=High+Point&amp;year=2015" TargetMode="External"/><Relationship Id="rId305" Type="http://schemas.openxmlformats.org/officeDocument/2006/relationships/hyperlink" Target="https://barttorvik.com/team.php?team=Penn&amp;year=2015" TargetMode="External"/><Relationship Id="rId326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347" Type="http://schemas.openxmlformats.org/officeDocument/2006/relationships/hyperlink" Target="https://barttorvik.com/team.php?team=Robert+Morris&amp;year=2015" TargetMode="External"/><Relationship Id="rId44" Type="http://schemas.openxmlformats.org/officeDocument/2006/relationships/hyperlink" Target="https://barttorvik.com/team.php?team=Florida&amp;year=2015" TargetMode="External"/><Relationship Id="rId65" Type="http://schemas.openxmlformats.org/officeDocument/2006/relationships/hyperlink" Target="https://barttorvik.com/team.php?team=Providence&amp;year=2015" TargetMode="External"/><Relationship Id="rId86" Type="http://schemas.openxmlformats.org/officeDocument/2006/relationships/hyperlink" Target="https://barttorvik.com/team.php?team=Central+Michigan&amp;year=2015" TargetMode="External"/><Relationship Id="rId130" Type="http://schemas.openxmlformats.org/officeDocument/2006/relationships/hyperlink" Target="https://barttorvik.com/team.php?team=Iona&amp;year=2015" TargetMode="External"/><Relationship Id="rId151" Type="http://schemas.openxmlformats.org/officeDocument/2006/relationships/hyperlink" Target="https://barttorvik.com/team.php?team=New+Mexico&amp;year=2015" TargetMode="External"/><Relationship Id="rId368" Type="http://schemas.openxmlformats.org/officeDocument/2006/relationships/hyperlink" Target="https://barttorvik.com/team.php?team=Jackson+St.&amp;year=2015" TargetMode="External"/><Relationship Id="rId389" Type="http://schemas.openxmlformats.org/officeDocument/2006/relationships/hyperlink" Target="https://barttorvik.com/team.php?team=Liberty&amp;year=2015" TargetMode="External"/><Relationship Id="rId172" Type="http://schemas.openxmlformats.org/officeDocument/2006/relationships/hyperlink" Target="https://barttorvik.com/team.php?team=Coastal+Carolina&amp;year=2015" TargetMode="External"/><Relationship Id="rId193" Type="http://schemas.openxmlformats.org/officeDocument/2006/relationships/hyperlink" Target="https://barttorvik.com/team.php?team=Lafayette&amp;year=2015" TargetMode="External"/><Relationship Id="rId207" Type="http://schemas.openxmlformats.org/officeDocument/2006/relationships/hyperlink" Target="https://barttorvik.com/team.php?team=Florida+St.&amp;year=2015" TargetMode="External"/><Relationship Id="rId228" Type="http://schemas.openxmlformats.org/officeDocument/2006/relationships/hyperlink" Target="https://barttorvik.com/team.php?team=Radford&amp;year=2015" TargetMode="External"/><Relationship Id="rId249" Type="http://schemas.openxmlformats.org/officeDocument/2006/relationships/hyperlink" Target="https://barttorvik.com/team.php?team=Texas+Southern&amp;year=2015" TargetMode="External"/><Relationship Id="rId414" Type="http://schemas.openxmlformats.org/officeDocument/2006/relationships/hyperlink" Target="https://barttorvik.com/team.php?team=Delaware&amp;year=2015" TargetMode="External"/><Relationship Id="rId13" Type="http://schemas.openxmlformats.org/officeDocument/2006/relationships/hyperlink" Target="https://barttorvik.com/team.php?team=Ohio+St.&amp;year=2015" TargetMode="External"/><Relationship Id="rId109" Type="http://schemas.openxmlformats.org/officeDocument/2006/relationships/hyperlink" Target="https://barttorvik.com/team.php?team=Dayton&amp;year=2015" TargetMode="External"/><Relationship Id="rId260" Type="http://schemas.openxmlformats.org/officeDocument/2006/relationships/hyperlink" Target="https://barttorvik.com/team.php?team=St.+Francis+NY&amp;year=2015" TargetMode="External"/><Relationship Id="rId281" Type="http://schemas.openxmlformats.org/officeDocument/2006/relationships/hyperlink" Target="https://barttorvik.com/team.php?team=Northern+Arizona&amp;year=2015" TargetMode="External"/><Relationship Id="rId316" Type="http://schemas.openxmlformats.org/officeDocument/2006/relationships/hyperlink" Target="https://barttorvik.com/team.php?team=Holy+Cross&amp;year=2015" TargetMode="External"/><Relationship Id="rId337" Type="http://schemas.openxmlformats.org/officeDocument/2006/relationships/hyperlink" Target="https://barttorvik.com/team.php?team=Cal+St.+Northridge&amp;year=2015" TargetMode="External"/><Relationship Id="rId34" Type="http://schemas.openxmlformats.org/officeDocument/2006/relationships/hyperlink" Target="https://barttorvik.com/team.php?team=West+Virginia&amp;year=2015" TargetMode="External"/><Relationship Id="rId55" Type="http://schemas.openxmlformats.org/officeDocument/2006/relationships/hyperlink" Target="https://barttorvik.com/team.php?team=St.+John%27s&amp;year=2015" TargetMode="External"/><Relationship Id="rId76" Type="http://schemas.openxmlformats.org/officeDocument/2006/relationships/hyperlink" Target="https://barttorvik.com/team.php?team=SMU&amp;year=2015" TargetMode="External"/><Relationship Id="rId97" Type="http://schemas.openxmlformats.org/officeDocument/2006/relationships/hyperlink" Target="https://barttorvik.com/team.php?team=Purdue&amp;year=2015" TargetMode="External"/><Relationship Id="rId120" Type="http://schemas.openxmlformats.org/officeDocument/2006/relationships/hyperlink" Target="https://barttorvik.com/team.php?team=Georgia+St.&amp;year=2015" TargetMode="External"/><Relationship Id="rId141" Type="http://schemas.openxmlformats.org/officeDocument/2006/relationships/hyperlink" Target="https://barttorvik.com/team.php?team=UCLA&amp;year=2015" TargetMode="External"/><Relationship Id="rId358" Type="http://schemas.openxmlformats.org/officeDocument/2006/relationships/hyperlink" Target="https://barttorvik.com/team.php?team=Southeastern+Louisiana&amp;year=2015" TargetMode="External"/><Relationship Id="rId379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7" Type="http://schemas.openxmlformats.org/officeDocument/2006/relationships/hyperlink" Target="https://barttorvik.com/team.php?team=Gonzaga&amp;year=2015" TargetMode="External"/><Relationship Id="rId162" Type="http://schemas.openxmlformats.org/officeDocument/2006/relationships/hyperlink" Target="https://barttorvik.com/team.php?team=San+Francisco&amp;year=2015" TargetMode="External"/><Relationship Id="rId183" Type="http://schemas.openxmlformats.org/officeDocument/2006/relationships/hyperlink" Target="https://barttorvik.com/team.php?team=Kent+St.&amp;year=2015" TargetMode="External"/><Relationship Id="rId218" Type="http://schemas.openxmlformats.org/officeDocument/2006/relationships/hyperlink" Target="https://barttorvik.com/team.php?team=Florida+Atlantic&amp;year=2015" TargetMode="External"/><Relationship Id="rId239" Type="http://schemas.openxmlformats.org/officeDocument/2006/relationships/hyperlink" Target="https://barttorvik.com/team.php?team=UT+Arlington&amp;year=2015" TargetMode="External"/><Relationship Id="rId390" Type="http://schemas.openxmlformats.org/officeDocument/2006/relationships/hyperlink" Target="https://barttorvik.com/team.php?team=Navy&amp;year=2015" TargetMode="External"/><Relationship Id="rId404" Type="http://schemas.openxmlformats.org/officeDocument/2006/relationships/hyperlink" Target="https://barttorvik.com/team.php?team=Savannah+St.&amp;year=2015" TargetMode="External"/><Relationship Id="rId425" Type="http://schemas.openxmlformats.org/officeDocument/2006/relationships/hyperlink" Target="https://barttorvik.com/team.php?team=Binghamton&amp;year=2015" TargetMode="External"/><Relationship Id="rId250" Type="http://schemas.openxmlformats.org/officeDocument/2006/relationships/hyperlink" Target="https://barttorvik.com/team.php?team=Vermont&amp;year=2015" TargetMode="External"/><Relationship Id="rId271" Type="http://schemas.openxmlformats.org/officeDocument/2006/relationships/hyperlink" Target="https://barttorvik.com/team.php?team=Youngstown+St.&amp;year=2015" TargetMode="External"/><Relationship Id="rId292" Type="http://schemas.openxmlformats.org/officeDocument/2006/relationships/hyperlink" Target="https://barttorvik.com/team.php?team=Northern+Illinois&amp;year=2015" TargetMode="External"/><Relationship Id="rId306" Type="http://schemas.openxmlformats.org/officeDocument/2006/relationships/hyperlink" Target="https://barttorvik.com/team.php?team=Nebraska+Omaha&amp;year=2015" TargetMode="External"/><Relationship Id="rId24" Type="http://schemas.openxmlformats.org/officeDocument/2006/relationships/hyperlink" Target="https://barttorvik.com/team.php?team=Texas&amp;year=2015" TargetMode="External"/><Relationship Id="rId45" Type="http://schemas.openxmlformats.org/officeDocument/2006/relationships/hyperlink" Target="https://barttorvik.com/team.php?team=Iowa+St.&amp;year=2015" TargetMode="External"/><Relationship Id="rId66" Type="http://schemas.openxmlformats.org/officeDocument/2006/relationships/hyperlink" Target="https://barttorvik.com/team.php?team=Minnesota&amp;year=2015" TargetMode="External"/><Relationship Id="rId87" Type="http://schemas.openxmlformats.org/officeDocument/2006/relationships/hyperlink" Target="https://barttorvik.com/team.php?team=BYU&amp;year=2015" TargetMode="External"/><Relationship Id="rId110" Type="http://schemas.openxmlformats.org/officeDocument/2006/relationships/hyperlink" Target="https://barttorvik.com/team.php?team=Dayton&amp;year=2015" TargetMode="External"/><Relationship Id="rId131" Type="http://schemas.openxmlformats.org/officeDocument/2006/relationships/hyperlink" Target="https://barttorvik.com/team.php?team=LSU&amp;year=2015" TargetMode="External"/><Relationship Id="rId327" Type="http://schemas.openxmlformats.org/officeDocument/2006/relationships/hyperlink" Target="https://barttorvik.com/team.php?team=East+Carolina&amp;year=2015" TargetMode="External"/><Relationship Id="rId348" Type="http://schemas.openxmlformats.org/officeDocument/2006/relationships/hyperlink" Target="https://barttorvik.com/team.php?team=Robert+Morris&amp;year=2015" TargetMode="External"/><Relationship Id="rId369" Type="http://schemas.openxmlformats.org/officeDocument/2006/relationships/hyperlink" Target="https://barttorvik.com/team.php?team=Howard&amp;year=2015" TargetMode="External"/><Relationship Id="rId152" Type="http://schemas.openxmlformats.org/officeDocument/2006/relationships/hyperlink" Target="https://barttorvik.com/team.php?team=Massachusetts&amp;year=2015" TargetMode="External"/><Relationship Id="rId173" Type="http://schemas.openxmlformats.org/officeDocument/2006/relationships/hyperlink" Target="https://barttorvik.com/team.php?team=Coastal+Carolina&amp;year=2015" TargetMode="External"/><Relationship Id="rId194" Type="http://schemas.openxmlformats.org/officeDocument/2006/relationships/hyperlink" Target="https://barttorvik.com/team.php?team=Western+Michigan&amp;year=2015" TargetMode="External"/><Relationship Id="rId208" Type="http://schemas.openxmlformats.org/officeDocument/2006/relationships/hyperlink" Target="https://barttorvik.com/team.php?team=Cal+Poly&amp;year=2015" TargetMode="External"/><Relationship Id="rId229" Type="http://schemas.openxmlformats.org/officeDocument/2006/relationships/hyperlink" Target="https://barttorvik.com/team.php?team=Louisiana+Lafayette&amp;year=2015" TargetMode="External"/><Relationship Id="rId380" Type="http://schemas.openxmlformats.org/officeDocument/2006/relationships/hyperlink" Target="https://barttorvik.com/team.php?team=South+Alabama&amp;year=2015" TargetMode="External"/><Relationship Id="rId415" Type="http://schemas.openxmlformats.org/officeDocument/2006/relationships/hyperlink" Target="https://barttorvik.com/team.php?team=Tennessee+St.&amp;year=2015" TargetMode="External"/><Relationship Id="rId240" Type="http://schemas.openxmlformats.org/officeDocument/2006/relationships/hyperlink" Target="https://barttorvik.com/team.php?team=Oakland&amp;year=2015" TargetMode="External"/><Relationship Id="rId261" Type="http://schemas.openxmlformats.org/officeDocument/2006/relationships/hyperlink" Target="https://barttorvik.com/team.php?team=Georgia+Southern&amp;year=2015" TargetMode="External"/><Relationship Id="rId14" Type="http://schemas.openxmlformats.org/officeDocument/2006/relationships/hyperlink" Target="https://barttorvik.com/team.php?team=Ohio+St.&amp;year=2015" TargetMode="External"/><Relationship Id="rId35" Type="http://schemas.openxmlformats.org/officeDocument/2006/relationships/hyperlink" Target="https://barttorvik.com/team.php?team=West+Virginia&amp;year=2015" TargetMode="External"/><Relationship Id="rId56" Type="http://schemas.openxmlformats.org/officeDocument/2006/relationships/hyperlink" Target="https://barttorvik.com/team.php?team=St.+John%27s&amp;year=2015" TargetMode="External"/><Relationship Id="rId77" Type="http://schemas.openxmlformats.org/officeDocument/2006/relationships/hyperlink" Target="https://barttorvik.com/team.php?team=Oklahoma+St.&amp;year=2015" TargetMode="External"/><Relationship Id="rId100" Type="http://schemas.openxmlformats.org/officeDocument/2006/relationships/hyperlink" Target="https://barttorvik.com/team.php?team=Miami+FL&amp;year=2015" TargetMode="External"/><Relationship Id="rId282" Type="http://schemas.openxmlformats.org/officeDocument/2006/relationships/hyperlink" Target="https://barttorvik.com/team.php?team=Middle+Tennessee&amp;year=2015" TargetMode="External"/><Relationship Id="rId317" Type="http://schemas.openxmlformats.org/officeDocument/2006/relationships/hyperlink" Target="https://barttorvik.com/team.php?team=UTSA&amp;year=2015" TargetMode="External"/><Relationship Id="rId338" Type="http://schemas.openxmlformats.org/officeDocument/2006/relationships/hyperlink" Target="https://barttorvik.com/team.php?team=Campbell&amp;year=2015" TargetMode="External"/><Relationship Id="rId359" Type="http://schemas.openxmlformats.org/officeDocument/2006/relationships/hyperlink" Target="https://barttorvik.com/team.php?team=Indiana+St.&amp;year=2015" TargetMode="External"/><Relationship Id="rId8" Type="http://schemas.openxmlformats.org/officeDocument/2006/relationships/hyperlink" Target="https://barttorvik.com/team.php?team=Gonzaga&amp;year=2015" TargetMode="External"/><Relationship Id="rId98" Type="http://schemas.openxmlformats.org/officeDocument/2006/relationships/hyperlink" Target="https://barttorvik.com/team.php?team=Purdue&amp;year=2015" TargetMode="External"/><Relationship Id="rId121" Type="http://schemas.openxmlformats.org/officeDocument/2006/relationships/hyperlink" Target="https://barttorvik.com/team.php?team=UTEP&amp;year=2015" TargetMode="External"/><Relationship Id="rId142" Type="http://schemas.openxmlformats.org/officeDocument/2006/relationships/hyperlink" Target="https://barttorvik.com/team.php?team=UCLA&amp;year=2015" TargetMode="External"/><Relationship Id="rId163" Type="http://schemas.openxmlformats.org/officeDocument/2006/relationships/hyperlink" Target="https://barttorvik.com/team.php?team=William+%26+Mary&amp;year=2015" TargetMode="External"/><Relationship Id="rId184" Type="http://schemas.openxmlformats.org/officeDocument/2006/relationships/hyperlink" Target="https://barttorvik.com/team.php?team=Hawaii&amp;year=2015" TargetMode="External"/><Relationship Id="rId219" Type="http://schemas.openxmlformats.org/officeDocument/2006/relationships/hyperlink" Target="https://barttorvik.com/team.php?team=Rutgers&amp;year=2015" TargetMode="External"/><Relationship Id="rId370" Type="http://schemas.openxmlformats.org/officeDocument/2006/relationships/hyperlink" Target="https://barttorvik.com/team.php?team=Morgan+St.&amp;year=2015" TargetMode="External"/><Relationship Id="rId391" Type="http://schemas.openxmlformats.org/officeDocument/2006/relationships/hyperlink" Target="https://barttorvik.com/team.php?team=Utah+Valley&amp;year=2015" TargetMode="External"/><Relationship Id="rId405" Type="http://schemas.openxmlformats.org/officeDocument/2006/relationships/hyperlink" Target="https://barttorvik.com/team.php?team=Wagner&amp;year=2015" TargetMode="External"/><Relationship Id="rId426" Type="http://schemas.openxmlformats.org/officeDocument/2006/relationships/hyperlink" Target="https://barttorvik.com/team.php?team=Central+Arkansas&amp;year=2015" TargetMode="External"/><Relationship Id="rId230" Type="http://schemas.openxmlformats.org/officeDocument/2006/relationships/hyperlink" Target="https://barttorvik.com/team.php?team=Lehigh&amp;year=2015" TargetMode="External"/><Relationship Id="rId251" Type="http://schemas.openxmlformats.org/officeDocument/2006/relationships/hyperlink" Target="https://barttorvik.com/team.php?team=NJIT&amp;year=2015" TargetMode="External"/><Relationship Id="rId25" Type="http://schemas.openxmlformats.org/officeDocument/2006/relationships/hyperlink" Target="https://barttorvik.com/team.php?team=Utah&amp;year=2015" TargetMode="External"/><Relationship Id="rId46" Type="http://schemas.openxmlformats.org/officeDocument/2006/relationships/hyperlink" Target="https://barttorvik.com/team.php?team=Iowa+St.&amp;year=2015" TargetMode="External"/><Relationship Id="rId67" Type="http://schemas.openxmlformats.org/officeDocument/2006/relationships/hyperlink" Target="https://barttorvik.com/team.php?team=Seton+Hall&amp;year=2015" TargetMode="External"/><Relationship Id="rId272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293" Type="http://schemas.openxmlformats.org/officeDocument/2006/relationships/hyperlink" Target="https://barttorvik.com/team.php?team=College+of+Charleston&amp;year=2015" TargetMode="External"/><Relationship Id="rId307" Type="http://schemas.openxmlformats.org/officeDocument/2006/relationships/hyperlink" Target="https://barttorvik.com/team.php?team=Northern+Kentucky&amp;year=2015" TargetMode="External"/><Relationship Id="rId328" Type="http://schemas.openxmlformats.org/officeDocument/2006/relationships/hyperlink" Target="https://barttorvik.com/team.php?team=Seattle&amp;year=2015" TargetMode="External"/><Relationship Id="rId349" Type="http://schemas.openxmlformats.org/officeDocument/2006/relationships/hyperlink" Target="https://barttorvik.com/team.php?team=Delaware+St.&amp;year=2015" TargetMode="External"/><Relationship Id="rId88" Type="http://schemas.openxmlformats.org/officeDocument/2006/relationships/hyperlink" Target="https://barttorvik.com/team.php?team=BYU&amp;year=2015" TargetMode="External"/><Relationship Id="rId111" Type="http://schemas.openxmlformats.org/officeDocument/2006/relationships/hyperlink" Target="https://barttorvik.com/team.php?team=Illinois+St.&amp;year=2015" TargetMode="External"/><Relationship Id="rId132" Type="http://schemas.openxmlformats.org/officeDocument/2006/relationships/hyperlink" Target="https://barttorvik.com/team.php?team=LSU&amp;year=2015" TargetMode="External"/><Relationship Id="rId153" Type="http://schemas.openxmlformats.org/officeDocument/2006/relationships/hyperlink" Target="https://barttorvik.com/team.php?team=Nebraska&amp;year=2015" TargetMode="External"/><Relationship Id="rId174" Type="http://schemas.openxmlformats.org/officeDocument/2006/relationships/hyperlink" Target="https://barttorvik.com/team.php?team=Loyola+Chicago&amp;year=2015" TargetMode="External"/><Relationship Id="rId195" Type="http://schemas.openxmlformats.org/officeDocument/2006/relationships/hyperlink" Target="https://barttorvik.com/team.php?team=Gardner+Webb&amp;year=2015" TargetMode="External"/><Relationship Id="rId209" Type="http://schemas.openxmlformats.org/officeDocument/2006/relationships/hyperlink" Target="https://barttorvik.com/team.php?team=St.+Francis+PA&amp;year=2015" TargetMode="External"/><Relationship Id="rId360" Type="http://schemas.openxmlformats.org/officeDocument/2006/relationships/hyperlink" Target="https://barttorvik.com/team.php?team=FIU&amp;year=2015" TargetMode="External"/><Relationship Id="rId381" Type="http://schemas.openxmlformats.org/officeDocument/2006/relationships/hyperlink" Target="https://barttorvik.com/team.php?team=Hampton&amp;year=2015" TargetMode="External"/><Relationship Id="rId416" Type="http://schemas.openxmlformats.org/officeDocument/2006/relationships/hyperlink" Target="https://barttorvik.com/team.php?team=Longwood&amp;year=2015" TargetMode="External"/><Relationship Id="rId220" Type="http://schemas.openxmlformats.org/officeDocument/2006/relationships/hyperlink" Target="https://barttorvik.com/team.php?team=Utah+St.&amp;year=2015" TargetMode="External"/><Relationship Id="rId241" Type="http://schemas.openxmlformats.org/officeDocument/2006/relationships/hyperlink" Target="https://barttorvik.com/team.php?team=Wright+St.&amp;year=2015" TargetMode="External"/><Relationship Id="rId15" Type="http://schemas.openxmlformats.org/officeDocument/2006/relationships/hyperlink" Target="https://barttorvik.com/team.php?team=Louisville&amp;year=2015" TargetMode="External"/><Relationship Id="rId36" Type="http://schemas.openxmlformats.org/officeDocument/2006/relationships/hyperlink" Target="https://barttorvik.com/team.php?team=Xavier&amp;year=2015" TargetMode="External"/><Relationship Id="rId57" Type="http://schemas.openxmlformats.org/officeDocument/2006/relationships/hyperlink" Target="https://barttorvik.com/team.php?team=Georgetown&amp;year=2015" TargetMode="External"/><Relationship Id="rId262" Type="http://schemas.openxmlformats.org/officeDocument/2006/relationships/hyperlink" Target="https://barttorvik.com/team.php?team=Idaho&amp;year=2015" TargetMode="External"/><Relationship Id="rId283" Type="http://schemas.openxmlformats.org/officeDocument/2006/relationships/hyperlink" Target="https://barttorvik.com/team.php?team=Rider&amp;year=2015" TargetMode="External"/><Relationship Id="rId318" Type="http://schemas.openxmlformats.org/officeDocument/2006/relationships/hyperlink" Target="https://barttorvik.com/team.php?team=Louisiana+Monroe&amp;year=2015" TargetMode="External"/><Relationship Id="rId339" Type="http://schemas.openxmlformats.org/officeDocument/2006/relationships/hyperlink" Target="https://barttorvik.com/team.php?team=Southeast+Missouri+St.&amp;year=2015" TargetMode="External"/><Relationship Id="rId78" Type="http://schemas.openxmlformats.org/officeDocument/2006/relationships/hyperlink" Target="https://barttorvik.com/team.php?team=Oklahoma+St.&amp;year=2015" TargetMode="External"/><Relationship Id="rId99" Type="http://schemas.openxmlformats.org/officeDocument/2006/relationships/hyperlink" Target="https://barttorvik.com/team.php?team=Vanderbilt&amp;year=2015" TargetMode="External"/><Relationship Id="rId101" Type="http://schemas.openxmlformats.org/officeDocument/2006/relationships/hyperlink" Target="https://barttorvik.com/team.php?team=North+Carolina+St.&amp;year=2015" TargetMode="External"/><Relationship Id="rId122" Type="http://schemas.openxmlformats.org/officeDocument/2006/relationships/hyperlink" Target="https://barttorvik.com/team.php?team=San+Diego&amp;year=2015" TargetMode="External"/><Relationship Id="rId143" Type="http://schemas.openxmlformats.org/officeDocument/2006/relationships/hyperlink" Target="https://barttorvik.com/team.php?team=Hofstra&amp;year=2015" TargetMode="External"/><Relationship Id="rId164" Type="http://schemas.openxmlformats.org/officeDocument/2006/relationships/hyperlink" Target="https://barttorvik.com/team.php?team=Sam+Houston+St.&amp;year=2015" TargetMode="External"/><Relationship Id="rId185" Type="http://schemas.openxmlformats.org/officeDocument/2006/relationships/hyperlink" Target="https://barttorvik.com/team.php?team=Auburn&amp;year=2015" TargetMode="External"/><Relationship Id="rId350" Type="http://schemas.openxmlformats.org/officeDocument/2006/relationships/hyperlink" Target="https://barttorvik.com/team.php?team=North+Dakota&amp;year=2015" TargetMode="External"/><Relationship Id="rId371" Type="http://schemas.openxmlformats.org/officeDocument/2006/relationships/hyperlink" Target="https://barttorvik.com/team.php?team=UMKC&amp;year=2015" TargetMode="External"/><Relationship Id="rId406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9" Type="http://schemas.openxmlformats.org/officeDocument/2006/relationships/hyperlink" Target="https://barttorvik.com/team.php?team=Duke&amp;year=2015" TargetMode="External"/><Relationship Id="rId210" Type="http://schemas.openxmlformats.org/officeDocument/2006/relationships/hyperlink" Target="https://barttorvik.com/team.php?team=USC+Upstate&amp;year=2015" TargetMode="External"/><Relationship Id="rId392" Type="http://schemas.openxmlformats.org/officeDocument/2006/relationships/hyperlink" Target="https://barttorvik.com/team.php?team=Jacksonville+St.&amp;year=2015" TargetMode="External"/><Relationship Id="rId427" Type="http://schemas.openxmlformats.org/officeDocument/2006/relationships/hyperlink" Target="https://barttorvik.com/team.php?team=Presbyterian&amp;year=2015" TargetMode="External"/><Relationship Id="rId26" Type="http://schemas.openxmlformats.org/officeDocument/2006/relationships/hyperlink" Target="https://barttorvik.com/team.php?team=Utah&amp;year=2015" TargetMode="External"/><Relationship Id="rId231" Type="http://schemas.openxmlformats.org/officeDocument/2006/relationships/hyperlink" Target="https://barttorvik.com/team.php?team=Detroit&amp;year=2015" TargetMode="External"/><Relationship Id="rId252" Type="http://schemas.openxmlformats.org/officeDocument/2006/relationships/hyperlink" Target="https://barttorvik.com/team.php?team=Cornell&amp;year=2015" TargetMode="External"/><Relationship Id="rId273" Type="http://schemas.openxmlformats.org/officeDocument/2006/relationships/hyperlink" Target="https://barttorvik.com/team.php?team=Santa+Clara&amp;year=2015" TargetMode="External"/><Relationship Id="rId294" Type="http://schemas.openxmlformats.org/officeDocument/2006/relationships/hyperlink" Target="https://barttorvik.com/team.php?team=Norfolk+St.&amp;year=2015" TargetMode="External"/><Relationship Id="rId308" Type="http://schemas.openxmlformats.org/officeDocument/2006/relationships/hyperlink" Target="https://barttorvik.com/team.php?team=Siena&amp;year=2015" TargetMode="External"/><Relationship Id="rId329" Type="http://schemas.openxmlformats.org/officeDocument/2006/relationships/hyperlink" Target="https://barttorvik.com/team.php?team=Winthrop&amp;year=2015" TargetMode="External"/><Relationship Id="rId47" Type="http://schemas.openxmlformats.org/officeDocument/2006/relationships/hyperlink" Target="https://barttorvik.com/team.php?team=Kansas&amp;year=2015" TargetMode="External"/><Relationship Id="rId68" Type="http://schemas.openxmlformats.org/officeDocument/2006/relationships/hyperlink" Target="https://barttorvik.com/team.php?team=Davidson&amp;year=2015" TargetMode="External"/><Relationship Id="rId89" Type="http://schemas.openxmlformats.org/officeDocument/2006/relationships/hyperlink" Target="https://barttorvik.com/team.php?team=Washington&amp;year=2015" TargetMode="External"/><Relationship Id="rId112" Type="http://schemas.openxmlformats.org/officeDocument/2006/relationships/hyperlink" Target="https://barttorvik.com/team.php?team=Oregon+St.&amp;year=2015" TargetMode="External"/><Relationship Id="rId133" Type="http://schemas.openxmlformats.org/officeDocument/2006/relationships/hyperlink" Target="https://barttorvik.com/team.php?team=Temple&amp;year=2015" TargetMode="External"/><Relationship Id="rId154" Type="http://schemas.openxmlformats.org/officeDocument/2006/relationships/hyperlink" Target="https://barttorvik.com/team.php?team=California&amp;year=2015" TargetMode="External"/><Relationship Id="rId175" Type="http://schemas.openxmlformats.org/officeDocument/2006/relationships/hyperlink" Target="https://barttorvik.com/team.php?team=Yale&amp;year=2015" TargetMode="External"/><Relationship Id="rId340" Type="http://schemas.openxmlformats.org/officeDocument/2006/relationships/hyperlink" Target="https://barttorvik.com/team.php?team=Towson&amp;year=2015" TargetMode="External"/><Relationship Id="rId361" Type="http://schemas.openxmlformats.org/officeDocument/2006/relationships/hyperlink" Target="https://barttorvik.com/team.php?team=Sacramento+St.&amp;year=2015" TargetMode="External"/><Relationship Id="rId196" Type="http://schemas.openxmlformats.org/officeDocument/2006/relationships/hyperlink" Target="https://barttorvik.com/team.php?team=Eastern+Kentucky&amp;year=2015" TargetMode="External"/><Relationship Id="rId200" Type="http://schemas.openxmlformats.org/officeDocument/2006/relationships/hyperlink" Target="https://barttorvik.com/team.php?team=New+Mexico+St.&amp;year=2015" TargetMode="External"/><Relationship Id="rId382" Type="http://schemas.openxmlformats.org/officeDocument/2006/relationships/hyperlink" Target="https://barttorvik.com/team.php?team=Hampton&amp;year=2015" TargetMode="External"/><Relationship Id="rId417" Type="http://schemas.openxmlformats.org/officeDocument/2006/relationships/hyperlink" Target="https://barttorvik.com/team.php?team=North+Carolina+A%26T&amp;year=2015" TargetMode="External"/><Relationship Id="rId16" Type="http://schemas.openxmlformats.org/officeDocument/2006/relationships/hyperlink" Target="https://barttorvik.com/team.php?team=Louisville&amp;year=2015" TargetMode="External"/><Relationship Id="rId221" Type="http://schemas.openxmlformats.org/officeDocument/2006/relationships/hyperlink" Target="https://barttorvik.com/team.php?team=Southern+Illinois&amp;year=2015" TargetMode="External"/><Relationship Id="rId242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263" Type="http://schemas.openxmlformats.org/officeDocument/2006/relationships/hyperlink" Target="https://barttorvik.com/team.php?team=Washington+St.&amp;year=2015" TargetMode="External"/><Relationship Id="rId284" Type="http://schemas.openxmlformats.org/officeDocument/2006/relationships/hyperlink" Target="https://barttorvik.com/team.php?team=Hartford&amp;year=2015" TargetMode="External"/><Relationship Id="rId319" Type="http://schemas.openxmlformats.org/officeDocument/2006/relationships/hyperlink" Target="https://barttorvik.com/team.php?team=UNC+Asheville&amp;year=2015" TargetMode="External"/><Relationship Id="rId37" Type="http://schemas.openxmlformats.org/officeDocument/2006/relationships/hyperlink" Target="https://barttorvik.com/team.php?team=Xavier&amp;year=2015" TargetMode="External"/><Relationship Id="rId58" Type="http://schemas.openxmlformats.org/officeDocument/2006/relationships/hyperlink" Target="https://barttorvik.com/team.php?team=Georgetown&amp;year=2015" TargetMode="External"/><Relationship Id="rId79" Type="http://schemas.openxmlformats.org/officeDocument/2006/relationships/hyperlink" Target="https://barttorvik.com/team.php?team=Cincinnati&amp;year=2015" TargetMode="External"/><Relationship Id="rId102" Type="http://schemas.openxmlformats.org/officeDocument/2006/relationships/hyperlink" Target="https://barttorvik.com/team.php?team=North+Carolina+St.&amp;year=2015" TargetMode="External"/><Relationship Id="rId123" Type="http://schemas.openxmlformats.org/officeDocument/2006/relationships/hyperlink" Target="https://barttorvik.com/team.php?team=Pittsburgh&amp;year=2015" TargetMode="External"/><Relationship Id="rId144" Type="http://schemas.openxmlformats.org/officeDocument/2006/relationships/hyperlink" Target="https://barttorvik.com/team.php?team=Texas+A%26M&amp;year=2015" TargetMode="External"/><Relationship Id="rId330" Type="http://schemas.openxmlformats.org/officeDocument/2006/relationships/hyperlink" Target="https://barttorvik.com/team.php?team=New+Hampshire&amp;year=2015" TargetMode="External"/><Relationship Id="rId90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165" Type="http://schemas.openxmlformats.org/officeDocument/2006/relationships/hyperlink" Target="https://barttorvik.com/team.php?team=Penn+St.&amp;year=2015" TargetMode="External"/><Relationship Id="rId186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351" Type="http://schemas.openxmlformats.org/officeDocument/2006/relationships/hyperlink" Target="https://barttorvik.com/team.php?team=Portland+St.&amp;year=2015" TargetMode="External"/><Relationship Id="rId372" Type="http://schemas.openxmlformats.org/officeDocument/2006/relationships/hyperlink" Target="https://barttorvik.com/team.php?team=Fairfield&amp;year=2015" TargetMode="External"/><Relationship Id="rId393" Type="http://schemas.openxmlformats.org/officeDocument/2006/relationships/hyperlink" Target="https://barttorvik.com/team.php?team=UNC+Greensboro&amp;year=2015" TargetMode="External"/><Relationship Id="rId407" Type="http://schemas.openxmlformats.org/officeDocument/2006/relationships/hyperlink" Target="https://barttorvik.com/team.php?team=Arkansas+Pine+Bluff&amp;year=2015" TargetMode="External"/><Relationship Id="rId428" Type="http://schemas.openxmlformats.org/officeDocument/2006/relationships/hyperlink" Target="https://barttorvik.com/team.php?team=Alabama+A%26M&amp;year=2015" TargetMode="External"/><Relationship Id="rId211" Type="http://schemas.openxmlformats.org/officeDocument/2006/relationships/hyperlink" Target="https://barttorvik.com/team.php?team=USC&amp;year=2015" TargetMode="External"/><Relationship Id="rId232" Type="http://schemas.openxmlformats.org/officeDocument/2006/relationships/hyperlink" Target="https://barttorvik.com/team.php?team=Canisius&amp;year=2015" TargetMode="External"/><Relationship Id="rId253" Type="http://schemas.openxmlformats.org/officeDocument/2006/relationships/hyperlink" Target="https://barttorvik.com/team.php?team=Monmouth&amp;year=2015" TargetMode="External"/><Relationship Id="rId274" Type="http://schemas.openxmlformats.org/officeDocument/2006/relationships/hyperlink" Target="https://barttorvik.com/team.php?team=Loyola+Marymount&amp;year=2015" TargetMode="External"/><Relationship Id="rId295" Type="http://schemas.openxmlformats.org/officeDocument/2006/relationships/hyperlink" Target="https://barttorvik.com/team.php?team=Maryland+Eastern+Shore&amp;year=2015" TargetMode="External"/><Relationship Id="rId309" Type="http://schemas.openxmlformats.org/officeDocument/2006/relationships/hyperlink" Target="https://barttorvik.com/team.php?team=Colgate&amp;year=2015" TargetMode="External"/><Relationship Id="rId27" Type="http://schemas.openxmlformats.org/officeDocument/2006/relationships/hyperlink" Target="https://barttorvik.com/team.php?team=South+Carolina&amp;year=2015" TargetMode="External"/><Relationship Id="rId48" Type="http://schemas.openxmlformats.org/officeDocument/2006/relationships/hyperlink" Target="https://barttorvik.com/team.php?team=Kansas&amp;year=2015" TargetMode="External"/><Relationship Id="rId69" Type="http://schemas.openxmlformats.org/officeDocument/2006/relationships/hyperlink" Target="https://barttorvik.com/team.php?team=Davidson&amp;year=2015" TargetMode="External"/><Relationship Id="rId113" Type="http://schemas.openxmlformats.org/officeDocument/2006/relationships/hyperlink" Target="https://barttorvik.com/team.php?team=Mississippi&amp;year=2015" TargetMode="External"/><Relationship Id="rId134" Type="http://schemas.openxmlformats.org/officeDocument/2006/relationships/hyperlink" Target="https://barttorvik.com/team.php?team=Eastern+Washington&amp;year=2015" TargetMode="External"/><Relationship Id="rId320" Type="http://schemas.openxmlformats.org/officeDocument/2006/relationships/hyperlink" Target="https://barttorvik.com/team.php?team=Brown&amp;year=2015" TargetMode="External"/><Relationship Id="rId80" Type="http://schemas.openxmlformats.org/officeDocument/2006/relationships/hyperlink" Target="https://barttorvik.com/team.php?team=Cincinnati&amp;year=2015" TargetMode="External"/><Relationship Id="rId155" Type="http://schemas.openxmlformats.org/officeDocument/2006/relationships/hyperlink" Target="https://barttorvik.com/team.php?team=UNLV&amp;year=2015" TargetMode="External"/><Relationship Id="rId176" Type="http://schemas.openxmlformats.org/officeDocument/2006/relationships/hyperlink" Target="https://barttorvik.com/team.php?team=Wofford&amp;year=2015" TargetMode="External"/><Relationship Id="rId197" Type="http://schemas.openxmlformats.org/officeDocument/2006/relationships/hyperlink" Target="https://barttorvik.com/team.php?team=North+Carolina+Central&amp;year=2015" TargetMode="External"/><Relationship Id="rId341" Type="http://schemas.openxmlformats.org/officeDocument/2006/relationships/hyperlink" Target="https://barttorvik.com/team.php?team=Appalachian+St.&amp;year=2015" TargetMode="External"/><Relationship Id="rId362" Type="http://schemas.openxmlformats.org/officeDocument/2006/relationships/hyperlink" Target="https://barttorvik.com/team.php?team=The+Citadel&amp;year=2015" TargetMode="External"/><Relationship Id="rId383" Type="http://schemas.openxmlformats.org/officeDocument/2006/relationships/hyperlink" Target="https://barttorvik.com/team.php?team=Prairie+View+A%26M&amp;year=2015" TargetMode="External"/><Relationship Id="rId418" Type="http://schemas.openxmlformats.org/officeDocument/2006/relationships/hyperlink" Target="https://barttorvik.com/team.php?team=Coppin+St.&amp;year=2015" TargetMode="External"/><Relationship Id="rId201" Type="http://schemas.openxmlformats.org/officeDocument/2006/relationships/hyperlink" Target="https://barttorvik.com/team.php?team=New+Mexico+St.&amp;year=2015" TargetMode="External"/><Relationship Id="rId222" Type="http://schemas.openxmlformats.org/officeDocument/2006/relationships/hyperlink" Target="https://barttorvik.com/team.php?team=Missouri&amp;year=2015" TargetMode="External"/><Relationship Id="rId243" Type="http://schemas.openxmlformats.org/officeDocument/2006/relationships/hyperlink" Target="https://barttorvik.com/team.php?team=Dartmouth&amp;year=2015" TargetMode="External"/><Relationship Id="rId264" Type="http://schemas.openxmlformats.org/officeDocument/2006/relationships/hyperlink" Target="https://barttorvik.com/team.php?team=Western+Carolina&amp;year=2015" TargetMode="External"/><Relationship Id="rId285" Type="http://schemas.openxmlformats.org/officeDocument/2006/relationships/hyperlink" Target="https://barttorvik.com/team.php?team=North+Texas&amp;year=2015" TargetMode="External"/><Relationship Id="rId17" Type="http://schemas.openxmlformats.org/officeDocument/2006/relationships/hyperlink" Target="https://barttorvik.com/team.php?team=Villanova&amp;year=2015" TargetMode="External"/><Relationship Id="rId38" Type="http://schemas.openxmlformats.org/officeDocument/2006/relationships/hyperlink" Target="https://barttorvik.com/team.php?team=Arizona&amp;year=2015" TargetMode="External"/><Relationship Id="rId59" Type="http://schemas.openxmlformats.org/officeDocument/2006/relationships/hyperlink" Target="https://barttorvik.com/team.php?team=TCU&amp;year=2015" TargetMode="External"/><Relationship Id="rId103" Type="http://schemas.openxmlformats.org/officeDocument/2006/relationships/hyperlink" Target="https://barttorvik.com/team.php?team=Memphis&amp;year=2015" TargetMode="External"/><Relationship Id="rId124" Type="http://schemas.openxmlformats.org/officeDocument/2006/relationships/hyperlink" Target="https://barttorvik.com/team.php?team=Toledo&amp;year=2015" TargetMode="External"/><Relationship Id="rId310" Type="http://schemas.openxmlformats.org/officeDocument/2006/relationships/hyperlink" Target="https://barttorvik.com/team.php?team=Northern+Colorado&amp;year=2015" TargetMode="External"/><Relationship Id="rId70" Type="http://schemas.openxmlformats.org/officeDocument/2006/relationships/hyperlink" Target="https://barttorvik.com/team.php?team=Illinois&amp;year=2015" TargetMode="External"/><Relationship Id="rId91" Type="http://schemas.openxmlformats.org/officeDocument/2006/relationships/hyperlink" Target="https://barttorvik.com/team.php?team=Buffalo&amp;year=2015" TargetMode="External"/><Relationship Id="rId145" Type="http://schemas.openxmlformats.org/officeDocument/2006/relationships/hyperlink" Target="https://barttorvik.com/team.php?team=Oregon&amp;year=2015" TargetMode="External"/><Relationship Id="rId166" Type="http://schemas.openxmlformats.org/officeDocument/2006/relationships/hyperlink" Target="https://barttorvik.com/team.php?team=La+Salle&amp;year=2015" TargetMode="External"/><Relationship Id="rId187" Type="http://schemas.openxmlformats.org/officeDocument/2006/relationships/hyperlink" Target="https://barttorvik.com/team.php?team=Harvard&amp;year=2015" TargetMode="External"/><Relationship Id="rId331" Type="http://schemas.openxmlformats.org/officeDocument/2006/relationships/hyperlink" Target="https://barttorvik.com/team.php?team=Weber+St.&amp;year=2015" TargetMode="External"/><Relationship Id="rId352" Type="http://schemas.openxmlformats.org/officeDocument/2006/relationships/hyperlink" Target="https://barttorvik.com/team.php?team=UMass+Lowell&amp;year=2015" TargetMode="External"/><Relationship Id="rId373" Type="http://schemas.openxmlformats.org/officeDocument/2006/relationships/hyperlink" Target="https://barttorvik.com/team.php?team=Houston+Christian&amp;year=2015" TargetMode="External"/><Relationship Id="rId394" Type="http://schemas.openxmlformats.org/officeDocument/2006/relationships/hyperlink" Target="https://barttorvik.com/team.php?team=Southern&amp;year=2015" TargetMode="External"/><Relationship Id="rId408" Type="http://schemas.openxmlformats.org/officeDocument/2006/relationships/hyperlink" Target="https://barttorvik.com/team.php?team=Abilene+Christian&amp;year=2015" TargetMode="External"/><Relationship Id="rId429" Type="http://schemas.openxmlformats.org/officeDocument/2006/relationships/hyperlink" Target="https://barttorvik.com/team.php?team=Mississippi+Valley+St.&amp;year=2015" TargetMode="External"/><Relationship Id="rId1" Type="http://schemas.openxmlformats.org/officeDocument/2006/relationships/hyperlink" Target="https://barttorvik.com/team.php?team=Kentucky&amp;year=2015" TargetMode="External"/><Relationship Id="rId212" Type="http://schemas.openxmlformats.org/officeDocument/2006/relationships/hyperlink" Target="https://barttorvik.com/team.php?team=Florida+Gulf+Coast&amp;year=2015" TargetMode="External"/><Relationship Id="rId233" Type="http://schemas.openxmlformats.org/officeDocument/2006/relationships/hyperlink" Target="https://barttorvik.com/team.php?team=South+Dakota+St.&amp;year=2015" TargetMode="External"/><Relationship Id="rId254" Type="http://schemas.openxmlformats.org/officeDocument/2006/relationships/hyperlink" Target="https://barttorvik.com/team.php?team=George+Mason&amp;year=2015" TargetMode="External"/><Relationship Id="rId28" Type="http://schemas.openxmlformats.org/officeDocument/2006/relationships/hyperlink" Target="https://barttorvik.com/team.php?team=Notre+Dame&amp;year=2015" TargetMode="External"/><Relationship Id="rId49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114" Type="http://schemas.openxmlformats.org/officeDocument/2006/relationships/hyperlink" Target="https://barttorvik.com/team.php?team=Mississippi&amp;year=2015" TargetMode="External"/><Relationship Id="rId275" Type="http://schemas.openxmlformats.org/officeDocument/2006/relationships/hyperlink" Target="https://barttorvik.com/team.php?team=Mississippi+St.&amp;year=2015" TargetMode="External"/><Relationship Id="rId296" Type="http://schemas.openxmlformats.org/officeDocument/2006/relationships/hyperlink" Target="https://barttorvik.com/team.php?team=Mercer&amp;year=2015" TargetMode="External"/><Relationship Id="rId300" Type="http://schemas.openxmlformats.org/officeDocument/2006/relationships/hyperlink" Target="https://barttorvik.com/team.php?team=IPFW&amp;year=2015" TargetMode="External"/><Relationship Id="rId60" Type="http://schemas.openxmlformats.org/officeDocument/2006/relationships/hyperlink" Target="https://barttorvik.com/team.php?team=Maryland&amp;year=2015" TargetMode="External"/><Relationship Id="rId81" Type="http://schemas.openxmlformats.org/officeDocument/2006/relationships/hyperlink" Target="https://barttorvik.com/team.php?team=George+Washington&amp;year=2015" TargetMode="External"/><Relationship Id="rId135" Type="http://schemas.openxmlformats.org/officeDocument/2006/relationships/hyperlink" Target="https://barttorvik.com/team.php?team=Eastern+Washington&amp;year=2015" TargetMode="External"/><Relationship Id="rId156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177" Type="http://schemas.openxmlformats.org/officeDocument/2006/relationships/hyperlink" Target="https://barttorvik.com/team.php?team=Wofford&amp;year=2015" TargetMode="External"/><Relationship Id="rId198" Type="http://schemas.openxmlformats.org/officeDocument/2006/relationships/hyperlink" Target="https://barttorvik.com/team.php?team=Charlotte&amp;year=2015" TargetMode="External"/><Relationship Id="rId321" Type="http://schemas.openxmlformats.org/officeDocument/2006/relationships/hyperlink" Target="https://barttorvik.com/team.php?team=Boston+University&amp;year=2015" TargetMode="External"/><Relationship Id="rId342" Type="http://schemas.openxmlformats.org/officeDocument/2006/relationships/hyperlink" Target="https://barttorvik.com/team.php?team=Saint+Louis&amp;year=2015" TargetMode="External"/><Relationship Id="rId363" Type="http://schemas.openxmlformats.org/officeDocument/2006/relationships/hyperlink" Target="https://barttorvik.com/team.php?team=IUPUI&amp;year=2015" TargetMode="External"/><Relationship Id="rId384" Type="http://schemas.openxmlformats.org/officeDocument/2006/relationships/hyperlink" Target="https://barttorvik.com/team.php?team=Niagara&amp;year=2015" TargetMode="External"/><Relationship Id="rId419" Type="http://schemas.openxmlformats.org/officeDocument/2006/relationships/hyperlink" Target="https://barttorvik.com/team.php?team=Bethune+Cookman&amp;year=2015" TargetMode="External"/><Relationship Id="rId202" Type="http://schemas.openxmlformats.org/officeDocument/2006/relationships/hyperlink" Target="https://barttorvik.com/team.php?team=Belmont&amp;year=2015" TargetMode="External"/><Relationship Id="rId223" Type="http://schemas.openxmlformats.org/officeDocument/2006/relationships/hyperlink" Target="https://barttorvik.com/team.php?team=Cleveland+St.&amp;year=2015" TargetMode="External"/><Relationship Id="rId244" Type="http://schemas.openxmlformats.org/officeDocument/2006/relationships/hyperlink" Target="https://barttorvik.com/team.php?team=McNeese+St.&amp;year=2015" TargetMode="External"/><Relationship Id="rId430" Type="http://schemas.openxmlformats.org/officeDocument/2006/relationships/hyperlink" Target="https://barttorvik.com/team.php?team=Alcorn+St.&amp;year=2015" TargetMode="External"/><Relationship Id="rId18" Type="http://schemas.openxmlformats.org/officeDocument/2006/relationships/hyperlink" Target="https://barttorvik.com/team.php?team=Villanova&amp;year=2015" TargetMode="External"/><Relationship Id="rId39" Type="http://schemas.openxmlformats.org/officeDocument/2006/relationships/hyperlink" Target="https://barttorvik.com/team.php?team=Arizona&amp;year=2015" TargetMode="External"/><Relationship Id="rId265" Type="http://schemas.openxmlformats.org/officeDocument/2006/relationships/hyperlink" Target="https://barttorvik.com/team.php?team=UNC+Wilmington&amp;year=2015" TargetMode="External"/><Relationship Id="rId286" Type="http://schemas.openxmlformats.org/officeDocument/2006/relationships/hyperlink" Target="https://barttorvik.com/team.php?team=Manhattan&amp;year=2015" TargetMode="External"/><Relationship Id="rId50" Type="http://schemas.openxmlformats.org/officeDocument/2006/relationships/hyperlink" Target="https://barttorvik.com/team.php?team=Northern+Iowa&amp;year=2015" TargetMode="External"/><Relationship Id="rId104" Type="http://schemas.openxmlformats.org/officeDocument/2006/relationships/hyperlink" Target="https://barttorvik.com/team.php?team=Valparaiso&amp;year=2015" TargetMode="External"/><Relationship Id="rId125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146" Type="http://schemas.openxmlformats.org/officeDocument/2006/relationships/hyperlink" Target="https://barttorvik.com/team.php?team=Oregon&amp;year=2015" TargetMode="External"/><Relationship Id="rId167" Type="http://schemas.openxmlformats.org/officeDocument/2006/relationships/hyperlink" Target="https://barttorvik.com/team.php?team=Northeastern&amp;year=2015" TargetMode="External"/><Relationship Id="rId188" Type="http://schemas.openxmlformats.org/officeDocument/2006/relationships/hyperlink" Target="https://barttorvik.com/team.php?team=Harvard&amp;year=2015" TargetMode="External"/><Relationship Id="rId311" Type="http://schemas.openxmlformats.org/officeDocument/2006/relationships/hyperlink" Target="https://barttorvik.com/team.php?team=Cal+St.+Bakersfield&amp;year=2015" TargetMode="External"/><Relationship Id="rId332" Type="http://schemas.openxmlformats.org/officeDocument/2006/relationships/hyperlink" Target="https://barttorvik.com/team.php?team=Nevada&amp;year=2015" TargetMode="External"/><Relationship Id="rId353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374" Type="http://schemas.openxmlformats.org/officeDocument/2006/relationships/hyperlink" Target="https://barttorvik.com/team.php?team=Loyola+MD&amp;year=2015" TargetMode="External"/><Relationship Id="rId395" Type="http://schemas.openxmlformats.org/officeDocument/2006/relationships/hyperlink" Target="https://barttorvik.com/team.php?team=UT+Rio+Grande+Valley&amp;year=2015" TargetMode="External"/><Relationship Id="rId409" Type="http://schemas.openxmlformats.org/officeDocument/2006/relationships/hyperlink" Target="https://barttorvik.com/team.php?team=Marist&amp;year=2015" TargetMode="External"/><Relationship Id="rId71" Type="http://schemas.openxmlformats.org/officeDocument/2006/relationships/hyperlink" Target="https://barttorvik.com/team.php?team=Stanford&amp;year=2015" TargetMode="External"/><Relationship Id="rId92" Type="http://schemas.openxmlformats.org/officeDocument/2006/relationships/hyperlink" Target="https://barttorvik.com/team.php?team=Buffalo&amp;year=2015" TargetMode="External"/><Relationship Id="rId213" Type="http://schemas.openxmlformats.org/officeDocument/2006/relationships/hyperlink" Target="https://barttorvik.com/team.php?team=Denver&amp;year=2015" TargetMode="External"/><Relationship Id="rId234" Type="http://schemas.openxmlformats.org/officeDocument/2006/relationships/hyperlink" Target="https://barttorvik.com/team.php?team=Tennessee+Martin&amp;year=2015" TargetMode="External"/><Relationship Id="rId420" Type="http://schemas.openxmlformats.org/officeDocument/2006/relationships/hyperlink" Target="https://barttorvik.com/team.php?team=Jacksonville&amp;year=2015" TargetMode="External"/><Relationship Id="rId2" Type="http://schemas.openxmlformats.org/officeDocument/2006/relationships/hyperlink" Target="https://barttorvik.com/team.php?team=Kentucky&amp;year=2015" TargetMode="External"/><Relationship Id="rId29" Type="http://schemas.openxmlformats.org/officeDocument/2006/relationships/hyperlink" Target="https://barttorvik.com/team.php?team=Notre+Dame&amp;year=2015" TargetMode="External"/><Relationship Id="rId255" Type="http://schemas.openxmlformats.org/officeDocument/2006/relationships/hyperlink" Target="https://barttorvik.com/team.php?team=Saint+Joseph%27s&amp;year=2015" TargetMode="External"/><Relationship Id="rId276" Type="http://schemas.openxmlformats.org/officeDocument/2006/relationships/hyperlink" Target="https://barttorvik.com/team.php?team=Bryant&amp;year=2015" TargetMode="External"/><Relationship Id="rId297" Type="http://schemas.openxmlformats.org/officeDocument/2006/relationships/hyperlink" Target="https://barttorvik.com/team.php?team=Drexel&amp;year=2015" TargetMode="External"/><Relationship Id="rId40" Type="http://schemas.openxmlformats.org/officeDocument/2006/relationships/hyperlink" Target="https://barttorvik.com/team.php?team=VCU&amp;year=2015" TargetMode="External"/><Relationship Id="rId115" Type="http://schemas.openxmlformats.org/officeDocument/2006/relationships/hyperlink" Target="https://barttorvik.com/team.php?team=Saint+Mary%27s&amp;year=2015" TargetMode="External"/><Relationship Id="rId136" Type="http://schemas.openxmlformats.org/officeDocument/2006/relationships/hyperlink" Target="https://barttorvik.com/team.php?team=Boise+St.&amp;year=2015" TargetMode="External"/><Relationship Id="rId157" Type="http://schemas.openxmlformats.org/officeDocument/2006/relationships/hyperlink" Target="https://barttorvik.com/team.php?team=Tulsa&amp;year=2015" TargetMode="External"/><Relationship Id="rId178" Type="http://schemas.openxmlformats.org/officeDocument/2006/relationships/hyperlink" Target="https://barttorvik.com/team.php?team=UC+Irvine&amp;year=2015" TargetMode="External"/><Relationship Id="rId301" Type="http://schemas.openxmlformats.org/officeDocument/2006/relationships/hyperlink" Target="https://barttorvik.com/team.php?team=Ball+St.&amp;year=2015" TargetMode="External"/><Relationship Id="rId322" Type="http://schemas.openxmlformats.org/officeDocument/2006/relationships/hyperlink" Target="https://barttorvik.com/team.php?team=Cal+St.+Fullerton&amp;year=2015" TargetMode="External"/><Relationship Id="rId343" Type="http://schemas.openxmlformats.org/officeDocument/2006/relationships/hyperlink" Target="https://barttorvik.com/team.php?team=Duquesne&amp;year=2015" TargetMode="External"/><Relationship Id="rId364" Type="http://schemas.openxmlformats.org/officeDocument/2006/relationships/hyperlink" Target="https://barttorvik.com/team.php?team=Fresno+St.&amp;year=2015" TargetMode="External"/><Relationship Id="rId61" Type="http://schemas.openxmlformats.org/officeDocument/2006/relationships/hyperlink" Target="https://barttorvik.com/team.php?team=Maryland&amp;year=2015" TargetMode="External"/><Relationship Id="rId82" Type="http://schemas.openxmlformats.org/officeDocument/2006/relationships/hyperlink" Target="https://barttorvik.com/team.php?team=Georgia&amp;year=2015" TargetMode="External"/><Relationship Id="rId199" Type="http://schemas.openxmlformats.org/officeDocument/2006/relationships/hyperlink" Target="https://barttorvik.com/team.php?team=Stony+Brook&amp;year=2015" TargetMode="External"/><Relationship Id="rId203" Type="http://schemas.openxmlformats.org/officeDocument/2006/relationships/hyperlink" Target="https://barttorvik.com/team.php?team=Belmont&amp;year=2015" TargetMode="External"/><Relationship Id="rId385" Type="http://schemas.openxmlformats.org/officeDocument/2006/relationships/hyperlink" Target="https://barttorvik.com/team.php?team=New+Orleans&amp;year=2015" TargetMode="External"/><Relationship Id="rId19" Type="http://schemas.openxmlformats.org/officeDocument/2006/relationships/hyperlink" Target="https://barttorvik.com/team.php?team=Oklahoma&amp;year=2015" TargetMode="External"/><Relationship Id="rId224" Type="http://schemas.openxmlformats.org/officeDocument/2006/relationships/hyperlink" Target="https://barttorvik.com/team.php?team=Army&amp;year=2015" TargetMode="External"/><Relationship Id="rId245" Type="http://schemas.openxmlformats.org/officeDocument/2006/relationships/hyperlink" Target="https://barttorvik.com/team.php?team=Air+Force&amp;year=2015" TargetMode="External"/><Relationship Id="rId266" Type="http://schemas.openxmlformats.org/officeDocument/2006/relationships/hyperlink" Target="https://barttorvik.com/team.php?team=James+Madison&amp;year=2015" TargetMode="External"/><Relationship Id="rId287" Type="http://schemas.openxmlformats.org/officeDocument/2006/relationships/hyperlink" Target="https://barttorvik.com/team.php?team=Manhattan&amp;year=2015" TargetMode="External"/><Relationship Id="rId410" Type="http://schemas.openxmlformats.org/officeDocument/2006/relationships/hyperlink" Target="https://barttorvik.com/team.php?team=Stetson&amp;year=2015" TargetMode="External"/><Relationship Id="rId431" Type="http://schemas.openxmlformats.org/officeDocument/2006/relationships/hyperlink" Target="https://barttorvik.com/team.php?team=Florida+A%26M&amp;year=2015" TargetMode="External"/><Relationship Id="rId30" Type="http://schemas.openxmlformats.org/officeDocument/2006/relationships/hyperlink" Target="https://barttorvik.com/team.php?team=Wichita+St.&amp;year=2015" TargetMode="External"/><Relationship Id="rId105" Type="http://schemas.openxmlformats.org/officeDocument/2006/relationships/hyperlink" Target="https://barttorvik.com/team.php?team=Valparaiso&amp;year=2015" TargetMode="External"/><Relationship Id="rId126" Type="http://schemas.openxmlformats.org/officeDocument/2006/relationships/hyperlink" Target="https://barttorvik.com/team.php?team=Georgia+Tech&amp;year=2015" TargetMode="External"/><Relationship Id="rId147" Type="http://schemas.openxmlformats.org/officeDocument/2006/relationships/hyperlink" Target="https://barttorvik.com/team.php?team=Wake+Forest&amp;year=2015" TargetMode="External"/><Relationship Id="rId168" Type="http://schemas.openxmlformats.org/officeDocument/2006/relationships/hyperlink" Target="https://barttorvik.com/team.php?team=Northeastern&amp;year=2015" TargetMode="External"/><Relationship Id="rId312" Type="http://schemas.openxmlformats.org/officeDocument/2006/relationships/hyperlink" Target="https://barttorvik.com/team.php?team=LIU+Brooklyn&amp;year=2015" TargetMode="External"/><Relationship Id="rId333" Type="http://schemas.openxmlformats.org/officeDocument/2006/relationships/hyperlink" Target="https://barttorvik.com/team.php?team=Elon&amp;year=2015" TargetMode="External"/><Relationship Id="rId354" Type="http://schemas.openxmlformats.org/officeDocument/2006/relationships/hyperlink" Target="https://barttorvik.com/team.php?team=Bucknell&amp;year=2015" TargetMode="External"/><Relationship Id="rId51" Type="http://schemas.openxmlformats.org/officeDocument/2006/relationships/hyperlink" Target="https://barttorvik.com/team.php?team=Northern+Iowa&amp;year=2015" TargetMode="External"/><Relationship Id="rId72" Type="http://schemas.openxmlformats.org/officeDocument/2006/relationships/hyperlink" Target="https://barttorvik.com/team.php?team=Old+Dominion&amp;year=2015" TargetMode="External"/><Relationship Id="rId93" Type="http://schemas.openxmlformats.org/officeDocument/2006/relationships/hyperlink" Target="https://barttorvik.com/team.php?team=Rhode+Island&amp;year=2015" TargetMode="External"/><Relationship Id="rId189" Type="http://schemas.openxmlformats.org/officeDocument/2006/relationships/hyperlink" Target="https://barttorvik.com/team.php?team=Pepperdine&amp;year=2015" TargetMode="External"/><Relationship Id="rId375" Type="http://schemas.openxmlformats.org/officeDocument/2006/relationships/hyperlink" Target="https://barttorvik.com/team.php?team=Miami+OH&amp;year=2015" TargetMode="External"/><Relationship Id="rId396" Type="http://schemas.openxmlformats.org/officeDocument/2006/relationships/hyperlink" Target="https://barttorvik.com/team.php?team=SIU+Edwardsville&amp;year=2015" TargetMode="External"/><Relationship Id="rId3" Type="http://schemas.openxmlformats.org/officeDocument/2006/relationships/hyperlink" Target="https://barttorvik.com/team.php?team=Virginia&amp;year=2015" TargetMode="External"/><Relationship Id="rId214" Type="http://schemas.openxmlformats.org/officeDocument/2006/relationships/hyperlink" Target="https://barttorvik.com/team.php?team=Virginia+Tech&amp;year=2015" TargetMode="External"/><Relationship Id="rId235" Type="http://schemas.openxmlformats.org/officeDocument/2006/relationships/hyperlink" Target="https://barttorvik.com/team.php?team=DePaul&amp;year=2015" TargetMode="External"/><Relationship Id="rId256" Type="http://schemas.openxmlformats.org/officeDocument/2006/relationships/hyperlink" Target="https://barttorvik.com/team.php?team=Arkansas+St.&amp;year=2015" TargetMode="External"/><Relationship Id="rId277" Type="http://schemas.openxmlformats.org/officeDocument/2006/relationships/hyperlink" Target="https://barttorvik.com/team.php?team=Ohio&amp;year=2015" TargetMode="External"/><Relationship Id="rId298" Type="http://schemas.openxmlformats.org/officeDocument/2006/relationships/hyperlink" Target="https://barttorvik.com/team.php?team=Pacific&amp;year=2015" TargetMode="External"/><Relationship Id="rId400" Type="http://schemas.openxmlformats.org/officeDocument/2006/relationships/hyperlink" Target="https://barttorvik.com/team.php?team=Illinois+Chicago&amp;year=2015" TargetMode="External"/><Relationship Id="rId421" Type="http://schemas.openxmlformats.org/officeDocument/2006/relationships/hyperlink" Target="https://barttorvik.com/team.php?team=Chicago+St.&amp;year=2015" TargetMode="External"/><Relationship Id="rId116" Type="http://schemas.openxmlformats.org/officeDocument/2006/relationships/hyperlink" Target="https://barttorvik.com/team.php?team=Michigan&amp;year=2015" TargetMode="External"/><Relationship Id="rId137" Type="http://schemas.openxmlformats.org/officeDocument/2006/relationships/hyperlink" Target="https://barttorvik.com/team.php?team=Boise+St.&amp;year=2015" TargetMode="External"/><Relationship Id="rId158" Type="http://schemas.openxmlformats.org/officeDocument/2006/relationships/hyperlink" Target="https://barttorvik.com/team.php?team=Murray+St.&amp;year=2015" TargetMode="External"/><Relationship Id="rId302" Type="http://schemas.openxmlformats.org/officeDocument/2006/relationships/hyperlink" Target="https://barttorvik.com/team.php?team=UAB&amp;year=2015" TargetMode="External"/><Relationship Id="rId323" Type="http://schemas.openxmlformats.org/officeDocument/2006/relationships/hyperlink" Target="https://barttorvik.com/team.php?team=Northwestern+St.&amp;year=2015" TargetMode="External"/><Relationship Id="rId344" Type="http://schemas.openxmlformats.org/officeDocument/2006/relationships/hyperlink" Target="https://barttorvik.com/team.php?team=UCF&amp;year=2015" TargetMode="External"/><Relationship Id="rId20" Type="http://schemas.openxmlformats.org/officeDocument/2006/relationships/hyperlink" Target="https://barttorvik.com/team.php?team=Oklahoma&amp;year=2015" TargetMode="External"/><Relationship Id="rId41" Type="http://schemas.openxmlformats.org/officeDocument/2006/relationships/hyperlink" Target="https://barttorvik.com/team.php?team=VCU&amp;year=2015" TargetMode="External"/><Relationship Id="rId62" Type="http://schemas.openxmlformats.org/officeDocument/2006/relationships/hyperlink" Target="https://barttorvik.com/team.php?team=Iowa&amp;year=2015" TargetMode="External"/><Relationship Id="rId83" Type="http://schemas.openxmlformats.org/officeDocument/2006/relationships/hyperlink" Target="https://barttorvik.com/team.php?team=Georgia&amp;year=2015" TargetMode="External"/><Relationship Id="rId179" Type="http://schemas.openxmlformats.org/officeDocument/2006/relationships/hyperlink" Target="https://barttorvik.com/team.php?team=UC+Irvine&amp;year=2015" TargetMode="External"/><Relationship Id="rId365" Type="http://schemas.openxmlformats.org/officeDocument/2006/relationships/hyperlink" Target="https://barttorvik.com/team.php?team=Fairleigh+Dickinson&amp;year=2015" TargetMode="External"/><Relationship Id="rId386" Type="http://schemas.openxmlformats.org/officeDocument/2006/relationships/hyperlink" Target="https://barttorvik.com/team.php?team=Montana+St.&amp;year=2015" TargetMode="External"/><Relationship Id="rId190" Type="http://schemas.openxmlformats.org/officeDocument/2006/relationships/hyperlink" Target="https://barttorvik.com/team.php?team=Akron&amp;year=2015" TargetMode="External"/><Relationship Id="rId204" Type="http://schemas.openxmlformats.org/officeDocument/2006/relationships/hyperlink" Target="https://barttorvik.com/team.php?team=East+Tennessee+St.&amp;year=2015" TargetMode="External"/><Relationship Id="rId225" Type="http://schemas.openxmlformats.org/officeDocument/2006/relationships/hyperlink" Target="https://barttorvik.com/team.php?team=American&amp;year=2015" TargetMode="External"/><Relationship Id="rId246" Type="http://schemas.openxmlformats.org/officeDocument/2006/relationships/hyperlink" Target="https://barttorvik.com/team.php?team=Albany&amp;year=2015" TargetMode="External"/><Relationship Id="rId267" Type="http://schemas.openxmlformats.org/officeDocument/2006/relationships/hyperlink" Target="https://barttorvik.com/team.php?team=North+Dakota+St.&amp;year=2015" TargetMode="External"/><Relationship Id="rId288" Type="http://schemas.openxmlformats.org/officeDocument/2006/relationships/hyperlink" Target="https://barttorvik.com/team.php?team=South+Dakota&amp;year=2015" TargetMode="External"/><Relationship Id="rId411" Type="http://schemas.openxmlformats.org/officeDocument/2006/relationships/hyperlink" Target="https://barttorvik.com/team.php?team=UMBC&amp;year=2015" TargetMode="External"/><Relationship Id="rId432" Type="http://schemas.openxmlformats.org/officeDocument/2006/relationships/hyperlink" Target="https://barttorvik.com/team.php?team=Grambling+St.&amp;year=2015" TargetMode="External"/><Relationship Id="rId106" Type="http://schemas.openxmlformats.org/officeDocument/2006/relationships/hyperlink" Target="https://barttorvik.com/team.php?team=Stephen+F.+Austin&amp;year=2015" TargetMode="External"/><Relationship Id="rId127" Type="http://schemas.openxmlformats.org/officeDocument/2006/relationships/hyperlink" Target="https://barttorvik.com/team.php?team=Colorado&amp;year=2015" TargetMode="External"/><Relationship Id="rId313" Type="http://schemas.openxmlformats.org/officeDocument/2006/relationships/hyperlink" Target="https://barttorvik.com/team.php?team=Milwaukee&amp;year=2015" TargetMode="External"/><Relationship Id="rId10" Type="http://schemas.openxmlformats.org/officeDocument/2006/relationships/hyperlink" Target="https://barttorvik.com/team.php?team=Duke&amp;year=2015" TargetMode="External"/><Relationship Id="rId31" Type="http://schemas.openxmlformats.org/officeDocument/2006/relationships/hyperlink" Target="https://barttorvik.com/team.php?team=Wichita+St.&amp;year=2015" TargetMode="External"/><Relationship Id="rId52" Type="http://schemas.openxmlformats.org/officeDocument/2006/relationships/hyperlink" Target="https://barttorvik.com/team.php?team=Syracuse&amp;year=2015" TargetMode="External"/><Relationship Id="rId73" Type="http://schemas.openxmlformats.org/officeDocument/2006/relationships/hyperlink" Target="https://barttorvik.com/team.php?team=Arkansas&amp;year=2015" TargetMode="External"/><Relationship Id="rId94" Type="http://schemas.openxmlformats.org/officeDocument/2006/relationships/hyperlink" Target="https://barttorvik.com/team.php?team=Green+Bay&amp;year=2015" TargetMode="External"/><Relationship Id="rId148" Type="http://schemas.openxmlformats.org/officeDocument/2006/relationships/hyperlink" Target="https://barttorvik.com/team.php?team=Marquette&amp;year=2015" TargetMode="External"/><Relationship Id="rId169" Type="http://schemas.openxmlformats.org/officeDocument/2006/relationships/hyperlink" Target="https://barttorvik.com/team.php?team=Kansas+St.&amp;year=2015" TargetMode="External"/><Relationship Id="rId334" Type="http://schemas.openxmlformats.org/officeDocument/2006/relationships/hyperlink" Target="https://barttorvik.com/team.php?team=Sacred+Heart&amp;year=2015" TargetMode="External"/><Relationship Id="rId355" Type="http://schemas.openxmlformats.org/officeDocument/2006/relationships/hyperlink" Target="https://barttorvik.com/team.php?team=Alabama+St.&amp;year=2015" TargetMode="External"/><Relationship Id="rId376" Type="http://schemas.openxmlformats.org/officeDocument/2006/relationships/hyperlink" Target="https://barttorvik.com/team.php?team=Troy&amp;year=2015" TargetMode="External"/><Relationship Id="rId397" Type="http://schemas.openxmlformats.org/officeDocument/2006/relationships/hyperlink" Target="https://barttorvik.com/team.php?team=Mount+St.+Mary%27s&amp;year=2015" TargetMode="External"/><Relationship Id="rId4" Type="http://schemas.openxmlformats.org/officeDocument/2006/relationships/hyperlink" Target="https://barttorvik.com/team.php?team=Virginia&amp;year=2015" TargetMode="External"/><Relationship Id="rId180" Type="http://schemas.openxmlformats.org/officeDocument/2006/relationships/hyperlink" Target="https://barttorvik.com/team.php?team=Texas+Tech&amp;year=2015" TargetMode="External"/><Relationship Id="rId215" Type="http://schemas.openxmlformats.org/officeDocument/2006/relationships/hyperlink" Target="https://barttorvik.com/team.php?team=UC+Davis&amp;year=2015" TargetMode="External"/><Relationship Id="rId236" Type="http://schemas.openxmlformats.org/officeDocument/2006/relationships/hyperlink" Target="https://barttorvik.com/team.php?team=Texas+St.&amp;year=2015" TargetMode="External"/><Relationship Id="rId257" Type="http://schemas.openxmlformats.org/officeDocument/2006/relationships/hyperlink" Target="https://barttorvik.com/team.php?team=North+Florida&amp;year=2015" TargetMode="External"/><Relationship Id="rId278" Type="http://schemas.openxmlformats.org/officeDocument/2006/relationships/hyperlink" Target="https://barttorvik.com/team.php?team=Montana&amp;year=2015" TargetMode="External"/><Relationship Id="rId401" Type="http://schemas.openxmlformats.org/officeDocument/2006/relationships/hyperlink" Target="https://barttorvik.com/team.php?team=Southern+Miss&amp;year=2015" TargetMode="External"/><Relationship Id="rId422" Type="http://schemas.openxmlformats.org/officeDocument/2006/relationships/hyperlink" Target="https://barttorvik.com/team.php?team=South+Carolina+St.&amp;year=2015" TargetMode="External"/><Relationship Id="rId303" Type="http://schemas.openxmlformats.org/officeDocument/2006/relationships/hyperlink" Target="https://barttorvik.com/team.php?team=UAB&amp;year=2015" TargetMode="External"/><Relationship Id="rId42" Type="http://schemas.openxmlformats.org/officeDocument/2006/relationships/hyperlink" Target="https://barttorvik.com/team.php?team=San+Diego+St.&amp;year=2015" TargetMode="External"/><Relationship Id="rId84" Type="http://schemas.openxmlformats.org/officeDocument/2006/relationships/hyperlink" Target="https://barttorvik.com/team.php?team=Indiana&amp;year=2015" TargetMode="External"/><Relationship Id="rId138" Type="http://schemas.openxmlformats.org/officeDocument/2006/relationships/hyperlink" Target="https://barttorvik.com/team.php?team=Creighton&amp;year=2015" TargetMode="External"/><Relationship Id="rId345" Type="http://schemas.openxmlformats.org/officeDocument/2006/relationships/hyperlink" Target="https://barttorvik.com/team.php?team=Grand+Canyon&amp;year=2015" TargetMode="External"/><Relationship Id="rId387" Type="http://schemas.openxmlformats.org/officeDocument/2006/relationships/hyperlink" Target="https://barttorvik.com/team.php?team=Lamar&amp;year=2015" TargetMode="External"/><Relationship Id="rId191" Type="http://schemas.openxmlformats.org/officeDocument/2006/relationships/hyperlink" Target="https://barttorvik.com/team.php?team=Columbia&amp;year=2015" TargetMode="External"/><Relationship Id="rId205" Type="http://schemas.openxmlformats.org/officeDocument/2006/relationships/hyperlink" Target="https://barttorvik.com/team.php?team=St.+Bonaventure&amp;year=2015" TargetMode="External"/><Relationship Id="rId247" Type="http://schemas.openxmlformats.org/officeDocument/2006/relationships/hyperlink" Target="https://barttorvik.com/team.php?team=Albany&amp;year=2015" TargetMode="External"/><Relationship Id="rId412" Type="http://schemas.openxmlformats.org/officeDocument/2006/relationships/hyperlink" Target="https://barttorvik.com/team.php?team=Kennesaw+St.&amp;year=2015" TargetMode="External"/><Relationship Id="rId107" Type="http://schemas.openxmlformats.org/officeDocument/2006/relationships/hyperlink" Target="https://barttorvik.com/team.php?team=Stephen+F.+Austin&amp;year=2015" TargetMode="External"/><Relationship Id="rId289" Type="http://schemas.openxmlformats.org/officeDocument/2006/relationships/hyperlink" Target="https://barttorvik.com/team.php?team=Bradley&amp;year=2015" TargetMode="External"/><Relationship Id="rId11" Type="http://schemas.openxmlformats.org/officeDocument/2006/relationships/hyperlink" Target="https://barttorvik.com/team.php?team=North+Carolina&amp;year=2015" TargetMode="External"/><Relationship Id="rId53" Type="http://schemas.openxmlformats.org/officeDocument/2006/relationships/hyperlink" Target="https://barttorvik.com/team.php?team=Butler&amp;year=2015" TargetMode="External"/><Relationship Id="rId149" Type="http://schemas.openxmlformats.org/officeDocument/2006/relationships/hyperlink" Target="https://barttorvik.com/team.php?team=Boston+College&amp;year=2015" TargetMode="External"/><Relationship Id="rId314" Type="http://schemas.openxmlformats.org/officeDocument/2006/relationships/hyperlink" Target="https://barttorvik.com/team.php?team=UC+Riverside&amp;year=2015" TargetMode="External"/><Relationship Id="rId356" Type="http://schemas.openxmlformats.org/officeDocument/2006/relationships/hyperlink" Target="https://barttorvik.com/team.php?team=Rice&amp;year=2015" TargetMode="External"/><Relationship Id="rId398" Type="http://schemas.openxmlformats.org/officeDocument/2006/relationships/hyperlink" Target="https://barttorvik.com/team.php?team=Texas+A%26M+Corpus+Chris&amp;year=2015" TargetMode="External"/><Relationship Id="rId95" Type="http://schemas.openxmlformats.org/officeDocument/2006/relationships/hyperlink" Target="https://barttorvik.com/team.php?team=Colorado+St.&amp;year=2015" TargetMode="External"/><Relationship Id="rId160" Type="http://schemas.openxmlformats.org/officeDocument/2006/relationships/hyperlink" Target="https://barttorvik.com/team.php?team=Eastern+Michigan&amp;year=2015" TargetMode="External"/><Relationship Id="rId216" Type="http://schemas.openxmlformats.org/officeDocument/2006/relationships/hyperlink" Target="https://barttorvik.com/trank.php?&amp;begin=20141101&amp;end=20150316&amp;conlimit=All&amp;year=2015&amp;top=0&amp;venue=All&amp;type=N&amp;mingames=0&amp;quad=5&amp;rpi=" TargetMode="External"/><Relationship Id="rId423" Type="http://schemas.openxmlformats.org/officeDocument/2006/relationships/hyperlink" Target="https://barttorvik.com/team.php?team=San+Jose+St.&amp;year=2015" TargetMode="External"/><Relationship Id="rId258" Type="http://schemas.openxmlformats.org/officeDocument/2006/relationships/hyperlink" Target="https://barttorvik.com/team.php?team=North+Florida&amp;year=2015" TargetMode="External"/><Relationship Id="rId22" Type="http://schemas.openxmlformats.org/officeDocument/2006/relationships/hyperlink" Target="https://barttorvik.com/team.php?team=Michigan+St.&amp;year=2015" TargetMode="External"/><Relationship Id="rId64" Type="http://schemas.openxmlformats.org/officeDocument/2006/relationships/hyperlink" Target="https://barttorvik.com/team.php?team=Providence&amp;year=2015" TargetMode="External"/><Relationship Id="rId118" Type="http://schemas.openxmlformats.org/officeDocument/2006/relationships/hyperlink" Target="https://barttorvik.com/team.php?team=Wyoming&amp;year=2015" TargetMode="External"/><Relationship Id="rId325" Type="http://schemas.openxmlformats.org/officeDocument/2006/relationships/hyperlink" Target="https://barttorvik.com/team.php?team=Incarnate+Word&amp;year=2015" TargetMode="External"/><Relationship Id="rId367" Type="http://schemas.openxmlformats.org/officeDocument/2006/relationships/hyperlink" Target="https://barttorvik.com/team.php?team=Drake&amp;year=2015" TargetMode="External"/><Relationship Id="rId171" Type="http://schemas.openxmlformats.org/officeDocument/2006/relationships/hyperlink" Target="https://barttorvik.com/team.php?team=Clemson&amp;year=2015" TargetMode="External"/><Relationship Id="rId227" Type="http://schemas.openxmlformats.org/officeDocument/2006/relationships/hyperlink" Target="https://barttorvik.com/team.php?team=Tulane&amp;year=2015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Boise+St.&amp;year=2015" TargetMode="External"/><Relationship Id="rId671" Type="http://schemas.openxmlformats.org/officeDocument/2006/relationships/hyperlink" Target="https://barttorvik.com/team.php?team=Princeton&amp;year=2015" TargetMode="External"/><Relationship Id="rId769" Type="http://schemas.openxmlformats.org/officeDocument/2006/relationships/hyperlink" Target="https://barttorvik.com/team.php?team=Texas+St.&amp;year=2015" TargetMode="External"/><Relationship Id="rId21" Type="http://schemas.openxmlformats.org/officeDocument/2006/relationships/hyperlink" Target="https://barttorvik.com/team.php?team=Michigan+St.&amp;year=2015" TargetMode="External"/><Relationship Id="rId324" Type="http://schemas.openxmlformats.org/officeDocument/2006/relationships/hyperlink" Target="https://barttorvik.com/team.php?team=Portland+St.&amp;year=2015" TargetMode="External"/><Relationship Id="rId531" Type="http://schemas.openxmlformats.org/officeDocument/2006/relationships/hyperlink" Target="https://barttorvik.com/team.php?team=Stephen+F.+Austin&amp;year=2015" TargetMode="External"/><Relationship Id="rId629" Type="http://schemas.openxmlformats.org/officeDocument/2006/relationships/hyperlink" Target="https://barttorvik.com/team.php?team=UNC+Wilmington&amp;year=2015" TargetMode="External"/><Relationship Id="rId170" Type="http://schemas.openxmlformats.org/officeDocument/2006/relationships/hyperlink" Target="https://barttorvik.com/team.php?team=Albany&amp;year=2015" TargetMode="External"/><Relationship Id="rId836" Type="http://schemas.openxmlformats.org/officeDocument/2006/relationships/hyperlink" Target="https://barttorvik.com/team.php?team=Bethune+Cookman&amp;year=2015" TargetMode="External"/><Relationship Id="rId268" Type="http://schemas.openxmlformats.org/officeDocument/2006/relationships/hyperlink" Target="https://barttorvik.com/team.php?team=Florida+Gulf+Coast&amp;year=2015" TargetMode="External"/><Relationship Id="rId475" Type="http://schemas.openxmlformats.org/officeDocument/2006/relationships/hyperlink" Target="https://barttorvik.com/team.php?team=Louisville&amp;year=2015" TargetMode="External"/><Relationship Id="rId682" Type="http://schemas.openxmlformats.org/officeDocument/2006/relationships/hyperlink" Target="https://barttorvik.com/team.php?team=Duquesne&amp;year=2015" TargetMode="External"/><Relationship Id="rId32" Type="http://schemas.openxmlformats.org/officeDocument/2006/relationships/hyperlink" Target="https://barttorvik.com/team.php?team=Mississippi&amp;year=2015" TargetMode="External"/><Relationship Id="rId128" Type="http://schemas.openxmlformats.org/officeDocument/2006/relationships/hyperlink" Target="https://barttorvik.com/team.php?team=Hofstra&amp;year=2015" TargetMode="External"/><Relationship Id="rId335" Type="http://schemas.openxmlformats.org/officeDocument/2006/relationships/hyperlink" Target="https://barttorvik.com/team.php?team=South+Alabama&amp;year=2015" TargetMode="External"/><Relationship Id="rId542" Type="http://schemas.openxmlformats.org/officeDocument/2006/relationships/hyperlink" Target="https://barttorvik.com/team.php?team=TCU&amp;year=2015" TargetMode="External"/><Relationship Id="rId181" Type="http://schemas.openxmlformats.org/officeDocument/2006/relationships/hyperlink" Target="https://barttorvik.com/team.php?team=Evansville&amp;year=2015" TargetMode="External"/><Relationship Id="rId402" Type="http://schemas.openxmlformats.org/officeDocument/2006/relationships/hyperlink" Target="https://barttorvik.com/team.php?team=Presbyterian&amp;year=2015" TargetMode="External"/><Relationship Id="rId847" Type="http://schemas.openxmlformats.org/officeDocument/2006/relationships/hyperlink" Target="https://barttorvik.com/team.php?team=The+Citadel&amp;year=2015" TargetMode="External"/><Relationship Id="rId279" Type="http://schemas.openxmlformats.org/officeDocument/2006/relationships/hyperlink" Target="https://barttorvik.com/team.php?team=Wright+St.&amp;year=2015" TargetMode="External"/><Relationship Id="rId486" Type="http://schemas.openxmlformats.org/officeDocument/2006/relationships/hyperlink" Target="https://barttorvik.com/team.php?team=Oklahoma+St.&amp;year=2015" TargetMode="External"/><Relationship Id="rId693" Type="http://schemas.openxmlformats.org/officeDocument/2006/relationships/hyperlink" Target="https://barttorvik.com/team.php?team=Detroit&amp;year=2015" TargetMode="External"/><Relationship Id="rId707" Type="http://schemas.openxmlformats.org/officeDocument/2006/relationships/hyperlink" Target="https://barttorvik.com/team.php?team=Loyola+Chicago&amp;year=2015" TargetMode="External"/><Relationship Id="rId43" Type="http://schemas.openxmlformats.org/officeDocument/2006/relationships/hyperlink" Target="https://barttorvik.com/team.php?team=BYU&amp;year=2015" TargetMode="External"/><Relationship Id="rId139" Type="http://schemas.openxmlformats.org/officeDocument/2006/relationships/hyperlink" Target="https://barttorvik.com/team.php?team=Hawaii&amp;year=2015" TargetMode="External"/><Relationship Id="rId346" Type="http://schemas.openxmlformats.org/officeDocument/2006/relationships/hyperlink" Target="https://barttorvik.com/team.php?team=Cal+St.+Fullerton&amp;year=2015" TargetMode="External"/><Relationship Id="rId553" Type="http://schemas.openxmlformats.org/officeDocument/2006/relationships/hyperlink" Target="https://barttorvik.com/team.php?team=Memphis&amp;year=2015" TargetMode="External"/><Relationship Id="rId760" Type="http://schemas.openxmlformats.org/officeDocument/2006/relationships/hyperlink" Target="https://barttorvik.com/team.php?team=Western+Carolina&amp;year=2015" TargetMode="External"/><Relationship Id="rId192" Type="http://schemas.openxmlformats.org/officeDocument/2006/relationships/hyperlink" Target="https://barttorvik.com/team.php?team=Morehead+St.&amp;year=2015" TargetMode="External"/><Relationship Id="rId206" Type="http://schemas.openxmlformats.org/officeDocument/2006/relationships/hyperlink" Target="https://barttorvik.com/team.php?team=Mercer&amp;year=2015" TargetMode="External"/><Relationship Id="rId413" Type="http://schemas.openxmlformats.org/officeDocument/2006/relationships/hyperlink" Target="https://barttorvik.com/team.php?team=Jacksonville+St.&amp;year=2015" TargetMode="External"/><Relationship Id="rId858" Type="http://schemas.openxmlformats.org/officeDocument/2006/relationships/hyperlink" Target="https://barttorvik.com/team.php?team=UMBC&amp;year=2015" TargetMode="External"/><Relationship Id="rId497" Type="http://schemas.openxmlformats.org/officeDocument/2006/relationships/hyperlink" Target="https://barttorvik.com/team.php?team=SMU&amp;year=2015" TargetMode="External"/><Relationship Id="rId620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718" Type="http://schemas.openxmlformats.org/officeDocument/2006/relationships/hyperlink" Target="https://barttorvik.com/team.php?team=Santa+Clara&amp;year=2015" TargetMode="External"/><Relationship Id="rId357" Type="http://schemas.openxmlformats.org/officeDocument/2006/relationships/hyperlink" Target="https://barttorvik.com/team.php?team=UCF&amp;year=2015" TargetMode="External"/><Relationship Id="rId54" Type="http://schemas.openxmlformats.org/officeDocument/2006/relationships/hyperlink" Target="https://barttorvik.com/team.php?team=LSU&amp;year=2015" TargetMode="External"/><Relationship Id="rId217" Type="http://schemas.openxmlformats.org/officeDocument/2006/relationships/hyperlink" Target="https://barttorvik.com/team.php?team=Tulane&amp;year=2015" TargetMode="External"/><Relationship Id="rId564" Type="http://schemas.openxmlformats.org/officeDocument/2006/relationships/hyperlink" Target="https://barttorvik.com/team.php?team=Boston+College&amp;year=2015" TargetMode="External"/><Relationship Id="rId771" Type="http://schemas.openxmlformats.org/officeDocument/2006/relationships/hyperlink" Target="https://barttorvik.com/team.php?team=Sacred+Heart&amp;year=2015" TargetMode="External"/><Relationship Id="rId424" Type="http://schemas.openxmlformats.org/officeDocument/2006/relationships/hyperlink" Target="https://barttorvik.com/team.php?team=Chicago+St.&amp;year=2015" TargetMode="External"/><Relationship Id="rId631" Type="http://schemas.openxmlformats.org/officeDocument/2006/relationships/hyperlink" Target="https://barttorvik.com/team.php?team=Quinnipiac&amp;year=2015" TargetMode="External"/><Relationship Id="rId729" Type="http://schemas.openxmlformats.org/officeDocument/2006/relationships/hyperlink" Target="https://barttorvik.com/team.php?team=Northwestern+St.&amp;year=2015" TargetMode="External"/><Relationship Id="rId270" Type="http://schemas.openxmlformats.org/officeDocument/2006/relationships/hyperlink" Target="https://barttorvik.com/team.php?team=Chattanooga&amp;year=2015" TargetMode="External"/><Relationship Id="rId65" Type="http://schemas.openxmlformats.org/officeDocument/2006/relationships/hyperlink" Target="https://barttorvik.com/team.php?team=West+Virginia&amp;year=2015" TargetMode="External"/><Relationship Id="rId130" Type="http://schemas.openxmlformats.org/officeDocument/2006/relationships/hyperlink" Target="https://barttorvik.com/team.php?team=Dayton&amp;year=2015" TargetMode="External"/><Relationship Id="rId368" Type="http://schemas.openxmlformats.org/officeDocument/2006/relationships/hyperlink" Target="https://barttorvik.com/team.php?team=Southern&amp;year=2015" TargetMode="External"/><Relationship Id="rId575" Type="http://schemas.openxmlformats.org/officeDocument/2006/relationships/hyperlink" Target="https://barttorvik.com/team.php?team=Buffalo&amp;year=2015" TargetMode="External"/><Relationship Id="rId782" Type="http://schemas.openxmlformats.org/officeDocument/2006/relationships/hyperlink" Target="https://barttorvik.com/team.php?team=Weber+St.&amp;year=2015" TargetMode="External"/><Relationship Id="rId228" Type="http://schemas.openxmlformats.org/officeDocument/2006/relationships/hyperlink" Target="https://barttorvik.com/team.php?team=Radford&amp;year=2015" TargetMode="External"/><Relationship Id="rId435" Type="http://schemas.openxmlformats.org/officeDocument/2006/relationships/hyperlink" Target="https://barttorvik.com/team.php?team=Kentucky&amp;year=2015" TargetMode="External"/><Relationship Id="rId642" Type="http://schemas.openxmlformats.org/officeDocument/2006/relationships/hyperlink" Target="https://barttorvik.com/team.php?team=Eastern+Washington&amp;year=2015" TargetMode="External"/><Relationship Id="rId281" Type="http://schemas.openxmlformats.org/officeDocument/2006/relationships/hyperlink" Target="https://barttorvik.com/team.php?team=Quinnipiac&amp;year=2015" TargetMode="External"/><Relationship Id="rId502" Type="http://schemas.openxmlformats.org/officeDocument/2006/relationships/hyperlink" Target="https://barttorvik.com/team.php?team=VCU&amp;year=2015" TargetMode="External"/><Relationship Id="rId34" Type="http://schemas.openxmlformats.org/officeDocument/2006/relationships/hyperlink" Target="https://barttorvik.com/team.php?team=Oklahoma&amp;year=2015" TargetMode="External"/><Relationship Id="rId76" Type="http://schemas.openxmlformats.org/officeDocument/2006/relationships/hyperlink" Target="https://barttorvik.com/team.php?team=VCU&amp;year=2015" TargetMode="External"/><Relationship Id="rId141" Type="http://schemas.openxmlformats.org/officeDocument/2006/relationships/hyperlink" Target="https://barttorvik.com/team.php?team=California&amp;year=2015" TargetMode="External"/><Relationship Id="rId379" Type="http://schemas.openxmlformats.org/officeDocument/2006/relationships/hyperlink" Target="https://barttorvik.com/team.php?team=Lamar&amp;year=2015" TargetMode="External"/><Relationship Id="rId544" Type="http://schemas.openxmlformats.org/officeDocument/2006/relationships/hyperlink" Target="https://barttorvik.com/team.php?team=BYU&amp;year=2015" TargetMode="External"/><Relationship Id="rId586" Type="http://schemas.openxmlformats.org/officeDocument/2006/relationships/hyperlink" Target="https://barttorvik.com/team.php?team=Nebraska&amp;year=2015" TargetMode="External"/><Relationship Id="rId751" Type="http://schemas.openxmlformats.org/officeDocument/2006/relationships/hyperlink" Target="https://barttorvik.com/team.php?team=Jacksonville+St.&amp;year=2015" TargetMode="External"/><Relationship Id="rId793" Type="http://schemas.openxmlformats.org/officeDocument/2006/relationships/hyperlink" Target="https://barttorvik.com/team.php?team=Lipscomb&amp;year=2015" TargetMode="External"/><Relationship Id="rId807" Type="http://schemas.openxmlformats.org/officeDocument/2006/relationships/hyperlink" Target="https://barttorvik.com/team.php?team=Cal+St.+Northridge&amp;year=2015" TargetMode="External"/><Relationship Id="rId849" Type="http://schemas.openxmlformats.org/officeDocument/2006/relationships/hyperlink" Target="https://barttorvik.com/team.php?team=South+Carolina+St.&amp;year=2015" TargetMode="External"/><Relationship Id="rId7" Type="http://schemas.openxmlformats.org/officeDocument/2006/relationships/hyperlink" Target="https://barttorvik.com/team.php?team=Duke&amp;year=2015" TargetMode="External"/><Relationship Id="rId183" Type="http://schemas.openxmlformats.org/officeDocument/2006/relationships/hyperlink" Target="https://barttorvik.com/team.php?team=Colorado&amp;year=2015" TargetMode="External"/><Relationship Id="rId239" Type="http://schemas.openxmlformats.org/officeDocument/2006/relationships/hyperlink" Target="https://barttorvik.com/team.php?team=East+Tennessee+St.&amp;year=2015" TargetMode="External"/><Relationship Id="rId390" Type="http://schemas.openxmlformats.org/officeDocument/2006/relationships/hyperlink" Target="https://barttorvik.com/team.php?team=Montana+St.&amp;year=2015" TargetMode="External"/><Relationship Id="rId404" Type="http://schemas.openxmlformats.org/officeDocument/2006/relationships/hyperlink" Target="https://barttorvik.com/team.php?team=Arkansas+Pine+Bluff&amp;year=2015" TargetMode="External"/><Relationship Id="rId446" Type="http://schemas.openxmlformats.org/officeDocument/2006/relationships/hyperlink" Target="https://barttorvik.com/team.php?team=Virginia&amp;year=2015" TargetMode="External"/><Relationship Id="rId611" Type="http://schemas.openxmlformats.org/officeDocument/2006/relationships/hyperlink" Target="https://barttorvik.com/team.php?team=Mississippi&amp;year=2015" TargetMode="External"/><Relationship Id="rId653" Type="http://schemas.openxmlformats.org/officeDocument/2006/relationships/hyperlink" Target="https://barttorvik.com/team.php?team=North+Florida&amp;year=2015" TargetMode="External"/><Relationship Id="rId250" Type="http://schemas.openxmlformats.org/officeDocument/2006/relationships/hyperlink" Target="https://barttorvik.com/team.php?team=St.+Francis+NY&amp;year=2015" TargetMode="External"/><Relationship Id="rId292" Type="http://schemas.openxmlformats.org/officeDocument/2006/relationships/hyperlink" Target="https://barttorvik.com/team.php?team=Siena&amp;year=2015" TargetMode="External"/><Relationship Id="rId306" Type="http://schemas.openxmlformats.org/officeDocument/2006/relationships/hyperlink" Target="https://barttorvik.com/team.php?team=Northern+Illinois&amp;year=2015" TargetMode="External"/><Relationship Id="rId488" Type="http://schemas.openxmlformats.org/officeDocument/2006/relationships/hyperlink" Target="https://barttorvik.com/team.php?team=Texas&amp;year=2015" TargetMode="External"/><Relationship Id="rId695" Type="http://schemas.openxmlformats.org/officeDocument/2006/relationships/hyperlink" Target="https://barttorvik.com/team.php?team=Missouri&amp;year=2015" TargetMode="External"/><Relationship Id="rId709" Type="http://schemas.openxmlformats.org/officeDocument/2006/relationships/hyperlink" Target="https://barttorvik.com/team.php?team=Northern+Kentucky&amp;year=2015" TargetMode="External"/><Relationship Id="rId860" Type="http://schemas.openxmlformats.org/officeDocument/2006/relationships/hyperlink" Target="https://barttorvik.com/team.php?team=Maine&amp;year=2015" TargetMode="External"/><Relationship Id="rId45" Type="http://schemas.openxmlformats.org/officeDocument/2006/relationships/hyperlink" Target="https://barttorvik.com/team.php?team=Wichita+St.&amp;year=2015" TargetMode="External"/><Relationship Id="rId87" Type="http://schemas.openxmlformats.org/officeDocument/2006/relationships/hyperlink" Target="https://barttorvik.com/team.php?team=Buffalo&amp;year=2015" TargetMode="External"/><Relationship Id="rId110" Type="http://schemas.openxmlformats.org/officeDocument/2006/relationships/hyperlink" Target="https://barttorvik.com/team.php?team=Illinois+St.&amp;year=2015" TargetMode="External"/><Relationship Id="rId348" Type="http://schemas.openxmlformats.org/officeDocument/2006/relationships/hyperlink" Target="https://barttorvik.com/team.php?team=Grand+Canyon&amp;year=2015" TargetMode="External"/><Relationship Id="rId513" Type="http://schemas.openxmlformats.org/officeDocument/2006/relationships/hyperlink" Target="https://barttorvik.com/team.php?team=St.+John%27s&amp;year=2015" TargetMode="External"/><Relationship Id="rId555" Type="http://schemas.openxmlformats.org/officeDocument/2006/relationships/hyperlink" Target="https://barttorvik.com/team.php?team=Rhode+Island&amp;year=2015" TargetMode="External"/><Relationship Id="rId597" Type="http://schemas.openxmlformats.org/officeDocument/2006/relationships/hyperlink" Target="https://barttorvik.com/team.php?team=UC+Irvine&amp;year=2015" TargetMode="External"/><Relationship Id="rId720" Type="http://schemas.openxmlformats.org/officeDocument/2006/relationships/hyperlink" Target="https://barttorvik.com/team.php?team=Radford&amp;year=2015" TargetMode="External"/><Relationship Id="rId762" Type="http://schemas.openxmlformats.org/officeDocument/2006/relationships/hyperlink" Target="https://barttorvik.com/team.php?team=Texas+Southern&amp;year=2015" TargetMode="External"/><Relationship Id="rId818" Type="http://schemas.openxmlformats.org/officeDocument/2006/relationships/hyperlink" Target="https://barttorvik.com/team.php?team=Troy&amp;year=2015" TargetMode="External"/><Relationship Id="rId152" Type="http://schemas.openxmlformats.org/officeDocument/2006/relationships/hyperlink" Target="https://barttorvik.com/team.php?team=Harvard&amp;year=2015" TargetMode="External"/><Relationship Id="rId194" Type="http://schemas.openxmlformats.org/officeDocument/2006/relationships/hyperlink" Target="https://barttorvik.com/team.php?team=Old+Dominion&amp;year=2015" TargetMode="External"/><Relationship Id="rId208" Type="http://schemas.openxmlformats.org/officeDocument/2006/relationships/hyperlink" Target="https://barttorvik.com/team.php?team=Western+Michigan&amp;year=2015" TargetMode="External"/><Relationship Id="rId415" Type="http://schemas.openxmlformats.org/officeDocument/2006/relationships/hyperlink" Target="https://barttorvik.com/team.php?team=Southern+Miss&amp;year=2015" TargetMode="External"/><Relationship Id="rId457" Type="http://schemas.openxmlformats.org/officeDocument/2006/relationships/hyperlink" Target="https://barttorvik.com/team.php?team=Kansas&amp;year=2015" TargetMode="External"/><Relationship Id="rId622" Type="http://schemas.openxmlformats.org/officeDocument/2006/relationships/hyperlink" Target="https://barttorvik.com/team.php?team=Wofford&amp;year=2015" TargetMode="External"/><Relationship Id="rId261" Type="http://schemas.openxmlformats.org/officeDocument/2006/relationships/hyperlink" Target="https://barttorvik.com/team.php?team=Saint+Joseph%27s&amp;year=2015" TargetMode="External"/><Relationship Id="rId499" Type="http://schemas.openxmlformats.org/officeDocument/2006/relationships/hyperlink" Target="https://barttorvik.com/team.php?team=UCLA&amp;year=2015" TargetMode="External"/><Relationship Id="rId664" Type="http://schemas.openxmlformats.org/officeDocument/2006/relationships/hyperlink" Target="https://barttorvik.com/team.php?team=Winthrop&amp;year=2015" TargetMode="External"/><Relationship Id="rId14" Type="http://schemas.openxmlformats.org/officeDocument/2006/relationships/hyperlink" Target="https://barttorvik.com/team.php?team=Notre+Dame&amp;year=2015" TargetMode="External"/><Relationship Id="rId56" Type="http://schemas.openxmlformats.org/officeDocument/2006/relationships/hyperlink" Target="https://barttorvik.com/team.php?team=St.+John%27s&amp;year=2015" TargetMode="External"/><Relationship Id="rId317" Type="http://schemas.openxmlformats.org/officeDocument/2006/relationships/hyperlink" Target="https://barttorvik.com/team.php?team=Incarnate+Word&amp;year=2015" TargetMode="External"/><Relationship Id="rId359" Type="http://schemas.openxmlformats.org/officeDocument/2006/relationships/hyperlink" Target="https://barttorvik.com/team.php?team=Northern+Colorado&amp;year=2015" TargetMode="External"/><Relationship Id="rId524" Type="http://schemas.openxmlformats.org/officeDocument/2006/relationships/hyperlink" Target="https://barttorvik.com/team.php?team=Indiana&amp;year=2015" TargetMode="External"/><Relationship Id="rId566" Type="http://schemas.openxmlformats.org/officeDocument/2006/relationships/hyperlink" Target="https://barttorvik.com/team.php?team=Wyoming&amp;year=2015" TargetMode="External"/><Relationship Id="rId731" Type="http://schemas.openxmlformats.org/officeDocument/2006/relationships/hyperlink" Target="https://barttorvik.com/team.php?team=Houston&amp;year=2015" TargetMode="External"/><Relationship Id="rId773" Type="http://schemas.openxmlformats.org/officeDocument/2006/relationships/hyperlink" Target="https://barttorvik.com/team.php?team=Grand+Canyon&amp;year=2015" TargetMode="External"/><Relationship Id="rId98" Type="http://schemas.openxmlformats.org/officeDocument/2006/relationships/hyperlink" Target="https://barttorvik.com/team.php?team=Saint+Mary%27s&amp;year=2015" TargetMode="External"/><Relationship Id="rId121" Type="http://schemas.openxmlformats.org/officeDocument/2006/relationships/hyperlink" Target="https://barttorvik.com/team.php?team=UC+Irvine&amp;year=2015" TargetMode="External"/><Relationship Id="rId163" Type="http://schemas.openxmlformats.org/officeDocument/2006/relationships/hyperlink" Target="https://barttorvik.com/team.php?team=Northeastern&amp;year=2015" TargetMode="External"/><Relationship Id="rId219" Type="http://schemas.openxmlformats.org/officeDocument/2006/relationships/hyperlink" Target="https://barttorvik.com/team.php?team=High+Point&amp;year=2015" TargetMode="External"/><Relationship Id="rId370" Type="http://schemas.openxmlformats.org/officeDocument/2006/relationships/hyperlink" Target="https://barttorvik.com/team.php?team=Howard&amp;year=2015" TargetMode="External"/><Relationship Id="rId426" Type="http://schemas.openxmlformats.org/officeDocument/2006/relationships/hyperlink" Target="https://barttorvik.com/team.php?team=Western+Illinois&amp;year=2015" TargetMode="External"/><Relationship Id="rId633" Type="http://schemas.openxmlformats.org/officeDocument/2006/relationships/hyperlink" Target="https://barttorvik.com/team.php?team=Northwestern&amp;year=2015" TargetMode="External"/><Relationship Id="rId829" Type="http://schemas.openxmlformats.org/officeDocument/2006/relationships/hyperlink" Target="https://barttorvik.com/team.php?team=Chicago+St.&amp;year=2015" TargetMode="External"/><Relationship Id="rId230" Type="http://schemas.openxmlformats.org/officeDocument/2006/relationships/hyperlink" Target="https://barttorvik.com/team.php?team=Drexel&amp;year=2015" TargetMode="External"/><Relationship Id="rId468" Type="http://schemas.openxmlformats.org/officeDocument/2006/relationships/hyperlink" Target="https://barttorvik.com/team.php?team=North+Carolina&amp;year=2015" TargetMode="External"/><Relationship Id="rId675" Type="http://schemas.openxmlformats.org/officeDocument/2006/relationships/hyperlink" Target="https://barttorvik.com/team.php?team=Mercer&amp;year=2015" TargetMode="External"/><Relationship Id="rId840" Type="http://schemas.openxmlformats.org/officeDocument/2006/relationships/hyperlink" Target="https://barttorvik.com/team.php?team=Stetson&amp;year=2015" TargetMode="External"/><Relationship Id="rId25" Type="http://schemas.openxmlformats.org/officeDocument/2006/relationships/hyperlink" Target="https://barttorvik.com/team.php?team=Utah&amp;year=2015" TargetMode="External"/><Relationship Id="rId67" Type="http://schemas.openxmlformats.org/officeDocument/2006/relationships/hyperlink" Target="https://barttorvik.com/team.php?team=Purdue&amp;year=2015" TargetMode="External"/><Relationship Id="rId272" Type="http://schemas.openxmlformats.org/officeDocument/2006/relationships/hyperlink" Target="https://barttorvik.com/team.php?team=Norfolk+St.&amp;year=2015" TargetMode="External"/><Relationship Id="rId328" Type="http://schemas.openxmlformats.org/officeDocument/2006/relationships/hyperlink" Target="https://barttorvik.com/team.php?team=Cal+St.+Bakersfield&amp;year=2015" TargetMode="External"/><Relationship Id="rId535" Type="http://schemas.openxmlformats.org/officeDocument/2006/relationships/hyperlink" Target="https://barttorvik.com/team.php?team=Providence&amp;year=2015" TargetMode="External"/><Relationship Id="rId577" Type="http://schemas.openxmlformats.org/officeDocument/2006/relationships/hyperlink" Target="https://barttorvik.com/team.php?team=La+Salle&amp;year=2015" TargetMode="External"/><Relationship Id="rId700" Type="http://schemas.openxmlformats.org/officeDocument/2006/relationships/hyperlink" Target="https://barttorvik.com/team.php?team=St.+Francis+NY&amp;year=2015" TargetMode="External"/><Relationship Id="rId742" Type="http://schemas.openxmlformats.org/officeDocument/2006/relationships/hyperlink" Target="https://barttorvik.com/team.php?team=Missouri+St.&amp;year=2015" TargetMode="External"/><Relationship Id="rId132" Type="http://schemas.openxmlformats.org/officeDocument/2006/relationships/hyperlink" Target="https://barttorvik.com/team.php?team=UCLA&amp;year=2015" TargetMode="External"/><Relationship Id="rId174" Type="http://schemas.openxmlformats.org/officeDocument/2006/relationships/hyperlink" Target="https://barttorvik.com/team.php?team=Louisiana+Tech&amp;year=2015" TargetMode="External"/><Relationship Id="rId381" Type="http://schemas.openxmlformats.org/officeDocument/2006/relationships/hyperlink" Target="https://barttorvik.com/team.php?team=Idaho+St.&amp;year=2015" TargetMode="External"/><Relationship Id="rId602" Type="http://schemas.openxmlformats.org/officeDocument/2006/relationships/hyperlink" Target="https://barttorvik.com/team.php?team=DePaul&amp;year=2015" TargetMode="External"/><Relationship Id="rId784" Type="http://schemas.openxmlformats.org/officeDocument/2006/relationships/hyperlink" Target="https://barttorvik.com/team.php?team=Samford&amp;year=2015" TargetMode="External"/><Relationship Id="rId241" Type="http://schemas.openxmlformats.org/officeDocument/2006/relationships/hyperlink" Target="https://barttorvik.com/team.php?team=Indiana+St.&amp;year=2015" TargetMode="External"/><Relationship Id="rId437" Type="http://schemas.openxmlformats.org/officeDocument/2006/relationships/hyperlink" Target="https://barttorvik.com/team.php?team=Wisconsin&amp;year=2015" TargetMode="External"/><Relationship Id="rId479" Type="http://schemas.openxmlformats.org/officeDocument/2006/relationships/hyperlink" Target="https://barttorvik.com/team.php?team=Michigan+St.&amp;year=2015" TargetMode="External"/><Relationship Id="rId644" Type="http://schemas.openxmlformats.org/officeDocument/2006/relationships/hyperlink" Target="https://barttorvik.com/team.php?team=North+Carolina+Central&amp;year=2015" TargetMode="External"/><Relationship Id="rId686" Type="http://schemas.openxmlformats.org/officeDocument/2006/relationships/hyperlink" Target="https://barttorvik.com/team.php?team=New+Hampshire&amp;year=2015" TargetMode="External"/><Relationship Id="rId851" Type="http://schemas.openxmlformats.org/officeDocument/2006/relationships/hyperlink" Target="https://barttorvik.com/team.php?team=Alabama+A%26M&amp;year=2015" TargetMode="External"/><Relationship Id="rId36" Type="http://schemas.openxmlformats.org/officeDocument/2006/relationships/hyperlink" Target="https://barttorvik.com/team.php?team=Kansas&amp;year=2015" TargetMode="External"/><Relationship Id="rId283" Type="http://schemas.openxmlformats.org/officeDocument/2006/relationships/hyperlink" Target="https://barttorvik.com/team.php?team=Texas+Southern&amp;year=2015" TargetMode="External"/><Relationship Id="rId339" Type="http://schemas.openxmlformats.org/officeDocument/2006/relationships/hyperlink" Target="https://barttorvik.com/team.php?team=Texas+Tech&amp;year=2015" TargetMode="External"/><Relationship Id="rId490" Type="http://schemas.openxmlformats.org/officeDocument/2006/relationships/hyperlink" Target="https://barttorvik.com/team.php?team=Georgetown&amp;year=2015" TargetMode="External"/><Relationship Id="rId504" Type="http://schemas.openxmlformats.org/officeDocument/2006/relationships/hyperlink" Target="https://barttorvik.com/team.php?team=Maryland&amp;year=2015" TargetMode="External"/><Relationship Id="rId546" Type="http://schemas.openxmlformats.org/officeDocument/2006/relationships/hyperlink" Target="https://barttorvik.com/team.php?team=Vanderbilt&amp;year=2015" TargetMode="External"/><Relationship Id="rId711" Type="http://schemas.openxmlformats.org/officeDocument/2006/relationships/hyperlink" Target="https://barttorvik.com/team.php?team=Nevada&amp;year=2015" TargetMode="External"/><Relationship Id="rId753" Type="http://schemas.openxmlformats.org/officeDocument/2006/relationships/hyperlink" Target="https://barttorvik.com/team.php?team=South+Florida&amp;year=2015" TargetMode="External"/><Relationship Id="rId78" Type="http://schemas.openxmlformats.org/officeDocument/2006/relationships/hyperlink" Target="https://barttorvik.com/team.php?team=Cincinnati&amp;year=2015" TargetMode="External"/><Relationship Id="rId101" Type="http://schemas.openxmlformats.org/officeDocument/2006/relationships/hyperlink" Target="https://barttorvik.com/team.php?team=Rhode+Island&amp;year=2015" TargetMode="External"/><Relationship Id="rId143" Type="http://schemas.openxmlformats.org/officeDocument/2006/relationships/hyperlink" Target="https://barttorvik.com/team.php?team=San+Diego&amp;year=2015" TargetMode="External"/><Relationship Id="rId185" Type="http://schemas.openxmlformats.org/officeDocument/2006/relationships/hyperlink" Target="https://barttorvik.com/team.php?team=Eastern+Washington&amp;year=2015" TargetMode="External"/><Relationship Id="rId350" Type="http://schemas.openxmlformats.org/officeDocument/2006/relationships/hyperlink" Target="https://barttorvik.com/team.php?team=Navy&amp;year=2015" TargetMode="External"/><Relationship Id="rId406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588" Type="http://schemas.openxmlformats.org/officeDocument/2006/relationships/hyperlink" Target="https://barttorvik.com/team.php?team=Toledo&amp;year=2015" TargetMode="External"/><Relationship Id="rId795" Type="http://schemas.openxmlformats.org/officeDocument/2006/relationships/hyperlink" Target="https://barttorvik.com/team.php?team=Wright+St.&amp;year=2015" TargetMode="External"/><Relationship Id="rId809" Type="http://schemas.openxmlformats.org/officeDocument/2006/relationships/hyperlink" Target="https://barttorvik.com/team.php?team=Ball+St.&amp;year=2015" TargetMode="External"/><Relationship Id="rId9" Type="http://schemas.openxmlformats.org/officeDocument/2006/relationships/hyperlink" Target="https://barttorvik.com/team.php?team=North+Carolina&amp;year=2015" TargetMode="External"/><Relationship Id="rId210" Type="http://schemas.openxmlformats.org/officeDocument/2006/relationships/hyperlink" Target="https://barttorvik.com/team.php?team=Cal+Poly&amp;year=2015" TargetMode="External"/><Relationship Id="rId392" Type="http://schemas.openxmlformats.org/officeDocument/2006/relationships/hyperlink" Target="https://barttorvik.com/team.php?team=Appalachian+St.&amp;year=2015" TargetMode="External"/><Relationship Id="rId448" Type="http://schemas.openxmlformats.org/officeDocument/2006/relationships/hyperlink" Target="https://barttorvik.com/team.php?team=Gonzaga&amp;year=2015" TargetMode="External"/><Relationship Id="rId613" Type="http://schemas.openxmlformats.org/officeDocument/2006/relationships/hyperlink" Target="https://barttorvik.com/team.php?team=Utah+St.&amp;year=2015" TargetMode="External"/><Relationship Id="rId655" Type="http://schemas.openxmlformats.org/officeDocument/2006/relationships/hyperlink" Target="https://barttorvik.com/team.php?team=Manhattan&amp;year=2015" TargetMode="External"/><Relationship Id="rId697" Type="http://schemas.openxmlformats.org/officeDocument/2006/relationships/hyperlink" Target="https://barttorvik.com/team.php?team=Idaho&amp;year=2015" TargetMode="External"/><Relationship Id="rId820" Type="http://schemas.openxmlformats.org/officeDocument/2006/relationships/hyperlink" Target="https://barttorvik.com/team.php?team=Marist&amp;year=2015" TargetMode="External"/><Relationship Id="rId862" Type="http://schemas.openxmlformats.org/officeDocument/2006/relationships/hyperlink" Target="https://barttorvik.com/team.php?team=Mississippi+Valley+St.&amp;year=2015" TargetMode="External"/><Relationship Id="rId252" Type="http://schemas.openxmlformats.org/officeDocument/2006/relationships/hyperlink" Target="https://barttorvik.com/team.php?team=Winthrop&amp;year=2015" TargetMode="External"/><Relationship Id="rId294" Type="http://schemas.openxmlformats.org/officeDocument/2006/relationships/hyperlink" Target="https://barttorvik.com/team.php?team=Delaware+St.&amp;year=2015" TargetMode="External"/><Relationship Id="rId308" Type="http://schemas.openxmlformats.org/officeDocument/2006/relationships/hyperlink" Target="https://barttorvik.com/team.php?team=Delaware&amp;year=2015" TargetMode="External"/><Relationship Id="rId515" Type="http://schemas.openxmlformats.org/officeDocument/2006/relationships/hyperlink" Target="https://barttorvik.com/team.php?team=Arkansas&amp;year=2015" TargetMode="External"/><Relationship Id="rId722" Type="http://schemas.openxmlformats.org/officeDocument/2006/relationships/hyperlink" Target="https://barttorvik.com/team.php?team=USC+Upstate&amp;year=2015" TargetMode="External"/><Relationship Id="rId47" Type="http://schemas.openxmlformats.org/officeDocument/2006/relationships/hyperlink" Target="https://barttorvik.com/team.php?team=Iowa+St.&amp;year=2015" TargetMode="External"/><Relationship Id="rId89" Type="http://schemas.openxmlformats.org/officeDocument/2006/relationships/hyperlink" Target="https://barttorvik.com/team.php?team=San+Diego+St.&amp;year=2015" TargetMode="External"/><Relationship Id="rId112" Type="http://schemas.openxmlformats.org/officeDocument/2006/relationships/hyperlink" Target="https://barttorvik.com/team.php?team=George+Washington&amp;year=2015" TargetMode="External"/><Relationship Id="rId154" Type="http://schemas.openxmlformats.org/officeDocument/2006/relationships/hyperlink" Target="https://barttorvik.com/team.php?team=Eastern+Kentucky&amp;year=2015" TargetMode="External"/><Relationship Id="rId361" Type="http://schemas.openxmlformats.org/officeDocument/2006/relationships/hyperlink" Target="https://barttorvik.com/team.php?team=Duquesne&amp;year=2015" TargetMode="External"/><Relationship Id="rId557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599" Type="http://schemas.openxmlformats.org/officeDocument/2006/relationships/hyperlink" Target="https://barttorvik.com/team.php?team=Bowling+Green&amp;year=2015" TargetMode="External"/><Relationship Id="rId764" Type="http://schemas.openxmlformats.org/officeDocument/2006/relationships/hyperlink" Target="https://barttorvik.com/team.php?team=Gardner+Webb&amp;year=2015" TargetMode="External"/><Relationship Id="rId196" Type="http://schemas.openxmlformats.org/officeDocument/2006/relationships/hyperlink" Target="https://barttorvik.com/team.php?team=Mississippi+St.&amp;year=2015" TargetMode="External"/><Relationship Id="rId417" Type="http://schemas.openxmlformats.org/officeDocument/2006/relationships/hyperlink" Target="https://barttorvik.com/team.php?team=Utah+Valley&amp;year=2015" TargetMode="External"/><Relationship Id="rId459" Type="http://schemas.openxmlformats.org/officeDocument/2006/relationships/hyperlink" Target="https://barttorvik.com/team.php?team=Baylor&amp;year=2015" TargetMode="External"/><Relationship Id="rId624" Type="http://schemas.openxmlformats.org/officeDocument/2006/relationships/hyperlink" Target="https://barttorvik.com/team.php?team=New+Mexico&amp;year=2015" TargetMode="External"/><Relationship Id="rId666" Type="http://schemas.openxmlformats.org/officeDocument/2006/relationships/hyperlink" Target="https://barttorvik.com/team.php?team=St.+Francis+PA&amp;year=2015" TargetMode="External"/><Relationship Id="rId831" Type="http://schemas.openxmlformats.org/officeDocument/2006/relationships/hyperlink" Target="https://barttorvik.com/team.php?team=Southern+Utah&amp;year=2015" TargetMode="External"/><Relationship Id="rId16" Type="http://schemas.openxmlformats.org/officeDocument/2006/relationships/hyperlink" Target="https://barttorvik.com/team.php?team=Villanova&amp;year=2015" TargetMode="External"/><Relationship Id="rId221" Type="http://schemas.openxmlformats.org/officeDocument/2006/relationships/hyperlink" Target="https://barttorvik.com/team.php?team=UAB&amp;year=2015" TargetMode="External"/><Relationship Id="rId263" Type="http://schemas.openxmlformats.org/officeDocument/2006/relationships/hyperlink" Target="https://barttorvik.com/team.php?team=Robert+Morris&amp;year=2015" TargetMode="External"/><Relationship Id="rId319" Type="http://schemas.openxmlformats.org/officeDocument/2006/relationships/hyperlink" Target="https://barttorvik.com/team.php?team=North+Texas&amp;year=2015" TargetMode="External"/><Relationship Id="rId470" Type="http://schemas.openxmlformats.org/officeDocument/2006/relationships/hyperlink" Target="https://barttorvik.com/team.php?team=Butler&amp;year=2015" TargetMode="External"/><Relationship Id="rId526" Type="http://schemas.openxmlformats.org/officeDocument/2006/relationships/hyperlink" Target="https://barttorvik.com/team.php?team=Cincinnati&amp;year=2015" TargetMode="External"/><Relationship Id="rId58" Type="http://schemas.openxmlformats.org/officeDocument/2006/relationships/hyperlink" Target="https://barttorvik.com/team.php?team=Arkansas&amp;year=2015" TargetMode="External"/><Relationship Id="rId123" Type="http://schemas.openxmlformats.org/officeDocument/2006/relationships/hyperlink" Target="https://barttorvik.com/team.php?team=Richmond&amp;year=2015" TargetMode="External"/><Relationship Id="rId330" Type="http://schemas.openxmlformats.org/officeDocument/2006/relationships/hyperlink" Target="https://barttorvik.com/team.php?team=Ohio&amp;year=2015" TargetMode="External"/><Relationship Id="rId568" Type="http://schemas.openxmlformats.org/officeDocument/2006/relationships/hyperlink" Target="https://barttorvik.com/team.php?team=North+Dakota+St.&amp;year=2015" TargetMode="External"/><Relationship Id="rId733" Type="http://schemas.openxmlformats.org/officeDocument/2006/relationships/hyperlink" Target="https://barttorvik.com/team.php?team=Saint+Peter%27s&amp;year=2015" TargetMode="External"/><Relationship Id="rId775" Type="http://schemas.openxmlformats.org/officeDocument/2006/relationships/hyperlink" Target="https://barttorvik.com/team.php?team=Rice&amp;year=2015" TargetMode="External"/><Relationship Id="rId165" Type="http://schemas.openxmlformats.org/officeDocument/2006/relationships/hyperlink" Target="https://barttorvik.com/team.php?team=UTEP&amp;year=2015" TargetMode="External"/><Relationship Id="rId372" Type="http://schemas.openxmlformats.org/officeDocument/2006/relationships/hyperlink" Target="https://barttorvik.com/team.php?team=Southern+Utah&amp;year=2015" TargetMode="External"/><Relationship Id="rId428" Type="http://schemas.openxmlformats.org/officeDocument/2006/relationships/hyperlink" Target="https://barttorvik.com/team.php?team=San+Jose+St.&amp;year=2015" TargetMode="External"/><Relationship Id="rId635" Type="http://schemas.openxmlformats.org/officeDocument/2006/relationships/hyperlink" Target="https://barttorvik.com/team.php?team=Western+Michigan&amp;year=2015" TargetMode="External"/><Relationship Id="rId677" Type="http://schemas.openxmlformats.org/officeDocument/2006/relationships/hyperlink" Target="https://barttorvik.com/team.php?team=Drake&amp;year=2015" TargetMode="External"/><Relationship Id="rId800" Type="http://schemas.openxmlformats.org/officeDocument/2006/relationships/hyperlink" Target="https://barttorvik.com/team.php?team=Army&amp;year=2015" TargetMode="External"/><Relationship Id="rId842" Type="http://schemas.openxmlformats.org/officeDocument/2006/relationships/hyperlink" Target="https://barttorvik.com/team.php?team=Abilene+Christian&amp;year=2015" TargetMode="External"/><Relationship Id="rId232" Type="http://schemas.openxmlformats.org/officeDocument/2006/relationships/hyperlink" Target="https://barttorvik.com/team.php?team=Lafayette&amp;year=2015" TargetMode="External"/><Relationship Id="rId274" Type="http://schemas.openxmlformats.org/officeDocument/2006/relationships/hyperlink" Target="https://barttorvik.com/team.php?team=Vermont&amp;year=2015" TargetMode="External"/><Relationship Id="rId481" Type="http://schemas.openxmlformats.org/officeDocument/2006/relationships/hyperlink" Target="https://barttorvik.com/team.php?team=Notre+Dame&amp;year=2015" TargetMode="External"/><Relationship Id="rId702" Type="http://schemas.openxmlformats.org/officeDocument/2006/relationships/hyperlink" Target="https://barttorvik.com/team.php?team=George+Mason&amp;year=2015" TargetMode="External"/><Relationship Id="rId27" Type="http://schemas.openxmlformats.org/officeDocument/2006/relationships/hyperlink" Target="https://barttorvik.com/team.php?team=Providence&amp;year=2015" TargetMode="External"/><Relationship Id="rId69" Type="http://schemas.openxmlformats.org/officeDocument/2006/relationships/hyperlink" Target="https://barttorvik.com/team.php?team=Georgia&amp;year=2015" TargetMode="External"/><Relationship Id="rId134" Type="http://schemas.openxmlformats.org/officeDocument/2006/relationships/hyperlink" Target="https://barttorvik.com/team.php?team=Georgia+St.&amp;year=2015" TargetMode="External"/><Relationship Id="rId537" Type="http://schemas.openxmlformats.org/officeDocument/2006/relationships/hyperlink" Target="https://barttorvik.com/team.php?team=Temple&amp;year=2015" TargetMode="External"/><Relationship Id="rId579" Type="http://schemas.openxmlformats.org/officeDocument/2006/relationships/hyperlink" Target="https://barttorvik.com/team.php?team=UNLV&amp;year=2015" TargetMode="External"/><Relationship Id="rId744" Type="http://schemas.openxmlformats.org/officeDocument/2006/relationships/hyperlink" Target="https://barttorvik.com/team.php?team=Bryant&amp;year=2015" TargetMode="External"/><Relationship Id="rId786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80" Type="http://schemas.openxmlformats.org/officeDocument/2006/relationships/hyperlink" Target="https://barttorvik.com/team.php?team=North+Carolina+St.&amp;year=2015" TargetMode="External"/><Relationship Id="rId176" Type="http://schemas.openxmlformats.org/officeDocument/2006/relationships/hyperlink" Target="https://barttorvik.com/team.php?team=UNLV&amp;year=2015" TargetMode="External"/><Relationship Id="rId341" Type="http://schemas.openxmlformats.org/officeDocument/2006/relationships/hyperlink" Target="https://barttorvik.com/team.php?team=Missouri+St.&amp;year=2015" TargetMode="External"/><Relationship Id="rId383" Type="http://schemas.openxmlformats.org/officeDocument/2006/relationships/hyperlink" Target="https://barttorvik.com/team.php?team=Campbell&amp;year=2015" TargetMode="External"/><Relationship Id="rId439" Type="http://schemas.openxmlformats.org/officeDocument/2006/relationships/hyperlink" Target="https://barttorvik.com/team.php?team=Villanova&amp;year=2015" TargetMode="External"/><Relationship Id="rId590" Type="http://schemas.openxmlformats.org/officeDocument/2006/relationships/hyperlink" Target="https://barttorvik.com/team.php?team=Sam+Houston+St.&amp;year=2015" TargetMode="External"/><Relationship Id="rId604" Type="http://schemas.openxmlformats.org/officeDocument/2006/relationships/hyperlink" Target="https://barttorvik.com/team.php?team=Northeastern&amp;year=2015" TargetMode="External"/><Relationship Id="rId646" Type="http://schemas.openxmlformats.org/officeDocument/2006/relationships/hyperlink" Target="https://barttorvik.com/team.php?team=California&amp;year=2015" TargetMode="External"/><Relationship Id="rId811" Type="http://schemas.openxmlformats.org/officeDocument/2006/relationships/hyperlink" Target="https://barttorvik.com/team.php?team=Fairfield&amp;year=2015" TargetMode="External"/><Relationship Id="rId201" Type="http://schemas.openxmlformats.org/officeDocument/2006/relationships/hyperlink" Target="https://barttorvik.com/team.php?team=Coastal+Carolina&amp;year=2015" TargetMode="External"/><Relationship Id="rId243" Type="http://schemas.openxmlformats.org/officeDocument/2006/relationships/hyperlink" Target="https://barttorvik.com/team.php?team=Louisiana+Monroe&amp;year=2015" TargetMode="External"/><Relationship Id="rId285" Type="http://schemas.openxmlformats.org/officeDocument/2006/relationships/hyperlink" Target="https://barttorvik.com/team.php?team=Pacific&amp;year=2015" TargetMode="External"/><Relationship Id="rId450" Type="http://schemas.openxmlformats.org/officeDocument/2006/relationships/hyperlink" Target="https://barttorvik.com/team.php?team=Oklahoma&amp;year=2015" TargetMode="External"/><Relationship Id="rId506" Type="http://schemas.openxmlformats.org/officeDocument/2006/relationships/hyperlink" Target="https://barttorvik.com/team.php?team=North+Carolina+St.&amp;year=2015" TargetMode="External"/><Relationship Id="rId688" Type="http://schemas.openxmlformats.org/officeDocument/2006/relationships/hyperlink" Target="https://barttorvik.com/team.php?team=IPFW&amp;year=2015" TargetMode="External"/><Relationship Id="rId853" Type="http://schemas.openxmlformats.org/officeDocument/2006/relationships/hyperlink" Target="https://barttorvik.com/team.php?team=Central+Connecticut&amp;year=2015" TargetMode="External"/><Relationship Id="rId38" Type="http://schemas.openxmlformats.org/officeDocument/2006/relationships/hyperlink" Target="https://barttorvik.com/team.php?team=Texas&amp;year=2015" TargetMode="External"/><Relationship Id="rId103" Type="http://schemas.openxmlformats.org/officeDocument/2006/relationships/hyperlink" Target="https://barttorvik.com/team.php?team=Davidson&amp;year=2015" TargetMode="External"/><Relationship Id="rId310" Type="http://schemas.openxmlformats.org/officeDocument/2006/relationships/hyperlink" Target="https://barttorvik.com/team.php?team=St.+Francis+PA&amp;year=2015" TargetMode="External"/><Relationship Id="rId492" Type="http://schemas.openxmlformats.org/officeDocument/2006/relationships/hyperlink" Target="https://barttorvik.com/team.php?team=Boise+St.&amp;year=2015" TargetMode="External"/><Relationship Id="rId548" Type="http://schemas.openxmlformats.org/officeDocument/2006/relationships/hyperlink" Target="https://barttorvik.com/team.php?team=Pittsburgh&amp;year=2015" TargetMode="External"/><Relationship Id="rId713" Type="http://schemas.openxmlformats.org/officeDocument/2006/relationships/hyperlink" Target="https://barttorvik.com/team.php?team=Fordham&amp;year=2015" TargetMode="External"/><Relationship Id="rId755" Type="http://schemas.openxmlformats.org/officeDocument/2006/relationships/hyperlink" Target="https://barttorvik.com/team.php?team=South+Dakota&amp;year=2015" TargetMode="External"/><Relationship Id="rId797" Type="http://schemas.openxmlformats.org/officeDocument/2006/relationships/hyperlink" Target="https://barttorvik.com/team.php?team=Southeastern+Louisiana&amp;year=2015" TargetMode="External"/><Relationship Id="rId91" Type="http://schemas.openxmlformats.org/officeDocument/2006/relationships/hyperlink" Target="https://barttorvik.com/team.php?team=Stanford&amp;year=2015" TargetMode="External"/><Relationship Id="rId145" Type="http://schemas.openxmlformats.org/officeDocument/2006/relationships/hyperlink" Target="https://barttorvik.com/team.php?team=Penn+St.&amp;year=2015" TargetMode="External"/><Relationship Id="rId187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352" Type="http://schemas.openxmlformats.org/officeDocument/2006/relationships/hyperlink" Target="https://barttorvik.com/team.php?team=Tennessee+Tech&amp;year=2015" TargetMode="External"/><Relationship Id="rId394" Type="http://schemas.openxmlformats.org/officeDocument/2006/relationships/hyperlink" Target="https://barttorvik.com/team.php?team=SIU+Edwardsville&amp;year=2015" TargetMode="External"/><Relationship Id="rId408" Type="http://schemas.openxmlformats.org/officeDocument/2006/relationships/hyperlink" Target="https://barttorvik.com/team.php?team=Jackson+St.&amp;year=2015" TargetMode="External"/><Relationship Id="rId615" Type="http://schemas.openxmlformats.org/officeDocument/2006/relationships/hyperlink" Target="https://barttorvik.com/team.php?team=UC+Davis&amp;year=2015" TargetMode="External"/><Relationship Id="rId822" Type="http://schemas.openxmlformats.org/officeDocument/2006/relationships/hyperlink" Target="https://barttorvik.com/team.php?team=McNeese+St.&amp;year=2015" TargetMode="External"/><Relationship Id="rId212" Type="http://schemas.openxmlformats.org/officeDocument/2006/relationships/hyperlink" Target="https://barttorvik.com/team.php?team=Manhattan&amp;year=2015" TargetMode="External"/><Relationship Id="rId254" Type="http://schemas.openxmlformats.org/officeDocument/2006/relationships/hyperlink" Target="https://barttorvik.com/team.php?team=Gardner+Webb&amp;year=2015" TargetMode="External"/><Relationship Id="rId657" Type="http://schemas.openxmlformats.org/officeDocument/2006/relationships/hyperlink" Target="https://barttorvik.com/team.php?team=Tennessee&amp;year=2015" TargetMode="External"/><Relationship Id="rId699" Type="http://schemas.openxmlformats.org/officeDocument/2006/relationships/hyperlink" Target="https://barttorvik.com/team.php?team=Northern+Arizona&amp;year=2015" TargetMode="External"/><Relationship Id="rId864" Type="http://schemas.openxmlformats.org/officeDocument/2006/relationships/hyperlink" Target="https://barttorvik.com/team.php?team=Florida+A%26M&amp;year=2015" TargetMode="External"/><Relationship Id="rId49" Type="http://schemas.openxmlformats.org/officeDocument/2006/relationships/hyperlink" Target="https://barttorvik.com/team.php?team=Georgetown&amp;year=2015" TargetMode="External"/><Relationship Id="rId114" Type="http://schemas.openxmlformats.org/officeDocument/2006/relationships/hyperlink" Target="https://barttorvik.com/team.php?team=Green+Bay&amp;year=2015" TargetMode="External"/><Relationship Id="rId296" Type="http://schemas.openxmlformats.org/officeDocument/2006/relationships/hyperlink" Target="https://barttorvik.com/team.php?team=North+Dakota+St.&amp;year=2015" TargetMode="External"/><Relationship Id="rId461" Type="http://schemas.openxmlformats.org/officeDocument/2006/relationships/hyperlink" Target="https://barttorvik.com/team.php?team=Davidson&amp;year=2015" TargetMode="External"/><Relationship Id="rId517" Type="http://schemas.openxmlformats.org/officeDocument/2006/relationships/hyperlink" Target="https://barttorvik.com/team.php?team=Georgia+St.&amp;year=2015" TargetMode="External"/><Relationship Id="rId559" Type="http://schemas.openxmlformats.org/officeDocument/2006/relationships/hyperlink" Target="https://barttorvik.com/team.php?team=Central+Michigan&amp;year=2015" TargetMode="External"/><Relationship Id="rId724" Type="http://schemas.openxmlformats.org/officeDocument/2006/relationships/hyperlink" Target="https://barttorvik.com/team.php?team=Texas+A%26M+Corpus+Chris&amp;year=2015" TargetMode="External"/><Relationship Id="rId766" Type="http://schemas.openxmlformats.org/officeDocument/2006/relationships/hyperlink" Target="https://barttorvik.com/team.php?team=Lamar&amp;year=2015" TargetMode="External"/><Relationship Id="rId60" Type="http://schemas.openxmlformats.org/officeDocument/2006/relationships/hyperlink" Target="https://barttorvik.com/team.php?team=Xavier&amp;year=2015" TargetMode="External"/><Relationship Id="rId156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198" Type="http://schemas.openxmlformats.org/officeDocument/2006/relationships/hyperlink" Target="https://barttorvik.com/team.php?team=Utah+St.&amp;year=2015" TargetMode="External"/><Relationship Id="rId321" Type="http://schemas.openxmlformats.org/officeDocument/2006/relationships/hyperlink" Target="https://barttorvik.com/team.php?team=Eastern+Illinois&amp;year=2015" TargetMode="External"/><Relationship Id="rId363" Type="http://schemas.openxmlformats.org/officeDocument/2006/relationships/hyperlink" Target="https://barttorvik.com/team.php?team=Arkansas+St.&amp;year=2015" TargetMode="External"/><Relationship Id="rId419" Type="http://schemas.openxmlformats.org/officeDocument/2006/relationships/hyperlink" Target="https://barttorvik.com/team.php?team=Abilene+Christian&amp;year=2015" TargetMode="External"/><Relationship Id="rId570" Type="http://schemas.openxmlformats.org/officeDocument/2006/relationships/hyperlink" Target="https://barttorvik.com/team.php?team=Akron&amp;year=2015" TargetMode="External"/><Relationship Id="rId626" Type="http://schemas.openxmlformats.org/officeDocument/2006/relationships/hyperlink" Target="https://barttorvik.com/team.php?team=Cal+Poly&amp;year=2015" TargetMode="External"/><Relationship Id="rId223" Type="http://schemas.openxmlformats.org/officeDocument/2006/relationships/hyperlink" Target="https://barttorvik.com/team.php?team=Eastern+Michigan&amp;year=2015" TargetMode="External"/><Relationship Id="rId430" Type="http://schemas.openxmlformats.org/officeDocument/2006/relationships/hyperlink" Target="https://barttorvik.com/team.php?team=Central+Arkansas&amp;year=2015" TargetMode="External"/><Relationship Id="rId668" Type="http://schemas.openxmlformats.org/officeDocument/2006/relationships/hyperlink" Target="https://barttorvik.com/team.php?team=East+Carolina&amp;year=2015" TargetMode="External"/><Relationship Id="rId833" Type="http://schemas.openxmlformats.org/officeDocument/2006/relationships/hyperlink" Target="https://barttorvik.com/team.php?team=Hartford&amp;year=2015" TargetMode="External"/><Relationship Id="rId18" Type="http://schemas.openxmlformats.org/officeDocument/2006/relationships/hyperlink" Target="https://barttorvik.com/team.php?team=Gonzaga&amp;year=2015" TargetMode="External"/><Relationship Id="rId265" Type="http://schemas.openxmlformats.org/officeDocument/2006/relationships/hyperlink" Target="https://barttorvik.com/team.php?team=Cornell&amp;year=2015" TargetMode="External"/><Relationship Id="rId472" Type="http://schemas.openxmlformats.org/officeDocument/2006/relationships/hyperlink" Target="https://barttorvik.com/team.php?team=Xavier&amp;year=2015" TargetMode="External"/><Relationship Id="rId528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735" Type="http://schemas.openxmlformats.org/officeDocument/2006/relationships/hyperlink" Target="https://barttorvik.com/team.php?team=Little+Rock&amp;year=2015" TargetMode="External"/><Relationship Id="rId125" Type="http://schemas.openxmlformats.org/officeDocument/2006/relationships/hyperlink" Target="https://barttorvik.com/team.php?team=Toledo&amp;year=2015" TargetMode="External"/><Relationship Id="rId167" Type="http://schemas.openxmlformats.org/officeDocument/2006/relationships/hyperlink" Target="https://barttorvik.com/team.php?team=Columbia&amp;year=2015" TargetMode="External"/><Relationship Id="rId332" Type="http://schemas.openxmlformats.org/officeDocument/2006/relationships/hyperlink" Target="https://barttorvik.com/team.php?team=Air+Force&amp;year=2015" TargetMode="External"/><Relationship Id="rId374" Type="http://schemas.openxmlformats.org/officeDocument/2006/relationships/hyperlink" Target="https://barttorvik.com/team.php?team=UMKC&amp;year=2015" TargetMode="External"/><Relationship Id="rId581" Type="http://schemas.openxmlformats.org/officeDocument/2006/relationships/hyperlink" Target="https://barttorvik.com/team.php?team=Harvard&amp;year=2015" TargetMode="External"/><Relationship Id="rId777" Type="http://schemas.openxmlformats.org/officeDocument/2006/relationships/hyperlink" Target="https://barttorvik.com/team.php?team=James+Madison&amp;year=2015" TargetMode="External"/><Relationship Id="rId71" Type="http://schemas.openxmlformats.org/officeDocument/2006/relationships/hyperlink" Target="https://barttorvik.com/team.php?team=Syracuse&amp;year=2015" TargetMode="External"/><Relationship Id="rId234" Type="http://schemas.openxmlformats.org/officeDocument/2006/relationships/hyperlink" Target="https://barttorvik.com/team.php?team=Houston&amp;year=2015" TargetMode="External"/><Relationship Id="rId637" Type="http://schemas.openxmlformats.org/officeDocument/2006/relationships/hyperlink" Target="https://barttorvik.com/team.php?team=Yale&amp;year=2015" TargetMode="External"/><Relationship Id="rId679" Type="http://schemas.openxmlformats.org/officeDocument/2006/relationships/hyperlink" Target="https://barttorvik.com/team.php?team=Albany&amp;year=2015" TargetMode="External"/><Relationship Id="rId802" Type="http://schemas.openxmlformats.org/officeDocument/2006/relationships/hyperlink" Target="https://barttorvik.com/team.php?team=Hampton&amp;year=2015" TargetMode="External"/><Relationship Id="rId844" Type="http://schemas.openxmlformats.org/officeDocument/2006/relationships/hyperlink" Target="https://barttorvik.com/team.php?team=UMass+Lowell&amp;year=2015" TargetMode="External"/><Relationship Id="rId2" Type="http://schemas.openxmlformats.org/officeDocument/2006/relationships/hyperlink" Target="https://barttorvik.com/team.php?team=Kentucky&amp;year=2015" TargetMode="External"/><Relationship Id="rId29" Type="http://schemas.openxmlformats.org/officeDocument/2006/relationships/hyperlink" Target="https://barttorvik.com/team.php?team=Baylor&amp;year=2015" TargetMode="External"/><Relationship Id="rId276" Type="http://schemas.openxmlformats.org/officeDocument/2006/relationships/hyperlink" Target="https://barttorvik.com/team.php?team=Missouri&amp;year=2015" TargetMode="External"/><Relationship Id="rId441" Type="http://schemas.openxmlformats.org/officeDocument/2006/relationships/hyperlink" Target="https://barttorvik.com/team.php?team=Arizona&amp;year=2015" TargetMode="External"/><Relationship Id="rId483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539" Type="http://schemas.openxmlformats.org/officeDocument/2006/relationships/hyperlink" Target="https://barttorvik.com/team.php?team=Arizona+St.&amp;year=2015" TargetMode="External"/><Relationship Id="rId690" Type="http://schemas.openxmlformats.org/officeDocument/2006/relationships/hyperlink" Target="https://barttorvik.com/team.php?team=American&amp;year=2015" TargetMode="External"/><Relationship Id="rId704" Type="http://schemas.openxmlformats.org/officeDocument/2006/relationships/hyperlink" Target="https://barttorvik.com/team.php?team=Eastern+Kentucky&amp;year=2015" TargetMode="External"/><Relationship Id="rId746" Type="http://schemas.openxmlformats.org/officeDocument/2006/relationships/hyperlink" Target="https://barttorvik.com/team.php?team=Incarnate+Word&amp;year=2015" TargetMode="External"/><Relationship Id="rId40" Type="http://schemas.openxmlformats.org/officeDocument/2006/relationships/hyperlink" Target="https://barttorvik.com/team.php?team=Iowa&amp;year=2015" TargetMode="External"/><Relationship Id="rId136" Type="http://schemas.openxmlformats.org/officeDocument/2006/relationships/hyperlink" Target="https://barttorvik.com/team.php?team=Temple&amp;year=2015" TargetMode="External"/><Relationship Id="rId178" Type="http://schemas.openxmlformats.org/officeDocument/2006/relationships/hyperlink" Target="https://barttorvik.com/team.php?team=New+Mexico+St.&amp;year=2015" TargetMode="External"/><Relationship Id="rId301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343" Type="http://schemas.openxmlformats.org/officeDocument/2006/relationships/hyperlink" Target="https://barttorvik.com/team.php?team=Elon&amp;year=2015" TargetMode="External"/><Relationship Id="rId550" Type="http://schemas.openxmlformats.org/officeDocument/2006/relationships/hyperlink" Target="https://barttorvik.com/team.php?team=Penn+St.&amp;year=2015" TargetMode="External"/><Relationship Id="rId788" Type="http://schemas.openxmlformats.org/officeDocument/2006/relationships/hyperlink" Target="https://barttorvik.com/team.php?team=Florida+Atlantic&amp;year=2015" TargetMode="External"/><Relationship Id="rId82" Type="http://schemas.openxmlformats.org/officeDocument/2006/relationships/hyperlink" Target="https://barttorvik.com/team.php?team=Indiana&amp;year=2015" TargetMode="External"/><Relationship Id="rId203" Type="http://schemas.openxmlformats.org/officeDocument/2006/relationships/hyperlink" Target="https://barttorvik.com/team.php?team=Monmouth&amp;year=2015" TargetMode="External"/><Relationship Id="rId385" Type="http://schemas.openxmlformats.org/officeDocument/2006/relationships/hyperlink" Target="https://barttorvik.com/team.php?team=Longwood&amp;year=2015" TargetMode="External"/><Relationship Id="rId592" Type="http://schemas.openxmlformats.org/officeDocument/2006/relationships/hyperlink" Target="https://barttorvik.com/team.php?team=Creighton&amp;year=2015" TargetMode="External"/><Relationship Id="rId606" Type="http://schemas.openxmlformats.org/officeDocument/2006/relationships/hyperlink" Target="https://barttorvik.com/team.php?team=Eastern+Michigan&amp;year=2015" TargetMode="External"/><Relationship Id="rId648" Type="http://schemas.openxmlformats.org/officeDocument/2006/relationships/hyperlink" Target="https://barttorvik.com/team.php?team=UT+Arlington&amp;year=2015" TargetMode="External"/><Relationship Id="rId813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855" Type="http://schemas.openxmlformats.org/officeDocument/2006/relationships/hyperlink" Target="https://barttorvik.com/team.php?team=Tennessee+St.&amp;year=2015" TargetMode="External"/><Relationship Id="rId245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287" Type="http://schemas.openxmlformats.org/officeDocument/2006/relationships/hyperlink" Target="https://barttorvik.com/team.php?team=Southeast+Missouri+St.&amp;year=2015" TargetMode="External"/><Relationship Id="rId410" Type="http://schemas.openxmlformats.org/officeDocument/2006/relationships/hyperlink" Target="https://barttorvik.com/team.php?team=Seattle&amp;year=2015" TargetMode="External"/><Relationship Id="rId452" Type="http://schemas.openxmlformats.org/officeDocument/2006/relationships/hyperlink" Target="https://barttorvik.com/team.php?team=Ohio+St.&amp;year=2015" TargetMode="External"/><Relationship Id="rId494" Type="http://schemas.openxmlformats.org/officeDocument/2006/relationships/hyperlink" Target="https://barttorvik.com/team.php?team=Colorado+St.&amp;year=2015" TargetMode="External"/><Relationship Id="rId508" Type="http://schemas.openxmlformats.org/officeDocument/2006/relationships/hyperlink" Target="https://barttorvik.com/team.php?team=Purdue&amp;year=2015" TargetMode="External"/><Relationship Id="rId715" Type="http://schemas.openxmlformats.org/officeDocument/2006/relationships/hyperlink" Target="https://barttorvik.com/team.php?team=Robert+Morris&amp;year=2015" TargetMode="External"/><Relationship Id="rId105" Type="http://schemas.openxmlformats.org/officeDocument/2006/relationships/hyperlink" Target="https://barttorvik.com/team.php?team=Marquette&amp;year=2015" TargetMode="External"/><Relationship Id="rId147" Type="http://schemas.openxmlformats.org/officeDocument/2006/relationships/hyperlink" Target="https://barttorvik.com/team.php?team=Washington&amp;year=2015" TargetMode="External"/><Relationship Id="rId312" Type="http://schemas.openxmlformats.org/officeDocument/2006/relationships/hyperlink" Target="https://barttorvik.com/team.php?team=Bryant&amp;year=2015" TargetMode="External"/><Relationship Id="rId354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757" Type="http://schemas.openxmlformats.org/officeDocument/2006/relationships/hyperlink" Target="https://barttorvik.com/team.php?team=Howard&amp;year=2015" TargetMode="External"/><Relationship Id="rId799" Type="http://schemas.openxmlformats.org/officeDocument/2006/relationships/hyperlink" Target="https://barttorvik.com/team.php?team=Brown&amp;year=2015" TargetMode="External"/><Relationship Id="rId51" Type="http://schemas.openxmlformats.org/officeDocument/2006/relationships/hyperlink" Target="https://barttorvik.com/team.php?team=Butler&amp;year=2015" TargetMode="External"/><Relationship Id="rId93" Type="http://schemas.openxmlformats.org/officeDocument/2006/relationships/hyperlink" Target="https://barttorvik.com/team.php?team=Vanderbilt&amp;year=2015" TargetMode="External"/><Relationship Id="rId189" Type="http://schemas.openxmlformats.org/officeDocument/2006/relationships/hyperlink" Target="https://barttorvik.com/team.php?team=Kent+St.&amp;year=2015" TargetMode="External"/><Relationship Id="rId396" Type="http://schemas.openxmlformats.org/officeDocument/2006/relationships/hyperlink" Target="https://barttorvik.com/team.php?team=Morgan+St.&amp;year=2015" TargetMode="External"/><Relationship Id="rId561" Type="http://schemas.openxmlformats.org/officeDocument/2006/relationships/hyperlink" Target="https://barttorvik.com/team.php?team=LSU&amp;year=2015" TargetMode="External"/><Relationship Id="rId617" Type="http://schemas.openxmlformats.org/officeDocument/2006/relationships/hyperlink" Target="https://barttorvik.com/team.php?team=Cleveland+St.&amp;year=2015" TargetMode="External"/><Relationship Id="rId659" Type="http://schemas.openxmlformats.org/officeDocument/2006/relationships/hyperlink" Target="https://barttorvik.com/team.php?team=San+Francisco&amp;year=2015" TargetMode="External"/><Relationship Id="rId824" Type="http://schemas.openxmlformats.org/officeDocument/2006/relationships/hyperlink" Target="https://barttorvik.com/team.php?team=Austin+Peay&amp;year=2015" TargetMode="External"/><Relationship Id="rId866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214" Type="http://schemas.openxmlformats.org/officeDocument/2006/relationships/hyperlink" Target="https://barttorvik.com/team.php?team=South+Dakota+St.&amp;year=2015" TargetMode="External"/><Relationship Id="rId256" Type="http://schemas.openxmlformats.org/officeDocument/2006/relationships/hyperlink" Target="https://barttorvik.com/team.php?team=Western+Carolina&amp;year=2015" TargetMode="External"/><Relationship Id="rId298" Type="http://schemas.openxmlformats.org/officeDocument/2006/relationships/hyperlink" Target="https://barttorvik.com/team.php?team=NJIT&amp;year=2015" TargetMode="External"/><Relationship Id="rId421" Type="http://schemas.openxmlformats.org/officeDocument/2006/relationships/hyperlink" Target="https://barttorvik.com/team.php?team=Bethune+Cookman&amp;year=2015" TargetMode="External"/><Relationship Id="rId463" Type="http://schemas.openxmlformats.org/officeDocument/2006/relationships/hyperlink" Target="https://barttorvik.com/team.php?team=Iowa+St.&amp;year=2015" TargetMode="External"/><Relationship Id="rId519" Type="http://schemas.openxmlformats.org/officeDocument/2006/relationships/hyperlink" Target="https://barttorvik.com/team.php?team=Georgia&amp;year=2015" TargetMode="External"/><Relationship Id="rId670" Type="http://schemas.openxmlformats.org/officeDocument/2006/relationships/hyperlink" Target="https://barttorvik.com/team.php?team=Canisius&amp;year=2015" TargetMode="External"/><Relationship Id="rId116" Type="http://schemas.openxmlformats.org/officeDocument/2006/relationships/hyperlink" Target="https://barttorvik.com/team.php?team=Boise+St.&amp;year=2015" TargetMode="External"/><Relationship Id="rId158" Type="http://schemas.openxmlformats.org/officeDocument/2006/relationships/hyperlink" Target="https://barttorvik.com/team.php?team=Wofford&amp;year=2015" TargetMode="External"/><Relationship Id="rId323" Type="http://schemas.openxmlformats.org/officeDocument/2006/relationships/hyperlink" Target="https://barttorvik.com/team.php?team=Idaho&amp;year=2015" TargetMode="External"/><Relationship Id="rId530" Type="http://schemas.openxmlformats.org/officeDocument/2006/relationships/hyperlink" Target="https://barttorvik.com/team.php?team=Stephen+F.+Austin&amp;year=2015" TargetMode="External"/><Relationship Id="rId726" Type="http://schemas.openxmlformats.org/officeDocument/2006/relationships/hyperlink" Target="https://barttorvik.com/team.php?team=Charlotte&amp;year=2015" TargetMode="External"/><Relationship Id="rId768" Type="http://schemas.openxmlformats.org/officeDocument/2006/relationships/hyperlink" Target="https://barttorvik.com/team.php?team=Saint+Louis&amp;year=2015" TargetMode="External"/><Relationship Id="rId20" Type="http://schemas.openxmlformats.org/officeDocument/2006/relationships/hyperlink" Target="https://barttorvik.com/team.php?team=Louisville&amp;year=2015" TargetMode="External"/><Relationship Id="rId62" Type="http://schemas.openxmlformats.org/officeDocument/2006/relationships/hyperlink" Target="https://barttorvik.com/team.php?team=SMU&amp;year=2015" TargetMode="External"/><Relationship Id="rId365" Type="http://schemas.openxmlformats.org/officeDocument/2006/relationships/hyperlink" Target="https://barttorvik.com/team.php?team=Samford&amp;year=2015" TargetMode="External"/><Relationship Id="rId572" Type="http://schemas.openxmlformats.org/officeDocument/2006/relationships/hyperlink" Target="https://barttorvik.com/team.php?team=Vermont&amp;year=2015" TargetMode="External"/><Relationship Id="rId628" Type="http://schemas.openxmlformats.org/officeDocument/2006/relationships/hyperlink" Target="https://barttorvik.com/team.php?team=Hawaii&amp;year=2015" TargetMode="External"/><Relationship Id="rId835" Type="http://schemas.openxmlformats.org/officeDocument/2006/relationships/hyperlink" Target="https://barttorvik.com/team.php?team=North+Carolina+A%26T&amp;year=2015" TargetMode="External"/><Relationship Id="rId225" Type="http://schemas.openxmlformats.org/officeDocument/2006/relationships/hyperlink" Target="https://barttorvik.com/team.php?team=North+Florida&amp;year=2015" TargetMode="External"/><Relationship Id="rId267" Type="http://schemas.openxmlformats.org/officeDocument/2006/relationships/hyperlink" Target="https://barttorvik.com/team.php?team=Detroit&amp;year=2015" TargetMode="External"/><Relationship Id="rId432" Type="http://schemas.openxmlformats.org/officeDocument/2006/relationships/hyperlink" Target="https://barttorvik.com/team.php?team=Grambling+St.&amp;year=2015" TargetMode="External"/><Relationship Id="rId474" Type="http://schemas.openxmlformats.org/officeDocument/2006/relationships/hyperlink" Target="https://barttorvik.com/team.php?team=Iowa&amp;year=2015" TargetMode="External"/><Relationship Id="rId127" Type="http://schemas.openxmlformats.org/officeDocument/2006/relationships/hyperlink" Target="https://barttorvik.com/team.php?team=Colorado+St.&amp;year=2015" TargetMode="External"/><Relationship Id="rId681" Type="http://schemas.openxmlformats.org/officeDocument/2006/relationships/hyperlink" Target="https://barttorvik.com/team.php?team=Southern+Illinois&amp;year=2015" TargetMode="External"/><Relationship Id="rId737" Type="http://schemas.openxmlformats.org/officeDocument/2006/relationships/hyperlink" Target="https://barttorvik.com/team.php?team=Pacific&amp;year=2015" TargetMode="External"/><Relationship Id="rId779" Type="http://schemas.openxmlformats.org/officeDocument/2006/relationships/hyperlink" Target="https://barttorvik.com/team.php?team=IUPUI&amp;year=2015" TargetMode="External"/><Relationship Id="rId31" Type="http://schemas.openxmlformats.org/officeDocument/2006/relationships/hyperlink" Target="https://barttorvik.com/team.php?team=Mississippi&amp;year=2015" TargetMode="External"/><Relationship Id="rId73" Type="http://schemas.openxmlformats.org/officeDocument/2006/relationships/hyperlink" Target="https://barttorvik.com/team.php?team=Valparaiso&amp;year=2015" TargetMode="External"/><Relationship Id="rId169" Type="http://schemas.openxmlformats.org/officeDocument/2006/relationships/hyperlink" Target="https://barttorvik.com/team.php?team=Albany&amp;year=2015" TargetMode="External"/><Relationship Id="rId334" Type="http://schemas.openxmlformats.org/officeDocument/2006/relationships/hyperlink" Target="https://barttorvik.com/team.php?team=UC+Riverside&amp;year=2015" TargetMode="External"/><Relationship Id="rId376" Type="http://schemas.openxmlformats.org/officeDocument/2006/relationships/hyperlink" Target="https://barttorvik.com/team.php?team=Southeastern+Louisiana&amp;year=2015" TargetMode="External"/><Relationship Id="rId541" Type="http://schemas.openxmlformats.org/officeDocument/2006/relationships/hyperlink" Target="https://barttorvik.com/team.php?team=George+Washington&amp;year=2015" TargetMode="External"/><Relationship Id="rId583" Type="http://schemas.openxmlformats.org/officeDocument/2006/relationships/hyperlink" Target="https://barttorvik.com/team.php?team=New+Mexico+St.&amp;year=2015" TargetMode="External"/><Relationship Id="rId639" Type="http://schemas.openxmlformats.org/officeDocument/2006/relationships/hyperlink" Target="https://barttorvik.com/team.php?team=UAB&amp;year=2015" TargetMode="External"/><Relationship Id="rId790" Type="http://schemas.openxmlformats.org/officeDocument/2006/relationships/hyperlink" Target="https://barttorvik.com/team.php?team=Western+Illinois&amp;year=2015" TargetMode="External"/><Relationship Id="rId804" Type="http://schemas.openxmlformats.org/officeDocument/2006/relationships/hyperlink" Target="https://barttorvik.com/team.php?team=LIU+Brooklyn&amp;year=2015" TargetMode="External"/><Relationship Id="rId4" Type="http://schemas.openxmlformats.org/officeDocument/2006/relationships/hyperlink" Target="https://barttorvik.com/team.php?team=Virginia&amp;year=2015" TargetMode="External"/><Relationship Id="rId180" Type="http://schemas.openxmlformats.org/officeDocument/2006/relationships/hyperlink" Target="https://barttorvik.com/team.php?team=La+Salle&amp;year=2015" TargetMode="External"/><Relationship Id="rId236" Type="http://schemas.openxmlformats.org/officeDocument/2006/relationships/hyperlink" Target="https://barttorvik.com/team.php?team=Wyoming&amp;year=2015" TargetMode="External"/><Relationship Id="rId278" Type="http://schemas.openxmlformats.org/officeDocument/2006/relationships/hyperlink" Target="https://barttorvik.com/team.php?team=George+Mason&amp;year=2015" TargetMode="External"/><Relationship Id="rId401" Type="http://schemas.openxmlformats.org/officeDocument/2006/relationships/hyperlink" Target="https://barttorvik.com/team.php?team=Tennessee+St.&amp;year=2015" TargetMode="External"/><Relationship Id="rId443" Type="http://schemas.openxmlformats.org/officeDocument/2006/relationships/hyperlink" Target="https://barttorvik.com/team.php?team=Utah&amp;year=2015" TargetMode="External"/><Relationship Id="rId650" Type="http://schemas.openxmlformats.org/officeDocument/2006/relationships/hyperlink" Target="https://barttorvik.com/team.php?team=St.+Bonaventure&amp;year=2015" TargetMode="External"/><Relationship Id="rId846" Type="http://schemas.openxmlformats.org/officeDocument/2006/relationships/hyperlink" Target="https://barttorvik.com/team.php?team=Fairleigh+Dickinson&amp;year=2015" TargetMode="External"/><Relationship Id="rId303" Type="http://schemas.openxmlformats.org/officeDocument/2006/relationships/hyperlink" Target="https://barttorvik.com/team.php?team=Little+Rock&amp;year=2015" TargetMode="External"/><Relationship Id="rId485" Type="http://schemas.openxmlformats.org/officeDocument/2006/relationships/hyperlink" Target="https://barttorvik.com/team.php?team=Northern+Iowa&amp;year=2015" TargetMode="External"/><Relationship Id="rId692" Type="http://schemas.openxmlformats.org/officeDocument/2006/relationships/hyperlink" Target="https://barttorvik.com/team.php?team=Charleston+Southern&amp;year=2015" TargetMode="External"/><Relationship Id="rId706" Type="http://schemas.openxmlformats.org/officeDocument/2006/relationships/hyperlink" Target="https://barttorvik.com/team.php?team=Stony+Brook&amp;year=2015" TargetMode="External"/><Relationship Id="rId748" Type="http://schemas.openxmlformats.org/officeDocument/2006/relationships/hyperlink" Target="https://barttorvik.com/team.php?team=Eastern+Illinois&amp;year=2015" TargetMode="External"/><Relationship Id="rId42" Type="http://schemas.openxmlformats.org/officeDocument/2006/relationships/hyperlink" Target="https://barttorvik.com/team.php?team=BYU&amp;year=2015" TargetMode="External"/><Relationship Id="rId84" Type="http://schemas.openxmlformats.org/officeDocument/2006/relationships/hyperlink" Target="https://barttorvik.com/team.php?team=Ohio+St.&amp;year=2015" TargetMode="External"/><Relationship Id="rId138" Type="http://schemas.openxmlformats.org/officeDocument/2006/relationships/hyperlink" Target="https://barttorvik.com/team.php?team=Florida+St.&amp;year=2015" TargetMode="External"/><Relationship Id="rId345" Type="http://schemas.openxmlformats.org/officeDocument/2006/relationships/hyperlink" Target="https://barttorvik.com/team.php?team=Holy+Cross&amp;year=2015" TargetMode="External"/><Relationship Id="rId387" Type="http://schemas.openxmlformats.org/officeDocument/2006/relationships/hyperlink" Target="https://barttorvik.com/team.php?team=UMass+Lowell&amp;year=2015" TargetMode="External"/><Relationship Id="rId510" Type="http://schemas.openxmlformats.org/officeDocument/2006/relationships/hyperlink" Target="https://barttorvik.com/team.php?team=Syracuse&amp;year=2015" TargetMode="External"/><Relationship Id="rId552" Type="http://schemas.openxmlformats.org/officeDocument/2006/relationships/hyperlink" Target="https://barttorvik.com/team.php?team=Minnesota&amp;year=2015" TargetMode="External"/><Relationship Id="rId594" Type="http://schemas.openxmlformats.org/officeDocument/2006/relationships/hyperlink" Target="https://barttorvik.com/team.php?team=Middle+Tennessee&amp;year=2015" TargetMode="External"/><Relationship Id="rId608" Type="http://schemas.openxmlformats.org/officeDocument/2006/relationships/hyperlink" Target="https://barttorvik.com/team.php?team=Seattle&amp;year=2015" TargetMode="External"/><Relationship Id="rId815" Type="http://schemas.openxmlformats.org/officeDocument/2006/relationships/hyperlink" Target="https://barttorvik.com/team.php?team=South+Alabama&amp;year=2015" TargetMode="External"/><Relationship Id="rId191" Type="http://schemas.openxmlformats.org/officeDocument/2006/relationships/hyperlink" Target="https://barttorvik.com/team.php?team=William+%26+Mary&amp;year=2015" TargetMode="External"/><Relationship Id="rId205" Type="http://schemas.openxmlformats.org/officeDocument/2006/relationships/hyperlink" Target="https://barttorvik.com/team.php?team=Louisiana+Lafayette&amp;year=2015" TargetMode="External"/><Relationship Id="rId247" Type="http://schemas.openxmlformats.org/officeDocument/2006/relationships/hyperlink" Target="https://barttorvik.com/team.php?team=Belmont&amp;year=2015" TargetMode="External"/><Relationship Id="rId412" Type="http://schemas.openxmlformats.org/officeDocument/2006/relationships/hyperlink" Target="https://barttorvik.com/team.php?team=Kennesaw+St.&amp;year=2015" TargetMode="External"/><Relationship Id="rId857" Type="http://schemas.openxmlformats.org/officeDocument/2006/relationships/hyperlink" Target="https://barttorvik.com/team.php?team=Morgan+St.&amp;year=2015" TargetMode="External"/><Relationship Id="rId107" Type="http://schemas.openxmlformats.org/officeDocument/2006/relationships/hyperlink" Target="https://barttorvik.com/team.php?team=Oregon&amp;year=2015" TargetMode="External"/><Relationship Id="rId289" Type="http://schemas.openxmlformats.org/officeDocument/2006/relationships/hyperlink" Target="https://barttorvik.com/team.php?team=Southern+Illinois&amp;year=2015" TargetMode="External"/><Relationship Id="rId454" Type="http://schemas.openxmlformats.org/officeDocument/2006/relationships/hyperlink" Target="https://barttorvik.com/team.php?team=Wichita+St.&amp;year=2015" TargetMode="External"/><Relationship Id="rId496" Type="http://schemas.openxmlformats.org/officeDocument/2006/relationships/hyperlink" Target="https://barttorvik.com/team.php?team=Oregon+St.&amp;year=2015" TargetMode="External"/><Relationship Id="rId661" Type="http://schemas.openxmlformats.org/officeDocument/2006/relationships/hyperlink" Target="https://barttorvik.com/team.php?team=USC&amp;year=2015" TargetMode="External"/><Relationship Id="rId717" Type="http://schemas.openxmlformats.org/officeDocument/2006/relationships/hyperlink" Target="https://barttorvik.com/team.php?team=Bucknell&amp;year=2015" TargetMode="External"/><Relationship Id="rId759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11" Type="http://schemas.openxmlformats.org/officeDocument/2006/relationships/hyperlink" Target="https://barttorvik.com/team.php?team=Arizona&amp;year=2015" TargetMode="External"/><Relationship Id="rId53" Type="http://schemas.openxmlformats.org/officeDocument/2006/relationships/hyperlink" Target="https://barttorvik.com/team.php?team=LSU&amp;year=2015" TargetMode="External"/><Relationship Id="rId149" Type="http://schemas.openxmlformats.org/officeDocument/2006/relationships/hyperlink" Target="https://barttorvik.com/team.php?team=Kansas+St.&amp;year=2015" TargetMode="External"/><Relationship Id="rId314" Type="http://schemas.openxmlformats.org/officeDocument/2006/relationships/hyperlink" Target="https://barttorvik.com/team.php?team=Oral+Roberts&amp;year=2015" TargetMode="External"/><Relationship Id="rId356" Type="http://schemas.openxmlformats.org/officeDocument/2006/relationships/hyperlink" Target="https://barttorvik.com/team.php?team=Milwaukee&amp;year=2015" TargetMode="External"/><Relationship Id="rId398" Type="http://schemas.openxmlformats.org/officeDocument/2006/relationships/hyperlink" Target="https://barttorvik.com/team.php?team=Wagner&amp;year=2015" TargetMode="External"/><Relationship Id="rId521" Type="http://schemas.openxmlformats.org/officeDocument/2006/relationships/hyperlink" Target="https://barttorvik.com/team.php?team=Oregon&amp;year=2015" TargetMode="External"/><Relationship Id="rId563" Type="http://schemas.openxmlformats.org/officeDocument/2006/relationships/hyperlink" Target="https://barttorvik.com/team.php?team=UTEP&amp;year=2015" TargetMode="External"/><Relationship Id="rId619" Type="http://schemas.openxmlformats.org/officeDocument/2006/relationships/hyperlink" Target="https://barttorvik.com/team.php?team=Belmont&amp;year=2015" TargetMode="External"/><Relationship Id="rId770" Type="http://schemas.openxmlformats.org/officeDocument/2006/relationships/hyperlink" Target="https://barttorvik.com/team.php?team=Campbell&amp;year=2015" TargetMode="External"/><Relationship Id="rId95" Type="http://schemas.openxmlformats.org/officeDocument/2006/relationships/hyperlink" Target="https://barttorvik.com/team.php?team=Florida&amp;year=2015" TargetMode="External"/><Relationship Id="rId160" Type="http://schemas.openxmlformats.org/officeDocument/2006/relationships/hyperlink" Target="https://barttorvik.com/team.php?team=Arizona+St.&amp;year=2015" TargetMode="External"/><Relationship Id="rId216" Type="http://schemas.openxmlformats.org/officeDocument/2006/relationships/hyperlink" Target="https://barttorvik.com/team.php?team=DePaul&amp;year=2015" TargetMode="External"/><Relationship Id="rId423" Type="http://schemas.openxmlformats.org/officeDocument/2006/relationships/hyperlink" Target="https://barttorvik.com/team.php?team=Jacksonville&amp;year=2015" TargetMode="External"/><Relationship Id="rId826" Type="http://schemas.openxmlformats.org/officeDocument/2006/relationships/hyperlink" Target="https://barttorvik.com/team.php?team=Penn&amp;year=2015" TargetMode="External"/><Relationship Id="rId258" Type="http://schemas.openxmlformats.org/officeDocument/2006/relationships/hyperlink" Target="https://barttorvik.com/team.php?team=Northern+Arizona&amp;year=2015" TargetMode="External"/><Relationship Id="rId465" Type="http://schemas.openxmlformats.org/officeDocument/2006/relationships/hyperlink" Target="https://barttorvik.com/team.php?team=San+Diego+St.&amp;year=2015" TargetMode="External"/><Relationship Id="rId630" Type="http://schemas.openxmlformats.org/officeDocument/2006/relationships/hyperlink" Target="https://barttorvik.com/team.php?team=Milwaukee&amp;year=2015" TargetMode="External"/><Relationship Id="rId672" Type="http://schemas.openxmlformats.org/officeDocument/2006/relationships/hyperlink" Target="https://barttorvik.com/team.php?team=Indiana+St.&amp;year=2015" TargetMode="External"/><Relationship Id="rId728" Type="http://schemas.openxmlformats.org/officeDocument/2006/relationships/hyperlink" Target="https://barttorvik.com/team.php?team=East+Tennessee+St.&amp;year=2015" TargetMode="External"/><Relationship Id="rId22" Type="http://schemas.openxmlformats.org/officeDocument/2006/relationships/hyperlink" Target="https://barttorvik.com/team.php?team=Michigan+St.&amp;year=2015" TargetMode="External"/><Relationship Id="rId64" Type="http://schemas.openxmlformats.org/officeDocument/2006/relationships/hyperlink" Target="https://barttorvik.com/team.php?team=Maryland&amp;year=2015" TargetMode="External"/><Relationship Id="rId118" Type="http://schemas.openxmlformats.org/officeDocument/2006/relationships/hyperlink" Target="https://barttorvik.com/team.php?team=Yale&amp;year=2015" TargetMode="External"/><Relationship Id="rId325" Type="http://schemas.openxmlformats.org/officeDocument/2006/relationships/hyperlink" Target="https://barttorvik.com/team.php?team=Bradley&amp;year=2015" TargetMode="External"/><Relationship Id="rId367" Type="http://schemas.openxmlformats.org/officeDocument/2006/relationships/hyperlink" Target="https://barttorvik.com/team.php?team=FIU&amp;year=2015" TargetMode="External"/><Relationship Id="rId532" Type="http://schemas.openxmlformats.org/officeDocument/2006/relationships/hyperlink" Target="https://barttorvik.com/team.php?team=Texas+A%26M&amp;year=2015" TargetMode="External"/><Relationship Id="rId574" Type="http://schemas.openxmlformats.org/officeDocument/2006/relationships/hyperlink" Target="https://barttorvik.com/team.php?team=Georgia+Tech&amp;year=2015" TargetMode="External"/><Relationship Id="rId171" Type="http://schemas.openxmlformats.org/officeDocument/2006/relationships/hyperlink" Target="https://barttorvik.com/team.php?team=Wake+Forest&amp;year=2015" TargetMode="External"/><Relationship Id="rId227" Type="http://schemas.openxmlformats.org/officeDocument/2006/relationships/hyperlink" Target="https://barttorvik.com/team.php?team=Princeton&amp;year=2015" TargetMode="External"/><Relationship Id="rId781" Type="http://schemas.openxmlformats.org/officeDocument/2006/relationships/hyperlink" Target="https://barttorvik.com/team.php?team=Loyola+Marymount&amp;year=2015" TargetMode="External"/><Relationship Id="rId837" Type="http://schemas.openxmlformats.org/officeDocument/2006/relationships/hyperlink" Target="https://barttorvik.com/team.php?team=Savannah+St.&amp;year=2015" TargetMode="External"/><Relationship Id="rId269" Type="http://schemas.openxmlformats.org/officeDocument/2006/relationships/hyperlink" Target="https://barttorvik.com/team.php?team=Brown&amp;year=2015" TargetMode="External"/><Relationship Id="rId434" Type="http://schemas.openxmlformats.org/officeDocument/2006/relationships/hyperlink" Target="https://barttorvik.com/team.php?team=Kentucky&amp;year=2015" TargetMode="External"/><Relationship Id="rId476" Type="http://schemas.openxmlformats.org/officeDocument/2006/relationships/hyperlink" Target="https://barttorvik.com/team.php?team=Louisville&amp;year=2015" TargetMode="External"/><Relationship Id="rId641" Type="http://schemas.openxmlformats.org/officeDocument/2006/relationships/hyperlink" Target="https://barttorvik.com/team.php?team=Oakland&amp;year=2015" TargetMode="External"/><Relationship Id="rId683" Type="http://schemas.openxmlformats.org/officeDocument/2006/relationships/hyperlink" Target="https://barttorvik.com/team.php?team=Mississippi+St.&amp;year=2015" TargetMode="External"/><Relationship Id="rId739" Type="http://schemas.openxmlformats.org/officeDocument/2006/relationships/hyperlink" Target="https://barttorvik.com/team.php?team=Lafayette&amp;year=2015" TargetMode="External"/><Relationship Id="rId33" Type="http://schemas.openxmlformats.org/officeDocument/2006/relationships/hyperlink" Target="https://barttorvik.com/team.php?team=Oklahoma&amp;year=2015" TargetMode="External"/><Relationship Id="rId129" Type="http://schemas.openxmlformats.org/officeDocument/2006/relationships/hyperlink" Target="https://barttorvik.com/team.php?team=Dayton&amp;year=2015" TargetMode="External"/><Relationship Id="rId280" Type="http://schemas.openxmlformats.org/officeDocument/2006/relationships/hyperlink" Target="https://barttorvik.com/team.php?team=Hartford&amp;year=2015" TargetMode="External"/><Relationship Id="rId336" Type="http://schemas.openxmlformats.org/officeDocument/2006/relationships/hyperlink" Target="https://barttorvik.com/team.php?team=Hampton&amp;year=2015" TargetMode="External"/><Relationship Id="rId501" Type="http://schemas.openxmlformats.org/officeDocument/2006/relationships/hyperlink" Target="https://barttorvik.com/team.php?team=VCU&amp;year=2015" TargetMode="External"/><Relationship Id="rId543" Type="http://schemas.openxmlformats.org/officeDocument/2006/relationships/hyperlink" Target="https://barttorvik.com/team.php?team=BYU&amp;year=2015" TargetMode="External"/><Relationship Id="rId75" Type="http://schemas.openxmlformats.org/officeDocument/2006/relationships/hyperlink" Target="https://barttorvik.com/team.php?team=VCU&amp;year=2015" TargetMode="External"/><Relationship Id="rId140" Type="http://schemas.openxmlformats.org/officeDocument/2006/relationships/hyperlink" Target="https://barttorvik.com/team.php?team=Seton+Hall&amp;year=2015" TargetMode="External"/><Relationship Id="rId182" Type="http://schemas.openxmlformats.org/officeDocument/2006/relationships/hyperlink" Target="https://barttorvik.com/team.php?team=Massachusetts&amp;year=2015" TargetMode="External"/><Relationship Id="rId378" Type="http://schemas.openxmlformats.org/officeDocument/2006/relationships/hyperlink" Target="https://barttorvik.com/team.php?team=Furman&amp;year=2015" TargetMode="External"/><Relationship Id="rId403" Type="http://schemas.openxmlformats.org/officeDocument/2006/relationships/hyperlink" Target="https://barttorvik.com/team.php?team=Maine&amp;year=2015" TargetMode="External"/><Relationship Id="rId585" Type="http://schemas.openxmlformats.org/officeDocument/2006/relationships/hyperlink" Target="https://barttorvik.com/team.php?team=Texas+Tech&amp;year=2015" TargetMode="External"/><Relationship Id="rId750" Type="http://schemas.openxmlformats.org/officeDocument/2006/relationships/hyperlink" Target="https://barttorvik.com/team.php?team=Appalachian+St.&amp;year=2015" TargetMode="External"/><Relationship Id="rId792" Type="http://schemas.openxmlformats.org/officeDocument/2006/relationships/hyperlink" Target="https://barttorvik.com/team.php?team=Cal+St.+Fullerton&amp;year=2015" TargetMode="External"/><Relationship Id="rId806" Type="http://schemas.openxmlformats.org/officeDocument/2006/relationships/hyperlink" Target="https://barttorvik.com/team.php?team=VMI&amp;year=2015" TargetMode="External"/><Relationship Id="rId848" Type="http://schemas.openxmlformats.org/officeDocument/2006/relationships/hyperlink" Target="https://barttorvik.com/team.php?team=Delaware+St.&amp;year=2015" TargetMode="External"/><Relationship Id="rId6" Type="http://schemas.openxmlformats.org/officeDocument/2006/relationships/hyperlink" Target="https://barttorvik.com/team.php?team=Wisconsin&amp;year=2015" TargetMode="External"/><Relationship Id="rId238" Type="http://schemas.openxmlformats.org/officeDocument/2006/relationships/hyperlink" Target="https://barttorvik.com/team.php?team=Oakland&amp;year=2015" TargetMode="External"/><Relationship Id="rId445" Type="http://schemas.openxmlformats.org/officeDocument/2006/relationships/hyperlink" Target="https://barttorvik.com/team.php?team=Duke&amp;year=2015" TargetMode="External"/><Relationship Id="rId487" Type="http://schemas.openxmlformats.org/officeDocument/2006/relationships/hyperlink" Target="https://barttorvik.com/team.php?team=Oklahoma+St.&amp;year=2015" TargetMode="External"/><Relationship Id="rId610" Type="http://schemas.openxmlformats.org/officeDocument/2006/relationships/hyperlink" Target="https://barttorvik.com/team.php?team=Mississippi&amp;year=2015" TargetMode="External"/><Relationship Id="rId652" Type="http://schemas.openxmlformats.org/officeDocument/2006/relationships/hyperlink" Target="https://barttorvik.com/team.php?team=North+Florida&amp;year=2015" TargetMode="External"/><Relationship Id="rId694" Type="http://schemas.openxmlformats.org/officeDocument/2006/relationships/hyperlink" Target="https://barttorvik.com/team.php?team=UC+Riverside&amp;year=2015" TargetMode="External"/><Relationship Id="rId708" Type="http://schemas.openxmlformats.org/officeDocument/2006/relationships/hyperlink" Target="https://barttorvik.com/team.php?team=North+Texas&amp;year=2015" TargetMode="External"/><Relationship Id="rId291" Type="http://schemas.openxmlformats.org/officeDocument/2006/relationships/hyperlink" Target="https://barttorvik.com/team.php?team=American&amp;year=2015" TargetMode="External"/><Relationship Id="rId305" Type="http://schemas.openxmlformats.org/officeDocument/2006/relationships/hyperlink" Target="https://barttorvik.com/team.php?team=Bucknell&amp;year=2015" TargetMode="External"/><Relationship Id="rId347" Type="http://schemas.openxmlformats.org/officeDocument/2006/relationships/hyperlink" Target="https://barttorvik.com/team.php?team=Mount+St.+Mary%27s&amp;year=2015" TargetMode="External"/><Relationship Id="rId512" Type="http://schemas.openxmlformats.org/officeDocument/2006/relationships/hyperlink" Target="https://barttorvik.com/team.php?team=Dayton&amp;year=2015" TargetMode="External"/><Relationship Id="rId44" Type="http://schemas.openxmlformats.org/officeDocument/2006/relationships/hyperlink" Target="https://barttorvik.com/team.php?team=Wichita+St.&amp;year=2015" TargetMode="External"/><Relationship Id="rId86" Type="http://schemas.openxmlformats.org/officeDocument/2006/relationships/hyperlink" Target="https://barttorvik.com/team.php?team=Buffalo&amp;year=2015" TargetMode="External"/><Relationship Id="rId151" Type="http://schemas.openxmlformats.org/officeDocument/2006/relationships/hyperlink" Target="https://barttorvik.com/team.php?team=Harvard&amp;year=2015" TargetMode="External"/><Relationship Id="rId389" Type="http://schemas.openxmlformats.org/officeDocument/2006/relationships/hyperlink" Target="https://barttorvik.com/team.php?team=Nevada&amp;year=2015" TargetMode="External"/><Relationship Id="rId554" Type="http://schemas.openxmlformats.org/officeDocument/2006/relationships/hyperlink" Target="https://barttorvik.com/team.php?team=Tulsa&amp;year=2015" TargetMode="External"/><Relationship Id="rId596" Type="http://schemas.openxmlformats.org/officeDocument/2006/relationships/hyperlink" Target="https://barttorvik.com/team.php?team=Valparaiso&amp;year=2015" TargetMode="External"/><Relationship Id="rId761" Type="http://schemas.openxmlformats.org/officeDocument/2006/relationships/hyperlink" Target="https://barttorvik.com/team.php?team=Tulane&amp;year=2015" TargetMode="External"/><Relationship Id="rId817" Type="http://schemas.openxmlformats.org/officeDocument/2006/relationships/hyperlink" Target="https://barttorvik.com/team.php?team=Southern&amp;year=2015" TargetMode="External"/><Relationship Id="rId859" Type="http://schemas.openxmlformats.org/officeDocument/2006/relationships/hyperlink" Target="https://barttorvik.com/team.php?team=Coppin+St.&amp;year=2015" TargetMode="External"/><Relationship Id="rId193" Type="http://schemas.openxmlformats.org/officeDocument/2006/relationships/hyperlink" Target="https://barttorvik.com/team.php?team=Cleveland+St.&amp;year=2015" TargetMode="External"/><Relationship Id="rId207" Type="http://schemas.openxmlformats.org/officeDocument/2006/relationships/hyperlink" Target="https://barttorvik.com/team.php?team=James+Madison&amp;year=2015" TargetMode="External"/><Relationship Id="rId249" Type="http://schemas.openxmlformats.org/officeDocument/2006/relationships/hyperlink" Target="https://barttorvik.com/team.php?team=Canisius&amp;year=2015" TargetMode="External"/><Relationship Id="rId414" Type="http://schemas.openxmlformats.org/officeDocument/2006/relationships/hyperlink" Target="https://barttorvik.com/team.php?team=Alabama+A%26M&amp;year=2015" TargetMode="External"/><Relationship Id="rId456" Type="http://schemas.openxmlformats.org/officeDocument/2006/relationships/hyperlink" Target="https://barttorvik.com/team.php?team=Kansas&amp;year=2015" TargetMode="External"/><Relationship Id="rId498" Type="http://schemas.openxmlformats.org/officeDocument/2006/relationships/hyperlink" Target="https://barttorvik.com/team.php?team=SMU&amp;year=2015" TargetMode="External"/><Relationship Id="rId621" Type="http://schemas.openxmlformats.org/officeDocument/2006/relationships/hyperlink" Target="https://barttorvik.com/team.php?team=Wofford&amp;year=2015" TargetMode="External"/><Relationship Id="rId663" Type="http://schemas.openxmlformats.org/officeDocument/2006/relationships/hyperlink" Target="https://barttorvik.com/team.php?team=Pepperdine&amp;year=2015" TargetMode="External"/><Relationship Id="rId13" Type="http://schemas.openxmlformats.org/officeDocument/2006/relationships/hyperlink" Target="https://barttorvik.com/team.php?team=Notre+Dame&amp;year=2015" TargetMode="External"/><Relationship Id="rId109" Type="http://schemas.openxmlformats.org/officeDocument/2006/relationships/hyperlink" Target="https://barttorvik.com/team.php?team=Oklahoma+St.&amp;year=2015" TargetMode="External"/><Relationship Id="rId260" Type="http://schemas.openxmlformats.org/officeDocument/2006/relationships/hyperlink" Target="https://barttorvik.com/team.php?team=Texas+St.&amp;year=2015" TargetMode="External"/><Relationship Id="rId316" Type="http://schemas.openxmlformats.org/officeDocument/2006/relationships/hyperlink" Target="https://barttorvik.com/team.php?team=UNC+Greensboro&amp;year=2015" TargetMode="External"/><Relationship Id="rId523" Type="http://schemas.openxmlformats.org/officeDocument/2006/relationships/hyperlink" Target="https://barttorvik.com/team.php?team=Indiana&amp;year=2015" TargetMode="External"/><Relationship Id="rId719" Type="http://schemas.openxmlformats.org/officeDocument/2006/relationships/hyperlink" Target="https://barttorvik.com/team.php?team=Ohio&amp;year=2015" TargetMode="External"/><Relationship Id="rId55" Type="http://schemas.openxmlformats.org/officeDocument/2006/relationships/hyperlink" Target="https://barttorvik.com/team.php?team=St.+John%27s&amp;year=2015" TargetMode="External"/><Relationship Id="rId97" Type="http://schemas.openxmlformats.org/officeDocument/2006/relationships/hyperlink" Target="https://barttorvik.com/team.php?team=South+Carolina&amp;year=2015" TargetMode="External"/><Relationship Id="rId120" Type="http://schemas.openxmlformats.org/officeDocument/2006/relationships/hyperlink" Target="https://barttorvik.com/team.php?team=UC+Irvine&amp;year=2015" TargetMode="External"/><Relationship Id="rId358" Type="http://schemas.openxmlformats.org/officeDocument/2006/relationships/hyperlink" Target="https://barttorvik.com/team.php?team=Fairfield&amp;year=2015" TargetMode="External"/><Relationship Id="rId565" Type="http://schemas.openxmlformats.org/officeDocument/2006/relationships/hyperlink" Target="https://barttorvik.com/team.php?team=Wyoming&amp;year=2015" TargetMode="External"/><Relationship Id="rId730" Type="http://schemas.openxmlformats.org/officeDocument/2006/relationships/hyperlink" Target="https://barttorvik.com/team.php?team=Southeast+Missouri+St.&amp;year=2015" TargetMode="External"/><Relationship Id="rId772" Type="http://schemas.openxmlformats.org/officeDocument/2006/relationships/hyperlink" Target="https://barttorvik.com/team.php?team=Monmouth&amp;year=2015" TargetMode="External"/><Relationship Id="rId828" Type="http://schemas.openxmlformats.org/officeDocument/2006/relationships/hyperlink" Target="https://barttorvik.com/team.php?team=Youngstown+St.&amp;year=2015" TargetMode="External"/><Relationship Id="rId162" Type="http://schemas.openxmlformats.org/officeDocument/2006/relationships/hyperlink" Target="https://barttorvik.com/team.php?team=Iona&amp;year=2015" TargetMode="External"/><Relationship Id="rId218" Type="http://schemas.openxmlformats.org/officeDocument/2006/relationships/hyperlink" Target="https://barttorvik.com/team.php?team=UNC+Wilmington&amp;year=2015" TargetMode="External"/><Relationship Id="rId425" Type="http://schemas.openxmlformats.org/officeDocument/2006/relationships/hyperlink" Target="https://barttorvik.com/team.php?team=Savannah+St.&amp;year=2015" TargetMode="External"/><Relationship Id="rId467" Type="http://schemas.openxmlformats.org/officeDocument/2006/relationships/hyperlink" Target="https://barttorvik.com/team.php?team=North+Carolina&amp;year=2015" TargetMode="External"/><Relationship Id="rId632" Type="http://schemas.openxmlformats.org/officeDocument/2006/relationships/hyperlink" Target="https://barttorvik.com/team.php?team=Chattanooga&amp;year=2015" TargetMode="External"/><Relationship Id="rId271" Type="http://schemas.openxmlformats.org/officeDocument/2006/relationships/hyperlink" Target="https://barttorvik.com/team.php?team=Fordham&amp;year=2015" TargetMode="External"/><Relationship Id="rId674" Type="http://schemas.openxmlformats.org/officeDocument/2006/relationships/hyperlink" Target="https://barttorvik.com/team.php?team=Coastal+Carolina&amp;year=2015" TargetMode="External"/><Relationship Id="rId24" Type="http://schemas.openxmlformats.org/officeDocument/2006/relationships/hyperlink" Target="https://barttorvik.com/team.php?team=Northern+Iowa&amp;year=2015" TargetMode="External"/><Relationship Id="rId66" Type="http://schemas.openxmlformats.org/officeDocument/2006/relationships/hyperlink" Target="https://barttorvik.com/team.php?team=West+Virginia&amp;year=2015" TargetMode="External"/><Relationship Id="rId131" Type="http://schemas.openxmlformats.org/officeDocument/2006/relationships/hyperlink" Target="https://barttorvik.com/team.php?team=UCLA&amp;year=2015" TargetMode="External"/><Relationship Id="rId327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369" Type="http://schemas.openxmlformats.org/officeDocument/2006/relationships/hyperlink" Target="https://barttorvik.com/team.php?team=Illinois+Chicago&amp;year=2015" TargetMode="External"/><Relationship Id="rId534" Type="http://schemas.openxmlformats.org/officeDocument/2006/relationships/hyperlink" Target="https://barttorvik.com/team.php?team=Providence&amp;year=2015" TargetMode="External"/><Relationship Id="rId576" Type="http://schemas.openxmlformats.org/officeDocument/2006/relationships/hyperlink" Target="https://barttorvik.com/team.php?team=Buffalo&amp;year=2015" TargetMode="External"/><Relationship Id="rId741" Type="http://schemas.openxmlformats.org/officeDocument/2006/relationships/hyperlink" Target="https://barttorvik.com/team.php?team=Northern+Colorado&amp;year=2015" TargetMode="External"/><Relationship Id="rId783" Type="http://schemas.openxmlformats.org/officeDocument/2006/relationships/hyperlink" Target="https://barttorvik.com/team.php?team=New+Orleans&amp;year=2015" TargetMode="External"/><Relationship Id="rId839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173" Type="http://schemas.openxmlformats.org/officeDocument/2006/relationships/hyperlink" Target="https://barttorvik.com/team.php?team=Portland&amp;year=2015" TargetMode="External"/><Relationship Id="rId229" Type="http://schemas.openxmlformats.org/officeDocument/2006/relationships/hyperlink" Target="https://barttorvik.com/team.php?team=Montana&amp;year=2015" TargetMode="External"/><Relationship Id="rId380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436" Type="http://schemas.openxmlformats.org/officeDocument/2006/relationships/hyperlink" Target="https://barttorvik.com/team.php?team=Wisconsin&amp;year=2015" TargetMode="External"/><Relationship Id="rId601" Type="http://schemas.openxmlformats.org/officeDocument/2006/relationships/hyperlink" Target="https://barttorvik.com/team.php?team=Marquette&amp;year=2015" TargetMode="External"/><Relationship Id="rId643" Type="http://schemas.openxmlformats.org/officeDocument/2006/relationships/hyperlink" Target="https://barttorvik.com/team.php?team=Eastern+Washington&amp;year=2015" TargetMode="External"/><Relationship Id="rId240" Type="http://schemas.openxmlformats.org/officeDocument/2006/relationships/hyperlink" Target="https://barttorvik.com/team.php?team=Lehigh&amp;year=2015" TargetMode="External"/><Relationship Id="rId478" Type="http://schemas.openxmlformats.org/officeDocument/2006/relationships/hyperlink" Target="https://barttorvik.com/team.php?team=West+Virginia&amp;year=2015" TargetMode="External"/><Relationship Id="rId685" Type="http://schemas.openxmlformats.org/officeDocument/2006/relationships/hyperlink" Target="https://barttorvik.com/team.php?team=SIU+Edwardsville&amp;year=2015" TargetMode="External"/><Relationship Id="rId850" Type="http://schemas.openxmlformats.org/officeDocument/2006/relationships/hyperlink" Target="https://barttorvik.com/team.php?team=Liberty&amp;year=2015" TargetMode="External"/><Relationship Id="rId35" Type="http://schemas.openxmlformats.org/officeDocument/2006/relationships/hyperlink" Target="https://barttorvik.com/team.php?team=Kansas&amp;year=2015" TargetMode="External"/><Relationship Id="rId77" Type="http://schemas.openxmlformats.org/officeDocument/2006/relationships/hyperlink" Target="https://barttorvik.com/team.php?team=Cincinnati&amp;year=2015" TargetMode="External"/><Relationship Id="rId100" Type="http://schemas.openxmlformats.org/officeDocument/2006/relationships/hyperlink" Target="https://barttorvik.com/team.php?team=Stephen+F.+Austin&amp;year=2015" TargetMode="External"/><Relationship Id="rId282" Type="http://schemas.openxmlformats.org/officeDocument/2006/relationships/hyperlink" Target="https://barttorvik.com/team.php?team=Texas+Southern&amp;year=2015" TargetMode="External"/><Relationship Id="rId338" Type="http://schemas.openxmlformats.org/officeDocument/2006/relationships/hyperlink" Target="https://barttorvik.com/team.php?team=Sacred+Heart&amp;year=2015" TargetMode="External"/><Relationship Id="rId503" Type="http://schemas.openxmlformats.org/officeDocument/2006/relationships/hyperlink" Target="https://barttorvik.com/team.php?team=Maryland&amp;year=2015" TargetMode="External"/><Relationship Id="rId545" Type="http://schemas.openxmlformats.org/officeDocument/2006/relationships/hyperlink" Target="https://barttorvik.com/team.php?team=Saint+Mary%27s&amp;year=2015" TargetMode="External"/><Relationship Id="rId587" Type="http://schemas.openxmlformats.org/officeDocument/2006/relationships/hyperlink" Target="https://barttorvik.com/team.php?team=UC+Santa+Barbara&amp;year=2015" TargetMode="External"/><Relationship Id="rId710" Type="http://schemas.openxmlformats.org/officeDocument/2006/relationships/hyperlink" Target="https://barttorvik.com/team.php?team=Rutgers&amp;year=2015" TargetMode="External"/><Relationship Id="rId752" Type="http://schemas.openxmlformats.org/officeDocument/2006/relationships/hyperlink" Target="https://barttorvik.com/team.php?team=Nebraska+Omaha&amp;year=2015" TargetMode="External"/><Relationship Id="rId808" Type="http://schemas.openxmlformats.org/officeDocument/2006/relationships/hyperlink" Target="https://barttorvik.com/team.php?team=Illinois+Chicago&amp;year=2015" TargetMode="External"/><Relationship Id="rId8" Type="http://schemas.openxmlformats.org/officeDocument/2006/relationships/hyperlink" Target="https://barttorvik.com/team.php?team=Duke&amp;year=2015" TargetMode="External"/><Relationship Id="rId142" Type="http://schemas.openxmlformats.org/officeDocument/2006/relationships/hyperlink" Target="https://barttorvik.com/team.php?team=Tulsa&amp;year=2015" TargetMode="External"/><Relationship Id="rId184" Type="http://schemas.openxmlformats.org/officeDocument/2006/relationships/hyperlink" Target="https://barttorvik.com/team.php?team=Nebraska&amp;year=2015" TargetMode="External"/><Relationship Id="rId391" Type="http://schemas.openxmlformats.org/officeDocument/2006/relationships/hyperlink" Target="https://barttorvik.com/team.php?team=The+Citadel&amp;year=2015" TargetMode="External"/><Relationship Id="rId405" Type="http://schemas.openxmlformats.org/officeDocument/2006/relationships/hyperlink" Target="https://barttorvik.com/team.php?team=South+Carolina+St.&amp;year=2015" TargetMode="External"/><Relationship Id="rId447" Type="http://schemas.openxmlformats.org/officeDocument/2006/relationships/hyperlink" Target="https://barttorvik.com/team.php?team=Virginia&amp;year=2015" TargetMode="External"/><Relationship Id="rId612" Type="http://schemas.openxmlformats.org/officeDocument/2006/relationships/hyperlink" Target="https://barttorvik.com/team.php?team=Washington&amp;year=2015" TargetMode="External"/><Relationship Id="rId794" Type="http://schemas.openxmlformats.org/officeDocument/2006/relationships/hyperlink" Target="https://barttorvik.com/team.php?team=Alabama+St.&amp;year=2015" TargetMode="External"/><Relationship Id="rId251" Type="http://schemas.openxmlformats.org/officeDocument/2006/relationships/hyperlink" Target="https://barttorvik.com/team.php?team=UTSA&amp;year=2015" TargetMode="External"/><Relationship Id="rId489" Type="http://schemas.openxmlformats.org/officeDocument/2006/relationships/hyperlink" Target="https://barttorvik.com/team.php?team=Texas&amp;year=2015" TargetMode="External"/><Relationship Id="rId654" Type="http://schemas.openxmlformats.org/officeDocument/2006/relationships/hyperlink" Target="https://barttorvik.com/team.php?team=Western+Kentucky&amp;year=2015" TargetMode="External"/><Relationship Id="rId696" Type="http://schemas.openxmlformats.org/officeDocument/2006/relationships/hyperlink" Target="https://barttorvik.com/team.php?team=Sacramento+St.&amp;year=2015" TargetMode="External"/><Relationship Id="rId861" Type="http://schemas.openxmlformats.org/officeDocument/2006/relationships/hyperlink" Target="https://barttorvik.com/team.php?team=Alcorn+St.&amp;year=2015" TargetMode="External"/><Relationship Id="rId46" Type="http://schemas.openxmlformats.org/officeDocument/2006/relationships/hyperlink" Target="https://barttorvik.com/team.php?team=Iowa+St.&amp;year=2015" TargetMode="External"/><Relationship Id="rId293" Type="http://schemas.openxmlformats.org/officeDocument/2006/relationships/hyperlink" Target="https://barttorvik.com/team.php?team=New+Hampshire&amp;year=2015" TargetMode="External"/><Relationship Id="rId307" Type="http://schemas.openxmlformats.org/officeDocument/2006/relationships/hyperlink" Target="https://barttorvik.com/team.php?team=Loyola+Marymount&amp;year=2015" TargetMode="External"/><Relationship Id="rId349" Type="http://schemas.openxmlformats.org/officeDocument/2006/relationships/hyperlink" Target="https://barttorvik.com/team.php?team=Northern+Kentucky&amp;year=2015" TargetMode="External"/><Relationship Id="rId514" Type="http://schemas.openxmlformats.org/officeDocument/2006/relationships/hyperlink" Target="https://barttorvik.com/team.php?team=St.+John%27s&amp;year=2015" TargetMode="External"/><Relationship Id="rId556" Type="http://schemas.openxmlformats.org/officeDocument/2006/relationships/hyperlink" Target="https://barttorvik.com/team.php?team=Louisiana+Tech&amp;year=2015" TargetMode="External"/><Relationship Id="rId721" Type="http://schemas.openxmlformats.org/officeDocument/2006/relationships/hyperlink" Target="https://barttorvik.com/team.php?team=Holy+Cross&amp;year=2015" TargetMode="External"/><Relationship Id="rId763" Type="http://schemas.openxmlformats.org/officeDocument/2006/relationships/hyperlink" Target="https://barttorvik.com/team.php?team=Texas+Southern&amp;year=2015" TargetMode="External"/><Relationship Id="rId88" Type="http://schemas.openxmlformats.org/officeDocument/2006/relationships/hyperlink" Target="https://barttorvik.com/team.php?team=San+Diego+St.&amp;year=2015" TargetMode="External"/><Relationship Id="rId111" Type="http://schemas.openxmlformats.org/officeDocument/2006/relationships/hyperlink" Target="https://barttorvik.com/team.php?team=Texas+A%26M&amp;year=2015" TargetMode="External"/><Relationship Id="rId153" Type="http://schemas.openxmlformats.org/officeDocument/2006/relationships/hyperlink" Target="https://barttorvik.com/team.php?team=Central+Michigan&amp;year=2015" TargetMode="External"/><Relationship Id="rId195" Type="http://schemas.openxmlformats.org/officeDocument/2006/relationships/hyperlink" Target="https://barttorvik.com/team.php?team=Charlotte&amp;year=2015" TargetMode="External"/><Relationship Id="rId209" Type="http://schemas.openxmlformats.org/officeDocument/2006/relationships/hyperlink" Target="https://barttorvik.com/team.php?team=Georgia+Southern&amp;year=2015" TargetMode="External"/><Relationship Id="rId360" Type="http://schemas.openxmlformats.org/officeDocument/2006/relationships/hyperlink" Target="https://barttorvik.com/team.php?team=Alabama+St.&amp;year=2015" TargetMode="External"/><Relationship Id="rId416" Type="http://schemas.openxmlformats.org/officeDocument/2006/relationships/hyperlink" Target="https://barttorvik.com/team.php?team=UMBC&amp;year=2015" TargetMode="External"/><Relationship Id="rId598" Type="http://schemas.openxmlformats.org/officeDocument/2006/relationships/hyperlink" Target="https://barttorvik.com/team.php?team=UC+Irvine&amp;year=2015" TargetMode="External"/><Relationship Id="rId819" Type="http://schemas.openxmlformats.org/officeDocument/2006/relationships/hyperlink" Target="https://barttorvik.com/team.php?team=Montana+St.&amp;year=2015" TargetMode="External"/><Relationship Id="rId220" Type="http://schemas.openxmlformats.org/officeDocument/2006/relationships/hyperlink" Target="https://barttorvik.com/team.php?team=UAB&amp;year=2015" TargetMode="External"/><Relationship Id="rId458" Type="http://schemas.openxmlformats.org/officeDocument/2006/relationships/hyperlink" Target="https://barttorvik.com/team.php?team=Baylor&amp;year=2015" TargetMode="External"/><Relationship Id="rId623" Type="http://schemas.openxmlformats.org/officeDocument/2006/relationships/hyperlink" Target="https://barttorvik.com/team.php?team=Massachusetts&amp;year=2015" TargetMode="External"/><Relationship Id="rId665" Type="http://schemas.openxmlformats.org/officeDocument/2006/relationships/hyperlink" Target="https://barttorvik.com/team.php?team=NJIT&amp;year=2015" TargetMode="External"/><Relationship Id="rId830" Type="http://schemas.openxmlformats.org/officeDocument/2006/relationships/hyperlink" Target="https://barttorvik.com/team.php?team=Presbyterian&amp;year=2015" TargetMode="External"/><Relationship Id="rId15" Type="http://schemas.openxmlformats.org/officeDocument/2006/relationships/hyperlink" Target="https://barttorvik.com/team.php?team=Villanova&amp;year=2015" TargetMode="External"/><Relationship Id="rId57" Type="http://schemas.openxmlformats.org/officeDocument/2006/relationships/hyperlink" Target="https://barttorvik.com/team.php?team=Arkansas&amp;year=2015" TargetMode="External"/><Relationship Id="rId262" Type="http://schemas.openxmlformats.org/officeDocument/2006/relationships/hyperlink" Target="https://barttorvik.com/team.php?team=Youngstown+St.&amp;year=2015" TargetMode="External"/><Relationship Id="rId318" Type="http://schemas.openxmlformats.org/officeDocument/2006/relationships/hyperlink" Target="https://barttorvik.com/team.php?team=McNeese+St.&amp;year=2015" TargetMode="External"/><Relationship Id="rId525" Type="http://schemas.openxmlformats.org/officeDocument/2006/relationships/hyperlink" Target="https://barttorvik.com/team.php?team=Richmond&amp;year=2015" TargetMode="External"/><Relationship Id="rId567" Type="http://schemas.openxmlformats.org/officeDocument/2006/relationships/hyperlink" Target="https://barttorvik.com/team.php?team=Connecticut&amp;year=2015" TargetMode="External"/><Relationship Id="rId732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99" Type="http://schemas.openxmlformats.org/officeDocument/2006/relationships/hyperlink" Target="https://barttorvik.com/team.php?team=Stephen+F.+Austin&amp;year=2015" TargetMode="External"/><Relationship Id="rId122" Type="http://schemas.openxmlformats.org/officeDocument/2006/relationships/hyperlink" Target="https://barttorvik.com/team.php?team=Creighton&amp;year=2015" TargetMode="External"/><Relationship Id="rId164" Type="http://schemas.openxmlformats.org/officeDocument/2006/relationships/hyperlink" Target="https://barttorvik.com/team.php?team=Northeastern&amp;year=2015" TargetMode="External"/><Relationship Id="rId371" Type="http://schemas.openxmlformats.org/officeDocument/2006/relationships/hyperlink" Target="https://barttorvik.com/team.php?team=Marshall&amp;year=2015" TargetMode="External"/><Relationship Id="rId774" Type="http://schemas.openxmlformats.org/officeDocument/2006/relationships/hyperlink" Target="https://barttorvik.com/team.php?team=Jackson+St.&amp;year=2015" TargetMode="External"/><Relationship Id="rId427" Type="http://schemas.openxmlformats.org/officeDocument/2006/relationships/hyperlink" Target="https://barttorvik.com/team.php?team=Alcorn+St.&amp;year=2015" TargetMode="External"/><Relationship Id="rId469" Type="http://schemas.openxmlformats.org/officeDocument/2006/relationships/hyperlink" Target="https://barttorvik.com/team.php?team=Butler&amp;year=2015" TargetMode="External"/><Relationship Id="rId634" Type="http://schemas.openxmlformats.org/officeDocument/2006/relationships/hyperlink" Target="https://barttorvik.com/team.php?team=Washington+St.&amp;year=2015" TargetMode="External"/><Relationship Id="rId676" Type="http://schemas.openxmlformats.org/officeDocument/2006/relationships/hyperlink" Target="https://barttorvik.com/team.php?team=Virginia+Tech&amp;year=2015" TargetMode="External"/><Relationship Id="rId841" Type="http://schemas.openxmlformats.org/officeDocument/2006/relationships/hyperlink" Target="https://barttorvik.com/team.php?team=Jacksonville&amp;year=2015" TargetMode="External"/><Relationship Id="rId26" Type="http://schemas.openxmlformats.org/officeDocument/2006/relationships/hyperlink" Target="https://barttorvik.com/team.php?team=Utah&amp;year=2015" TargetMode="External"/><Relationship Id="rId231" Type="http://schemas.openxmlformats.org/officeDocument/2006/relationships/hyperlink" Target="https://barttorvik.com/team.php?team=Lafayette&amp;year=2015" TargetMode="External"/><Relationship Id="rId273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329" Type="http://schemas.openxmlformats.org/officeDocument/2006/relationships/hyperlink" Target="https://barttorvik.com/team.php?team=LIU+Brooklyn&amp;year=2015" TargetMode="External"/><Relationship Id="rId480" Type="http://schemas.openxmlformats.org/officeDocument/2006/relationships/hyperlink" Target="https://barttorvik.com/team.php?team=Michigan+St.&amp;year=2015" TargetMode="External"/><Relationship Id="rId536" Type="http://schemas.openxmlformats.org/officeDocument/2006/relationships/hyperlink" Target="https://barttorvik.com/team.php?team=South+Carolina&amp;year=2015" TargetMode="External"/><Relationship Id="rId701" Type="http://schemas.openxmlformats.org/officeDocument/2006/relationships/hyperlink" Target="https://barttorvik.com/team.php?team=Columbia&amp;year=2015" TargetMode="External"/><Relationship Id="rId68" Type="http://schemas.openxmlformats.org/officeDocument/2006/relationships/hyperlink" Target="https://barttorvik.com/team.php?team=Purdue&amp;year=2015" TargetMode="External"/><Relationship Id="rId133" Type="http://schemas.openxmlformats.org/officeDocument/2006/relationships/hyperlink" Target="https://barttorvik.com/team.php?team=Sam+Houston+St.&amp;year=2015" TargetMode="External"/><Relationship Id="rId175" Type="http://schemas.openxmlformats.org/officeDocument/2006/relationships/hyperlink" Target="https://barttorvik.com/team.php?team=Northwestern&amp;year=2015" TargetMode="External"/><Relationship Id="rId340" Type="http://schemas.openxmlformats.org/officeDocument/2006/relationships/hyperlink" Target="https://barttorvik.com/team.php?team=Nebraska+Omaha&amp;year=2015" TargetMode="External"/><Relationship Id="rId578" Type="http://schemas.openxmlformats.org/officeDocument/2006/relationships/hyperlink" Target="https://barttorvik.com/team.php?team=William+%26+Mary&amp;year=2015" TargetMode="External"/><Relationship Id="rId743" Type="http://schemas.openxmlformats.org/officeDocument/2006/relationships/hyperlink" Target="https://barttorvik.com/team.php?team=Cornell&amp;year=2015" TargetMode="External"/><Relationship Id="rId785" Type="http://schemas.openxmlformats.org/officeDocument/2006/relationships/hyperlink" Target="https://barttorvik.com/team.php?team=Siena&amp;year=2015" TargetMode="External"/><Relationship Id="rId200" Type="http://schemas.openxmlformats.org/officeDocument/2006/relationships/hyperlink" Target="https://barttorvik.com/team.php?team=Coastal+Carolina&amp;year=2015" TargetMode="External"/><Relationship Id="rId382" Type="http://schemas.openxmlformats.org/officeDocument/2006/relationships/hyperlink" Target="https://barttorvik.com/team.php?team=Lipscomb&amp;year=2015" TargetMode="External"/><Relationship Id="rId438" Type="http://schemas.openxmlformats.org/officeDocument/2006/relationships/hyperlink" Target="https://barttorvik.com/team.php?team=Villanova&amp;year=2015" TargetMode="External"/><Relationship Id="rId603" Type="http://schemas.openxmlformats.org/officeDocument/2006/relationships/hyperlink" Target="https://barttorvik.com/team.php?team=Fresno+St.&amp;year=2015" TargetMode="External"/><Relationship Id="rId645" Type="http://schemas.openxmlformats.org/officeDocument/2006/relationships/hyperlink" Target="https://barttorvik.com/team.php?team=Evansville&amp;year=2015" TargetMode="External"/><Relationship Id="rId687" Type="http://schemas.openxmlformats.org/officeDocument/2006/relationships/hyperlink" Target="https://barttorvik.com/team.php?team=Northern+Illinois&amp;year=2015" TargetMode="External"/><Relationship Id="rId810" Type="http://schemas.openxmlformats.org/officeDocument/2006/relationships/hyperlink" Target="https://barttorvik.com/team.php?team=College+of+Charleston&amp;year=2015" TargetMode="External"/><Relationship Id="rId852" Type="http://schemas.openxmlformats.org/officeDocument/2006/relationships/hyperlink" Target="https://barttorvik.com/team.php?team=San+Jose+St.&amp;year=2015" TargetMode="External"/><Relationship Id="rId242" Type="http://schemas.openxmlformats.org/officeDocument/2006/relationships/hyperlink" Target="https://barttorvik.com/team.php?team=Rice&amp;year=2015" TargetMode="External"/><Relationship Id="rId284" Type="http://schemas.openxmlformats.org/officeDocument/2006/relationships/hyperlink" Target="https://barttorvik.com/team.php?team=Washington+St.&amp;year=2015" TargetMode="External"/><Relationship Id="rId491" Type="http://schemas.openxmlformats.org/officeDocument/2006/relationships/hyperlink" Target="https://barttorvik.com/team.php?team=Georgetown&amp;year=2015" TargetMode="External"/><Relationship Id="rId505" Type="http://schemas.openxmlformats.org/officeDocument/2006/relationships/hyperlink" Target="https://barttorvik.com/team.php?team=Illinois&amp;year=2015" TargetMode="External"/><Relationship Id="rId712" Type="http://schemas.openxmlformats.org/officeDocument/2006/relationships/hyperlink" Target="https://barttorvik.com/team.php?team=Mount+St.+Mary%27s&amp;year=2015" TargetMode="External"/><Relationship Id="rId37" Type="http://schemas.openxmlformats.org/officeDocument/2006/relationships/hyperlink" Target="https://barttorvik.com/team.php?team=Texas&amp;year=2015" TargetMode="External"/><Relationship Id="rId79" Type="http://schemas.openxmlformats.org/officeDocument/2006/relationships/hyperlink" Target="https://barttorvik.com/team.php?team=North+Carolina+St.&amp;year=2015" TargetMode="External"/><Relationship Id="rId102" Type="http://schemas.openxmlformats.org/officeDocument/2006/relationships/hyperlink" Target="https://barttorvik.com/team.php?team=Tennessee&amp;year=2015" TargetMode="External"/><Relationship Id="rId144" Type="http://schemas.openxmlformats.org/officeDocument/2006/relationships/hyperlink" Target="https://barttorvik.com/team.php?team=Bowling+Green&amp;year=2015" TargetMode="External"/><Relationship Id="rId547" Type="http://schemas.openxmlformats.org/officeDocument/2006/relationships/hyperlink" Target="https://barttorvik.com/team.php?team=Murray+St.&amp;year=2015" TargetMode="External"/><Relationship Id="rId589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754" Type="http://schemas.openxmlformats.org/officeDocument/2006/relationships/hyperlink" Target="https://barttorvik.com/team.php?team=Miami+OH&amp;year=2015" TargetMode="External"/><Relationship Id="rId796" Type="http://schemas.openxmlformats.org/officeDocument/2006/relationships/hyperlink" Target="https://barttorvik.com/team.php?team=Niagara&amp;year=2015" TargetMode="External"/><Relationship Id="rId90" Type="http://schemas.openxmlformats.org/officeDocument/2006/relationships/hyperlink" Target="https://barttorvik.com/team.php?team=Alabama&amp;year=2015" TargetMode="External"/><Relationship Id="rId186" Type="http://schemas.openxmlformats.org/officeDocument/2006/relationships/hyperlink" Target="https://barttorvik.com/team.php?team=Eastern+Washington&amp;year=2015" TargetMode="External"/><Relationship Id="rId351" Type="http://schemas.openxmlformats.org/officeDocument/2006/relationships/hyperlink" Target="https://barttorvik.com/team.php?team=North+Dakota&amp;year=2015" TargetMode="External"/><Relationship Id="rId393" Type="http://schemas.openxmlformats.org/officeDocument/2006/relationships/hyperlink" Target="https://barttorvik.com/team.php?team=Austin+Peay&amp;year=2015" TargetMode="External"/><Relationship Id="rId407" Type="http://schemas.openxmlformats.org/officeDocument/2006/relationships/hyperlink" Target="https://barttorvik.com/team.php?team=UT+Rio+Grande+Valley&amp;year=2015" TargetMode="External"/><Relationship Id="rId449" Type="http://schemas.openxmlformats.org/officeDocument/2006/relationships/hyperlink" Target="https://barttorvik.com/team.php?team=Gonzaga&amp;year=2015" TargetMode="External"/><Relationship Id="rId614" Type="http://schemas.openxmlformats.org/officeDocument/2006/relationships/hyperlink" Target="https://barttorvik.com/team.php?team=San+Diego&amp;year=2015" TargetMode="External"/><Relationship Id="rId656" Type="http://schemas.openxmlformats.org/officeDocument/2006/relationships/hyperlink" Target="https://barttorvik.com/team.php?team=Manhattan&amp;year=2015" TargetMode="External"/><Relationship Id="rId821" Type="http://schemas.openxmlformats.org/officeDocument/2006/relationships/hyperlink" Target="https://barttorvik.com/team.php?team=Drexel&amp;year=2015" TargetMode="External"/><Relationship Id="rId863" Type="http://schemas.openxmlformats.org/officeDocument/2006/relationships/hyperlink" Target="https://barttorvik.com/team.php?team=Central+Arkansas&amp;year=2015" TargetMode="External"/><Relationship Id="rId211" Type="http://schemas.openxmlformats.org/officeDocument/2006/relationships/hyperlink" Target="https://barttorvik.com/team.php?team=Manhattan&amp;year=2015" TargetMode="External"/><Relationship Id="rId253" Type="http://schemas.openxmlformats.org/officeDocument/2006/relationships/hyperlink" Target="https://barttorvik.com/team.php?team=Dartmouth&amp;year=2015" TargetMode="External"/><Relationship Id="rId295" Type="http://schemas.openxmlformats.org/officeDocument/2006/relationships/hyperlink" Target="https://barttorvik.com/team.php?team=North+Dakota+St.&amp;year=2015" TargetMode="External"/><Relationship Id="rId309" Type="http://schemas.openxmlformats.org/officeDocument/2006/relationships/hyperlink" Target="https://barttorvik.com/team.php?team=UNC+Asheville&amp;year=2015" TargetMode="External"/><Relationship Id="rId460" Type="http://schemas.openxmlformats.org/officeDocument/2006/relationships/hyperlink" Target="https://barttorvik.com/team.php?team=Davidson&amp;year=2015" TargetMode="External"/><Relationship Id="rId516" Type="http://schemas.openxmlformats.org/officeDocument/2006/relationships/hyperlink" Target="https://barttorvik.com/team.php?team=Arkansas&amp;year=2015" TargetMode="External"/><Relationship Id="rId698" Type="http://schemas.openxmlformats.org/officeDocument/2006/relationships/hyperlink" Target="https://barttorvik.com/team.php?team=Denver&amp;year=2015" TargetMode="External"/><Relationship Id="rId48" Type="http://schemas.openxmlformats.org/officeDocument/2006/relationships/hyperlink" Target="https://barttorvik.com/team.php?team=Georgetown&amp;year=2015" TargetMode="External"/><Relationship Id="rId113" Type="http://schemas.openxmlformats.org/officeDocument/2006/relationships/hyperlink" Target="https://barttorvik.com/team.php?team=Georgia+Tech&amp;year=2015" TargetMode="External"/><Relationship Id="rId320" Type="http://schemas.openxmlformats.org/officeDocument/2006/relationships/hyperlink" Target="https://barttorvik.com/team.php?team=College+of+Charleston&amp;year=2015" TargetMode="External"/><Relationship Id="rId558" Type="http://schemas.openxmlformats.org/officeDocument/2006/relationships/hyperlink" Target="https://barttorvik.com/team.php?team=Michigan&amp;year=2015" TargetMode="External"/><Relationship Id="rId723" Type="http://schemas.openxmlformats.org/officeDocument/2006/relationships/hyperlink" Target="https://barttorvik.com/team.php?team=Dartmouth&amp;year=2015" TargetMode="External"/><Relationship Id="rId765" Type="http://schemas.openxmlformats.org/officeDocument/2006/relationships/hyperlink" Target="https://barttorvik.com/team.php?team=Portland+St.&amp;year=2015" TargetMode="External"/><Relationship Id="rId155" Type="http://schemas.openxmlformats.org/officeDocument/2006/relationships/hyperlink" Target="https://barttorvik.com/team.php?team=Loyola+Chicago&amp;year=2015" TargetMode="External"/><Relationship Id="rId197" Type="http://schemas.openxmlformats.org/officeDocument/2006/relationships/hyperlink" Target="https://barttorvik.com/team.php?team=Auburn&amp;year=2015" TargetMode="External"/><Relationship Id="rId362" Type="http://schemas.openxmlformats.org/officeDocument/2006/relationships/hyperlink" Target="https://barttorvik.com/team.php?team=Florida+Atlantic&amp;year=2015" TargetMode="External"/><Relationship Id="rId418" Type="http://schemas.openxmlformats.org/officeDocument/2006/relationships/hyperlink" Target="https://barttorvik.com/team.php?team=Central+Connecticut&amp;year=2015" TargetMode="External"/><Relationship Id="rId625" Type="http://schemas.openxmlformats.org/officeDocument/2006/relationships/hyperlink" Target="https://barttorvik.com/team.php?team=Kent+St.&amp;year=2015" TargetMode="External"/><Relationship Id="rId832" Type="http://schemas.openxmlformats.org/officeDocument/2006/relationships/hyperlink" Target="https://barttorvik.com/team.php?team=Idaho+St.&amp;year=2015" TargetMode="External"/><Relationship Id="rId222" Type="http://schemas.openxmlformats.org/officeDocument/2006/relationships/hyperlink" Target="https://barttorvik.com/team.php?team=USC&amp;year=2015" TargetMode="External"/><Relationship Id="rId264" Type="http://schemas.openxmlformats.org/officeDocument/2006/relationships/hyperlink" Target="https://barttorvik.com/team.php?team=Robert+Morris&amp;year=2015" TargetMode="External"/><Relationship Id="rId471" Type="http://schemas.openxmlformats.org/officeDocument/2006/relationships/hyperlink" Target="https://barttorvik.com/team.php?team=Xavier&amp;year=2015" TargetMode="External"/><Relationship Id="rId667" Type="http://schemas.openxmlformats.org/officeDocument/2006/relationships/hyperlink" Target="https://barttorvik.com/team.php?team=Georgia+Southern&amp;year=2015" TargetMode="External"/><Relationship Id="rId17" Type="http://schemas.openxmlformats.org/officeDocument/2006/relationships/hyperlink" Target="https://barttorvik.com/team.php?team=Gonzaga&amp;year=2015" TargetMode="External"/><Relationship Id="rId59" Type="http://schemas.openxmlformats.org/officeDocument/2006/relationships/hyperlink" Target="https://barttorvik.com/team.php?team=Xavier&amp;year=2015" TargetMode="External"/><Relationship Id="rId124" Type="http://schemas.openxmlformats.org/officeDocument/2006/relationships/hyperlink" Target="https://barttorvik.com/team.php?team=Murray+St.&amp;year=2015" TargetMode="External"/><Relationship Id="rId527" Type="http://schemas.openxmlformats.org/officeDocument/2006/relationships/hyperlink" Target="https://barttorvik.com/team.php?team=Cincinnati&amp;year=2015" TargetMode="External"/><Relationship Id="rId569" Type="http://schemas.openxmlformats.org/officeDocument/2006/relationships/hyperlink" Target="https://barttorvik.com/team.php?team=North+Dakota+St.&amp;year=2015" TargetMode="External"/><Relationship Id="rId734" Type="http://schemas.openxmlformats.org/officeDocument/2006/relationships/hyperlink" Target="https://barttorvik.com/team.php?team=Marshall&amp;year=2015" TargetMode="External"/><Relationship Id="rId776" Type="http://schemas.openxmlformats.org/officeDocument/2006/relationships/hyperlink" Target="https://barttorvik.com/team.php?team=Maryland+Eastern+Shore&amp;year=2015" TargetMode="External"/><Relationship Id="rId70" Type="http://schemas.openxmlformats.org/officeDocument/2006/relationships/hyperlink" Target="https://barttorvik.com/team.php?team=Georgia&amp;year=2015" TargetMode="External"/><Relationship Id="rId166" Type="http://schemas.openxmlformats.org/officeDocument/2006/relationships/hyperlink" Target="https://barttorvik.com/team.php?team=North+Carolina+Central&amp;year=2015" TargetMode="External"/><Relationship Id="rId331" Type="http://schemas.openxmlformats.org/officeDocument/2006/relationships/hyperlink" Target="https://barttorvik.com/team.php?team=Miami+OH&amp;year=2015" TargetMode="External"/><Relationship Id="rId373" Type="http://schemas.openxmlformats.org/officeDocument/2006/relationships/hyperlink" Target="https://barttorvik.com/team.php?team=Marist&amp;year=2015" TargetMode="External"/><Relationship Id="rId429" Type="http://schemas.openxmlformats.org/officeDocument/2006/relationships/hyperlink" Target="https://barttorvik.com/team.php?team=Mississippi+Valley+St.&amp;year=2015" TargetMode="External"/><Relationship Id="rId580" Type="http://schemas.openxmlformats.org/officeDocument/2006/relationships/hyperlink" Target="https://barttorvik.com/team.php?team=Harvard&amp;year=2015" TargetMode="External"/><Relationship Id="rId636" Type="http://schemas.openxmlformats.org/officeDocument/2006/relationships/hyperlink" Target="https://barttorvik.com/team.php?team=Auburn&amp;year=2015" TargetMode="External"/><Relationship Id="rId801" Type="http://schemas.openxmlformats.org/officeDocument/2006/relationships/hyperlink" Target="https://barttorvik.com/team.php?team=Hampton&amp;year=2015" TargetMode="External"/><Relationship Id="rId1" Type="http://schemas.openxmlformats.org/officeDocument/2006/relationships/hyperlink" Target="https://barttorvik.com/team.php?team=Kentucky&amp;year=2015" TargetMode="External"/><Relationship Id="rId233" Type="http://schemas.openxmlformats.org/officeDocument/2006/relationships/hyperlink" Target="https://barttorvik.com/team.php?team=Rider&amp;year=2015" TargetMode="External"/><Relationship Id="rId440" Type="http://schemas.openxmlformats.org/officeDocument/2006/relationships/hyperlink" Target="https://barttorvik.com/team.php?team=Arizona&amp;year=2015" TargetMode="External"/><Relationship Id="rId678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843" Type="http://schemas.openxmlformats.org/officeDocument/2006/relationships/hyperlink" Target="https://barttorvik.com/team.php?team=Arkansas+Pine+Bluff&amp;year=2015" TargetMode="External"/><Relationship Id="rId28" Type="http://schemas.openxmlformats.org/officeDocument/2006/relationships/hyperlink" Target="https://barttorvik.com/team.php?team=Providence&amp;year=2015" TargetMode="External"/><Relationship Id="rId275" Type="http://schemas.openxmlformats.org/officeDocument/2006/relationships/hyperlink" Target="https://barttorvik.com/team.php?team=UT+Arlington&amp;year=2015" TargetMode="External"/><Relationship Id="rId300" Type="http://schemas.openxmlformats.org/officeDocument/2006/relationships/hyperlink" Target="https://barttorvik.com/team.php?team=Weber+St.&amp;year=2015" TargetMode="External"/><Relationship Id="rId482" Type="http://schemas.openxmlformats.org/officeDocument/2006/relationships/hyperlink" Target="https://barttorvik.com/team.php?team=Notre+Dame&amp;year=2015" TargetMode="External"/><Relationship Id="rId538" Type="http://schemas.openxmlformats.org/officeDocument/2006/relationships/hyperlink" Target="https://barttorvik.com/team.php?team=South+Dakota+St.&amp;year=2015" TargetMode="External"/><Relationship Id="rId703" Type="http://schemas.openxmlformats.org/officeDocument/2006/relationships/hyperlink" Target="https://barttorvik.com/team.php?team=Lehigh&amp;year=2015" TargetMode="External"/><Relationship Id="rId745" Type="http://schemas.openxmlformats.org/officeDocument/2006/relationships/hyperlink" Target="https://barttorvik.com/team.php?team=Bradley&amp;year=2015" TargetMode="External"/><Relationship Id="rId81" Type="http://schemas.openxmlformats.org/officeDocument/2006/relationships/hyperlink" Target="https://barttorvik.com/team.php?team=Michigan&amp;year=2015" TargetMode="External"/><Relationship Id="rId135" Type="http://schemas.openxmlformats.org/officeDocument/2006/relationships/hyperlink" Target="https://barttorvik.com/team.php?team=Georgia+St.&amp;year=2015" TargetMode="External"/><Relationship Id="rId177" Type="http://schemas.openxmlformats.org/officeDocument/2006/relationships/hyperlink" Target="https://barttorvik.com/team.php?team=UC+Davis&amp;year=2015" TargetMode="External"/><Relationship Id="rId342" Type="http://schemas.openxmlformats.org/officeDocument/2006/relationships/hyperlink" Target="https://barttorvik.com/team.php?team=East+Carolina&amp;year=2015" TargetMode="External"/><Relationship Id="rId384" Type="http://schemas.openxmlformats.org/officeDocument/2006/relationships/hyperlink" Target="https://barttorvik.com/team.php?team=Loyola+MD&amp;year=2015" TargetMode="External"/><Relationship Id="rId591" Type="http://schemas.openxmlformats.org/officeDocument/2006/relationships/hyperlink" Target="https://barttorvik.com/team.php?team=Long+Beach+St.&amp;year=2015" TargetMode="External"/><Relationship Id="rId605" Type="http://schemas.openxmlformats.org/officeDocument/2006/relationships/hyperlink" Target="https://barttorvik.com/team.php?team=Northeastern&amp;year=2015" TargetMode="External"/><Relationship Id="rId787" Type="http://schemas.openxmlformats.org/officeDocument/2006/relationships/hyperlink" Target="https://barttorvik.com/team.php?team=Elon&amp;year=2015" TargetMode="External"/><Relationship Id="rId812" Type="http://schemas.openxmlformats.org/officeDocument/2006/relationships/hyperlink" Target="https://barttorvik.com/team.php?team=Loyola+MD&amp;year=2015" TargetMode="External"/><Relationship Id="rId202" Type="http://schemas.openxmlformats.org/officeDocument/2006/relationships/hyperlink" Target="https://barttorvik.com/team.php?team=Long+Beach+St.&amp;year=2015" TargetMode="External"/><Relationship Id="rId244" Type="http://schemas.openxmlformats.org/officeDocument/2006/relationships/hyperlink" Target="https://barttorvik.com/team.php?team=Boston+University&amp;year=2015" TargetMode="External"/><Relationship Id="rId647" Type="http://schemas.openxmlformats.org/officeDocument/2006/relationships/hyperlink" Target="https://barttorvik.com/team.php?team=Florida+Gulf+Coast&amp;year=2015" TargetMode="External"/><Relationship Id="rId689" Type="http://schemas.openxmlformats.org/officeDocument/2006/relationships/hyperlink" Target="https://barttorvik.com/team.php?team=Air+Force&amp;year=2015" TargetMode="External"/><Relationship Id="rId854" Type="http://schemas.openxmlformats.org/officeDocument/2006/relationships/hyperlink" Target="https://barttorvik.com/team.php?team=UT+Rio+Grande+Valley&amp;year=2015" TargetMode="External"/><Relationship Id="rId39" Type="http://schemas.openxmlformats.org/officeDocument/2006/relationships/hyperlink" Target="https://barttorvik.com/team.php?team=Iowa&amp;year=2015" TargetMode="External"/><Relationship Id="rId286" Type="http://schemas.openxmlformats.org/officeDocument/2006/relationships/hyperlink" Target="https://barttorvik.com/team.php?team=South+Dakota&amp;year=2015" TargetMode="External"/><Relationship Id="rId451" Type="http://schemas.openxmlformats.org/officeDocument/2006/relationships/hyperlink" Target="https://barttorvik.com/team.php?team=Oklahoma&amp;year=2015" TargetMode="External"/><Relationship Id="rId493" Type="http://schemas.openxmlformats.org/officeDocument/2006/relationships/hyperlink" Target="https://barttorvik.com/team.php?team=Boise+St.&amp;year=2015" TargetMode="External"/><Relationship Id="rId507" Type="http://schemas.openxmlformats.org/officeDocument/2006/relationships/hyperlink" Target="https://barttorvik.com/team.php?team=North+Carolina+St.&amp;year=2015" TargetMode="External"/><Relationship Id="rId549" Type="http://schemas.openxmlformats.org/officeDocument/2006/relationships/hyperlink" Target="https://barttorvik.com/team.php?team=Green+Bay&amp;year=2015" TargetMode="External"/><Relationship Id="rId714" Type="http://schemas.openxmlformats.org/officeDocument/2006/relationships/hyperlink" Target="https://barttorvik.com/team.php?team=Morehead+St.&amp;year=2015" TargetMode="External"/><Relationship Id="rId756" Type="http://schemas.openxmlformats.org/officeDocument/2006/relationships/hyperlink" Target="https://barttorvik.com/team.php?team=UNC+Asheville&amp;year=2015" TargetMode="External"/><Relationship Id="rId50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104" Type="http://schemas.openxmlformats.org/officeDocument/2006/relationships/hyperlink" Target="https://barttorvik.com/team.php?team=Davidson&amp;year=2015" TargetMode="External"/><Relationship Id="rId146" Type="http://schemas.openxmlformats.org/officeDocument/2006/relationships/hyperlink" Target="https://barttorvik.com/team.php?team=Memphis&amp;year=2015" TargetMode="External"/><Relationship Id="rId188" Type="http://schemas.openxmlformats.org/officeDocument/2006/relationships/hyperlink" Target="https://barttorvik.com/team.php?team=Akron&amp;year=2015" TargetMode="External"/><Relationship Id="rId311" Type="http://schemas.openxmlformats.org/officeDocument/2006/relationships/hyperlink" Target="https://barttorvik.com/team.php?team=Denver&amp;year=2015" TargetMode="External"/><Relationship Id="rId353" Type="http://schemas.openxmlformats.org/officeDocument/2006/relationships/hyperlink" Target="https://barttorvik.com/team.php?team=IUPUI&amp;year=2015" TargetMode="External"/><Relationship Id="rId395" Type="http://schemas.openxmlformats.org/officeDocument/2006/relationships/hyperlink" Target="https://barttorvik.com/team.php?team=Coppin+St.&amp;year=2015" TargetMode="External"/><Relationship Id="rId409" Type="http://schemas.openxmlformats.org/officeDocument/2006/relationships/hyperlink" Target="https://barttorvik.com/team.php?team=Binghamton&amp;year=2015" TargetMode="External"/><Relationship Id="rId560" Type="http://schemas.openxmlformats.org/officeDocument/2006/relationships/hyperlink" Target="https://barttorvik.com/team.php?team=Colorado&amp;year=2015" TargetMode="External"/><Relationship Id="rId798" Type="http://schemas.openxmlformats.org/officeDocument/2006/relationships/hyperlink" Target="https://barttorvik.com/team.php?team=Southern+Miss&amp;year=2015" TargetMode="External"/><Relationship Id="rId92" Type="http://schemas.openxmlformats.org/officeDocument/2006/relationships/hyperlink" Target="https://barttorvik.com/team.php?team=TCU&amp;year=2015" TargetMode="External"/><Relationship Id="rId213" Type="http://schemas.openxmlformats.org/officeDocument/2006/relationships/hyperlink" Target="https://barttorvik.com/team.php?team=Virginia+Tech&amp;year=2015" TargetMode="External"/><Relationship Id="rId420" Type="http://schemas.openxmlformats.org/officeDocument/2006/relationships/hyperlink" Target="https://barttorvik.com/team.php?team=North+Carolina+A%26T&amp;year=2015" TargetMode="External"/><Relationship Id="rId616" Type="http://schemas.openxmlformats.org/officeDocument/2006/relationships/hyperlink" Target="https://barttorvik.com/team.php?team=Louisiana+Lafayette&amp;year=2015" TargetMode="External"/><Relationship Id="rId658" Type="http://schemas.openxmlformats.org/officeDocument/2006/relationships/hyperlink" Target="https://barttorvik.com/team.php?team=Louisiana+Monroe&amp;year=2015" TargetMode="External"/><Relationship Id="rId823" Type="http://schemas.openxmlformats.org/officeDocument/2006/relationships/hyperlink" Target="https://barttorvik.com/team.php?team=Arkansas+St.&amp;year=2015" TargetMode="External"/><Relationship Id="rId865" Type="http://schemas.openxmlformats.org/officeDocument/2006/relationships/hyperlink" Target="https://barttorvik.com/team.php?team=Grambling+St.&amp;year=2015" TargetMode="External"/><Relationship Id="rId255" Type="http://schemas.openxmlformats.org/officeDocument/2006/relationships/hyperlink" Target="https://barttorvik.com/team.php?team=Oregon+St.&amp;year=2015" TargetMode="External"/><Relationship Id="rId297" Type="http://schemas.openxmlformats.org/officeDocument/2006/relationships/hyperlink" Target="https://barttorvik.com/team.php?team=IPFW&amp;year=2015" TargetMode="External"/><Relationship Id="rId462" Type="http://schemas.openxmlformats.org/officeDocument/2006/relationships/hyperlink" Target="https://barttorvik.com/team.php?team=Florida&amp;year=2015" TargetMode="External"/><Relationship Id="rId518" Type="http://schemas.openxmlformats.org/officeDocument/2006/relationships/hyperlink" Target="https://barttorvik.com/team.php?team=Georgia+St.&amp;year=2015" TargetMode="External"/><Relationship Id="rId725" Type="http://schemas.openxmlformats.org/officeDocument/2006/relationships/hyperlink" Target="https://barttorvik.com/team.php?team=FIU&amp;year=2015" TargetMode="External"/><Relationship Id="rId115" Type="http://schemas.openxmlformats.org/officeDocument/2006/relationships/hyperlink" Target="https://barttorvik.com/team.php?team=Pepperdine&amp;year=2015" TargetMode="External"/><Relationship Id="rId157" Type="http://schemas.openxmlformats.org/officeDocument/2006/relationships/hyperlink" Target="https://barttorvik.com/team.php?team=Wofford&amp;year=2015" TargetMode="External"/><Relationship Id="rId322" Type="http://schemas.openxmlformats.org/officeDocument/2006/relationships/hyperlink" Target="https://barttorvik.com/team.php?team=Texas+A%26M+Corpus+Chris&amp;year=2015" TargetMode="External"/><Relationship Id="rId364" Type="http://schemas.openxmlformats.org/officeDocument/2006/relationships/hyperlink" Target="https://barttorvik.com/team.php?team=Saint+Louis&amp;year=2015" TargetMode="External"/><Relationship Id="rId767" Type="http://schemas.openxmlformats.org/officeDocument/2006/relationships/hyperlink" Target="https://barttorvik.com/team.php?team=UCF&amp;year=2015" TargetMode="External"/><Relationship Id="rId61" Type="http://schemas.openxmlformats.org/officeDocument/2006/relationships/hyperlink" Target="https://barttorvik.com/team.php?team=SMU&amp;year=2015" TargetMode="External"/><Relationship Id="rId199" Type="http://schemas.openxmlformats.org/officeDocument/2006/relationships/hyperlink" Target="https://barttorvik.com/team.php?team=USC+Upstate&amp;year=2015" TargetMode="External"/><Relationship Id="rId571" Type="http://schemas.openxmlformats.org/officeDocument/2006/relationships/hyperlink" Target="https://barttorvik.com/team.php?team=Kansas+St.&amp;year=2015" TargetMode="External"/><Relationship Id="rId627" Type="http://schemas.openxmlformats.org/officeDocument/2006/relationships/hyperlink" Target="https://barttorvik.com/team.php?team=Saint+Joseph%27s&amp;year=2015" TargetMode="External"/><Relationship Id="rId669" Type="http://schemas.openxmlformats.org/officeDocument/2006/relationships/hyperlink" Target="https://barttorvik.com/team.php?team=Tennessee+Martin&amp;year=2015" TargetMode="External"/><Relationship Id="rId834" Type="http://schemas.openxmlformats.org/officeDocument/2006/relationships/hyperlink" Target="https://barttorvik.com/team.php?team=North+Dakota&amp;year=2015" TargetMode="External"/><Relationship Id="rId19" Type="http://schemas.openxmlformats.org/officeDocument/2006/relationships/hyperlink" Target="https://barttorvik.com/team.php?team=Louisville&amp;year=2015" TargetMode="External"/><Relationship Id="rId224" Type="http://schemas.openxmlformats.org/officeDocument/2006/relationships/hyperlink" Target="https://barttorvik.com/team.php?team=Rutgers&amp;year=2015" TargetMode="External"/><Relationship Id="rId266" Type="http://schemas.openxmlformats.org/officeDocument/2006/relationships/hyperlink" Target="https://barttorvik.com/team.php?team=Ball+St.&amp;year=2015" TargetMode="External"/><Relationship Id="rId431" Type="http://schemas.openxmlformats.org/officeDocument/2006/relationships/hyperlink" Target="https://barttorvik.com/team.php?team=Florida+A%26M&amp;year=2015" TargetMode="External"/><Relationship Id="rId473" Type="http://schemas.openxmlformats.org/officeDocument/2006/relationships/hyperlink" Target="https://barttorvik.com/team.php?team=Iowa&amp;year=2015" TargetMode="External"/><Relationship Id="rId529" Type="http://schemas.openxmlformats.org/officeDocument/2006/relationships/hyperlink" Target="https://barttorvik.com/team.php?team=Illinois+St.&amp;year=2015" TargetMode="External"/><Relationship Id="rId680" Type="http://schemas.openxmlformats.org/officeDocument/2006/relationships/hyperlink" Target="https://barttorvik.com/team.php?team=Albany&amp;year=2015" TargetMode="External"/><Relationship Id="rId736" Type="http://schemas.openxmlformats.org/officeDocument/2006/relationships/hyperlink" Target="https://barttorvik.com/team.php?team=Norfolk+St.&amp;year=2015" TargetMode="External"/><Relationship Id="rId30" Type="http://schemas.openxmlformats.org/officeDocument/2006/relationships/hyperlink" Target="https://barttorvik.com/team.php?team=Baylor&amp;year=2015" TargetMode="External"/><Relationship Id="rId126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168" Type="http://schemas.openxmlformats.org/officeDocument/2006/relationships/hyperlink" Target="https://barttorvik.com/team.php?team=St.+Bonaventure&amp;year=2015" TargetMode="External"/><Relationship Id="rId333" Type="http://schemas.openxmlformats.org/officeDocument/2006/relationships/hyperlink" Target="https://barttorvik.com/team.php?team=Sacramento+St.&amp;year=2015" TargetMode="External"/><Relationship Id="rId540" Type="http://schemas.openxmlformats.org/officeDocument/2006/relationships/hyperlink" Target="https://barttorvik.com/team.php?team=Seton+Hall&amp;year=2015" TargetMode="External"/><Relationship Id="rId778" Type="http://schemas.openxmlformats.org/officeDocument/2006/relationships/hyperlink" Target="https://barttorvik.com/team.php?team=Boston+University&amp;year=2015" TargetMode="External"/><Relationship Id="rId72" Type="http://schemas.openxmlformats.org/officeDocument/2006/relationships/hyperlink" Target="https://barttorvik.com/team.php?team=Minnesota&amp;year=2015" TargetMode="External"/><Relationship Id="rId375" Type="http://schemas.openxmlformats.org/officeDocument/2006/relationships/hyperlink" Target="https://barttorvik.com/team.php?team=Niagara&amp;year=2015" TargetMode="External"/><Relationship Id="rId582" Type="http://schemas.openxmlformats.org/officeDocument/2006/relationships/hyperlink" Target="https://barttorvik.com/team.php?team=New+Mexico+St.&amp;year=2015" TargetMode="External"/><Relationship Id="rId638" Type="http://schemas.openxmlformats.org/officeDocument/2006/relationships/hyperlink" Target="https://barttorvik.com/team.php?team=UAB&amp;year=2015" TargetMode="External"/><Relationship Id="rId803" Type="http://schemas.openxmlformats.org/officeDocument/2006/relationships/hyperlink" Target="https://barttorvik.com/team.php?team=Towson&amp;year=2015" TargetMode="External"/><Relationship Id="rId845" Type="http://schemas.openxmlformats.org/officeDocument/2006/relationships/hyperlink" Target="https://barttorvik.com/team.php?team=Binghamton&amp;year=2015" TargetMode="External"/><Relationship Id="rId3" Type="http://schemas.openxmlformats.org/officeDocument/2006/relationships/hyperlink" Target="https://barttorvik.com/team.php?team=Virginia&amp;year=2015" TargetMode="External"/><Relationship Id="rId235" Type="http://schemas.openxmlformats.org/officeDocument/2006/relationships/hyperlink" Target="https://barttorvik.com/team.php?team=Wyoming&amp;year=2015" TargetMode="External"/><Relationship Id="rId277" Type="http://schemas.openxmlformats.org/officeDocument/2006/relationships/hyperlink" Target="https://barttorvik.com/team.php?team=Middle+Tennessee&amp;year=2015" TargetMode="External"/><Relationship Id="rId400" Type="http://schemas.openxmlformats.org/officeDocument/2006/relationships/hyperlink" Target="https://barttorvik.com/team.php?team=Nicholls+St.&amp;year=2015" TargetMode="External"/><Relationship Id="rId442" Type="http://schemas.openxmlformats.org/officeDocument/2006/relationships/hyperlink" Target="https://barttorvik.com/team.php?team=Utah&amp;year=2015" TargetMode="External"/><Relationship Id="rId484" Type="http://schemas.openxmlformats.org/officeDocument/2006/relationships/hyperlink" Target="https://barttorvik.com/team.php?team=Northern+Iowa&amp;year=2015" TargetMode="External"/><Relationship Id="rId705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137" Type="http://schemas.openxmlformats.org/officeDocument/2006/relationships/hyperlink" Target="https://barttorvik.com/team.php?team=Pittsburgh&amp;year=2015" TargetMode="External"/><Relationship Id="rId302" Type="http://schemas.openxmlformats.org/officeDocument/2006/relationships/hyperlink" Target="https://barttorvik.com/team.php?team=Northwestern+St.&amp;year=2015" TargetMode="External"/><Relationship Id="rId344" Type="http://schemas.openxmlformats.org/officeDocument/2006/relationships/hyperlink" Target="https://barttorvik.com/team.php?team=VMI&amp;year=2015" TargetMode="External"/><Relationship Id="rId691" Type="http://schemas.openxmlformats.org/officeDocument/2006/relationships/hyperlink" Target="https://barttorvik.com/team.php?team=High+Point&amp;year=2015" TargetMode="External"/><Relationship Id="rId747" Type="http://schemas.openxmlformats.org/officeDocument/2006/relationships/hyperlink" Target="https://barttorvik.com/team.php?team=Utah+Valley&amp;year=2015" TargetMode="External"/><Relationship Id="rId789" Type="http://schemas.openxmlformats.org/officeDocument/2006/relationships/hyperlink" Target="https://barttorvik.com/team.php?team=Prairie+View+A%26M&amp;year=2015" TargetMode="External"/><Relationship Id="rId41" Type="http://schemas.openxmlformats.org/officeDocument/2006/relationships/hyperlink" Target="https://barttorvik.com/team.php?team=Miami+FL&amp;year=2015" TargetMode="External"/><Relationship Id="rId83" Type="http://schemas.openxmlformats.org/officeDocument/2006/relationships/hyperlink" Target="https://barttorvik.com/team.php?team=Indiana&amp;year=2015" TargetMode="External"/><Relationship Id="rId179" Type="http://schemas.openxmlformats.org/officeDocument/2006/relationships/hyperlink" Target="https://barttorvik.com/team.php?team=New+Mexico+St.&amp;year=2015" TargetMode="External"/><Relationship Id="rId386" Type="http://schemas.openxmlformats.org/officeDocument/2006/relationships/hyperlink" Target="https://barttorvik.com/team.php?team=Fairleigh+Dickinson&amp;year=2015" TargetMode="External"/><Relationship Id="rId551" Type="http://schemas.openxmlformats.org/officeDocument/2006/relationships/hyperlink" Target="https://barttorvik.com/team.php?team=Clemson&amp;year=2015" TargetMode="External"/><Relationship Id="rId593" Type="http://schemas.openxmlformats.org/officeDocument/2006/relationships/hyperlink" Target="https://barttorvik.com/team.php?team=Alabama&amp;year=2015" TargetMode="External"/><Relationship Id="rId607" Type="http://schemas.openxmlformats.org/officeDocument/2006/relationships/hyperlink" Target="https://barttorvik.com/team.php?team=Portland&amp;year=2015" TargetMode="External"/><Relationship Id="rId649" Type="http://schemas.openxmlformats.org/officeDocument/2006/relationships/hyperlink" Target="https://barttorvik.com/trank.php?&amp;begin=20141101&amp;end=20150316&amp;conlimit=All&amp;year=2015&amp;top=0&amp;venue=H&amp;type=All&amp;mingames=0&amp;quad=5&amp;rpi=" TargetMode="External"/><Relationship Id="rId814" Type="http://schemas.openxmlformats.org/officeDocument/2006/relationships/hyperlink" Target="https://barttorvik.com/team.php?team=UNC+Greensboro&amp;year=2015" TargetMode="External"/><Relationship Id="rId856" Type="http://schemas.openxmlformats.org/officeDocument/2006/relationships/hyperlink" Target="https://barttorvik.com/team.php?team=Kennesaw+St.&amp;year=2015" TargetMode="External"/><Relationship Id="rId190" Type="http://schemas.openxmlformats.org/officeDocument/2006/relationships/hyperlink" Target="https://barttorvik.com/team.php?team=New+Mexico&amp;year=2015" TargetMode="External"/><Relationship Id="rId204" Type="http://schemas.openxmlformats.org/officeDocument/2006/relationships/hyperlink" Target="https://barttorvik.com/team.php?team=Santa+Clara&amp;year=2015" TargetMode="External"/><Relationship Id="rId246" Type="http://schemas.openxmlformats.org/officeDocument/2006/relationships/hyperlink" Target="https://barttorvik.com/team.php?team=Belmont&amp;year=2015" TargetMode="External"/><Relationship Id="rId288" Type="http://schemas.openxmlformats.org/officeDocument/2006/relationships/hyperlink" Target="https://barttorvik.com/team.php?team=Maryland+Eastern+Shore&amp;year=2015" TargetMode="External"/><Relationship Id="rId411" Type="http://schemas.openxmlformats.org/officeDocument/2006/relationships/hyperlink" Target="https://barttorvik.com/team.php?team=Liberty&amp;year=2015" TargetMode="External"/><Relationship Id="rId453" Type="http://schemas.openxmlformats.org/officeDocument/2006/relationships/hyperlink" Target="https://barttorvik.com/team.php?team=Ohio+St.&amp;year=2015" TargetMode="External"/><Relationship Id="rId509" Type="http://schemas.openxmlformats.org/officeDocument/2006/relationships/hyperlink" Target="https://barttorvik.com/team.php?team=Purdue&amp;year=2015" TargetMode="External"/><Relationship Id="rId660" Type="http://schemas.openxmlformats.org/officeDocument/2006/relationships/hyperlink" Target="https://barttorvik.com/team.php?team=Rider&amp;year=2015" TargetMode="External"/><Relationship Id="rId106" Type="http://schemas.openxmlformats.org/officeDocument/2006/relationships/hyperlink" Target="https://barttorvik.com/team.php?team=Oregon&amp;year=2015" TargetMode="External"/><Relationship Id="rId313" Type="http://schemas.openxmlformats.org/officeDocument/2006/relationships/hyperlink" Target="https://barttorvik.com/team.php?team=Charleston+Southern&amp;year=2015" TargetMode="External"/><Relationship Id="rId495" Type="http://schemas.openxmlformats.org/officeDocument/2006/relationships/hyperlink" Target="https://barttorvik.com/team.php?team=Old+Dominion&amp;year=2015" TargetMode="External"/><Relationship Id="rId716" Type="http://schemas.openxmlformats.org/officeDocument/2006/relationships/hyperlink" Target="https://barttorvik.com/team.php?team=Robert+Morris&amp;year=2015" TargetMode="External"/><Relationship Id="rId758" Type="http://schemas.openxmlformats.org/officeDocument/2006/relationships/hyperlink" Target="https://barttorvik.com/team.php?team=UTSA&amp;year=2015" TargetMode="External"/><Relationship Id="rId10" Type="http://schemas.openxmlformats.org/officeDocument/2006/relationships/hyperlink" Target="https://barttorvik.com/team.php?team=North+Carolina&amp;year=2015" TargetMode="External"/><Relationship Id="rId52" Type="http://schemas.openxmlformats.org/officeDocument/2006/relationships/hyperlink" Target="https://barttorvik.com/team.php?team=Butler&amp;year=2015" TargetMode="External"/><Relationship Id="rId94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148" Type="http://schemas.openxmlformats.org/officeDocument/2006/relationships/hyperlink" Target="https://barttorvik.com/team.php?team=San+Francisco&amp;year=2015" TargetMode="External"/><Relationship Id="rId355" Type="http://schemas.openxmlformats.org/officeDocument/2006/relationships/hyperlink" Target="https://barttorvik.com/team.php?team=Fresno+St.&amp;year=2015" TargetMode="External"/><Relationship Id="rId397" Type="http://schemas.openxmlformats.org/officeDocument/2006/relationships/hyperlink" Target="https://barttorvik.com/team.php?team=New+Orleans&amp;year=2015" TargetMode="External"/><Relationship Id="rId520" Type="http://schemas.openxmlformats.org/officeDocument/2006/relationships/hyperlink" Target="https://barttorvik.com/team.php?team=Georgia&amp;year=2015" TargetMode="External"/><Relationship Id="rId562" Type="http://schemas.openxmlformats.org/officeDocument/2006/relationships/hyperlink" Target="https://barttorvik.com/team.php?team=LSU&amp;year=2015" TargetMode="External"/><Relationship Id="rId618" Type="http://schemas.openxmlformats.org/officeDocument/2006/relationships/hyperlink" Target="https://barttorvik.com/team.php?team=Belmont&amp;year=2015" TargetMode="External"/><Relationship Id="rId825" Type="http://schemas.openxmlformats.org/officeDocument/2006/relationships/hyperlink" Target="https://barttorvik.com/team.php?team=Longwood&amp;year=2015" TargetMode="External"/><Relationship Id="rId215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257" Type="http://schemas.openxmlformats.org/officeDocument/2006/relationships/hyperlink" Target="https://barttorvik.com/team.php?team=Saint+Peter%27s&amp;year=2015" TargetMode="External"/><Relationship Id="rId422" Type="http://schemas.openxmlformats.org/officeDocument/2006/relationships/hyperlink" Target="https://barttorvik.com/team.php?team=Stetson&amp;year=2015" TargetMode="External"/><Relationship Id="rId464" Type="http://schemas.openxmlformats.org/officeDocument/2006/relationships/hyperlink" Target="https://barttorvik.com/team.php?team=Iowa+St.&amp;year=2015" TargetMode="External"/><Relationship Id="rId299" Type="http://schemas.openxmlformats.org/officeDocument/2006/relationships/hyperlink" Target="https://barttorvik.com/team.php?team=Penn&amp;year=2015" TargetMode="External"/><Relationship Id="rId727" Type="http://schemas.openxmlformats.org/officeDocument/2006/relationships/hyperlink" Target="https://barttorvik.com/team.php?team=Tennessee+Tech&amp;year=2015" TargetMode="External"/><Relationship Id="rId63" Type="http://schemas.openxmlformats.org/officeDocument/2006/relationships/hyperlink" Target="https://barttorvik.com/team.php?team=Maryland&amp;year=2015" TargetMode="External"/><Relationship Id="rId159" Type="http://schemas.openxmlformats.org/officeDocument/2006/relationships/hyperlink" Target="https://barttorvik.com/team.php?team=Connecticut&amp;year=2015" TargetMode="External"/><Relationship Id="rId366" Type="http://schemas.openxmlformats.org/officeDocument/2006/relationships/hyperlink" Target="https://barttorvik.com/team.php?team=South+Florida&amp;year=2015" TargetMode="External"/><Relationship Id="rId573" Type="http://schemas.openxmlformats.org/officeDocument/2006/relationships/hyperlink" Target="https://barttorvik.com/team.php?team=Miami+FL&amp;year=2015" TargetMode="External"/><Relationship Id="rId780" Type="http://schemas.openxmlformats.org/officeDocument/2006/relationships/hyperlink" Target="https://barttorvik.com/team.php?team=UMKC&amp;year=2015" TargetMode="External"/><Relationship Id="rId226" Type="http://schemas.openxmlformats.org/officeDocument/2006/relationships/hyperlink" Target="https://barttorvik.com/team.php?team=North+Florida&amp;year=2015" TargetMode="External"/><Relationship Id="rId433" Type="http://schemas.openxmlformats.org/officeDocument/2006/relationships/hyperlink" Target="https://barttorvik.com/trank.php?&amp;begin=20141101&amp;end=20150316&amp;conlimit=All&amp;year=2015&amp;top=0&amp;venue=A-N&amp;type=All&amp;mingames=0&amp;quad=5&amp;rpi=" TargetMode="External"/><Relationship Id="rId640" Type="http://schemas.openxmlformats.org/officeDocument/2006/relationships/hyperlink" Target="https://barttorvik.com/team.php?team=Oral+Roberts&amp;year=2015" TargetMode="External"/><Relationship Id="rId738" Type="http://schemas.openxmlformats.org/officeDocument/2006/relationships/hyperlink" Target="https://barttorvik.com/team.php?team=Cal+St.+Bakersfield&amp;year=2015" TargetMode="External"/><Relationship Id="rId74" Type="http://schemas.openxmlformats.org/officeDocument/2006/relationships/hyperlink" Target="https://barttorvik.com/team.php?team=Valparaiso&amp;year=2015" TargetMode="External"/><Relationship Id="rId377" Type="http://schemas.openxmlformats.org/officeDocument/2006/relationships/hyperlink" Target="https://barttorvik.com/team.php?team=Prairie+View+A%26M&amp;year=2015" TargetMode="External"/><Relationship Id="rId500" Type="http://schemas.openxmlformats.org/officeDocument/2006/relationships/hyperlink" Target="https://barttorvik.com/team.php?team=UCLA&amp;year=2015" TargetMode="External"/><Relationship Id="rId584" Type="http://schemas.openxmlformats.org/officeDocument/2006/relationships/hyperlink" Target="https://barttorvik.com/team.php?team=Wake+Forest&amp;year=2015" TargetMode="External"/><Relationship Id="rId805" Type="http://schemas.openxmlformats.org/officeDocument/2006/relationships/hyperlink" Target="https://barttorvik.com/team.php?team=Furman&amp;year=2015" TargetMode="External"/><Relationship Id="rId5" Type="http://schemas.openxmlformats.org/officeDocument/2006/relationships/hyperlink" Target="https://barttorvik.com/team.php?team=Wisconsin&amp;year=2015" TargetMode="External"/><Relationship Id="rId237" Type="http://schemas.openxmlformats.org/officeDocument/2006/relationships/hyperlink" Target="https://barttorvik.com/team.php?team=Western+Kentucky&amp;year=2015" TargetMode="External"/><Relationship Id="rId791" Type="http://schemas.openxmlformats.org/officeDocument/2006/relationships/hyperlink" Target="https://barttorvik.com/team.php?team=Wagner&amp;year=2015" TargetMode="External"/><Relationship Id="rId444" Type="http://schemas.openxmlformats.org/officeDocument/2006/relationships/hyperlink" Target="https://barttorvik.com/team.php?team=Duke&amp;year=2015" TargetMode="External"/><Relationship Id="rId651" Type="http://schemas.openxmlformats.org/officeDocument/2006/relationships/hyperlink" Target="https://barttorvik.com/team.php?team=Montana&amp;year=2015" TargetMode="External"/><Relationship Id="rId749" Type="http://schemas.openxmlformats.org/officeDocument/2006/relationships/hyperlink" Target="https://barttorvik.com/team.php?team=Navy&amp;year=2015" TargetMode="External"/><Relationship Id="rId290" Type="http://schemas.openxmlformats.org/officeDocument/2006/relationships/hyperlink" Target="https://barttorvik.com/team.php?team=Army&amp;year=2015" TargetMode="External"/><Relationship Id="rId304" Type="http://schemas.openxmlformats.org/officeDocument/2006/relationships/hyperlink" Target="https://barttorvik.com/team.php?team=Cal+St.+Northridge&amp;year=2015" TargetMode="External"/><Relationship Id="rId388" Type="http://schemas.openxmlformats.org/officeDocument/2006/relationships/hyperlink" Target="https://barttorvik.com/team.php?team=Drake&amp;year=2015" TargetMode="External"/><Relationship Id="rId511" Type="http://schemas.openxmlformats.org/officeDocument/2006/relationships/hyperlink" Target="https://barttorvik.com/team.php?team=Dayton&amp;year=2015" TargetMode="External"/><Relationship Id="rId609" Type="http://schemas.openxmlformats.org/officeDocument/2006/relationships/hyperlink" Target="https://barttorvik.com/team.php?team=Florida+St.&amp;year=2015" TargetMode="External"/><Relationship Id="rId85" Type="http://schemas.openxmlformats.org/officeDocument/2006/relationships/hyperlink" Target="https://barttorvik.com/team.php?team=Ohio+St.&amp;year=2015" TargetMode="External"/><Relationship Id="rId150" Type="http://schemas.openxmlformats.org/officeDocument/2006/relationships/hyperlink" Target="https://barttorvik.com/team.php?team=UC+Santa+Barbara&amp;year=2015" TargetMode="External"/><Relationship Id="rId595" Type="http://schemas.openxmlformats.org/officeDocument/2006/relationships/hyperlink" Target="https://barttorvik.com/team.php?team=Valparaiso&amp;year=2015" TargetMode="External"/><Relationship Id="rId816" Type="http://schemas.openxmlformats.org/officeDocument/2006/relationships/hyperlink" Target="https://barttorvik.com/team.php?team=Houston+Christian&amp;year=2015" TargetMode="External"/><Relationship Id="rId248" Type="http://schemas.openxmlformats.org/officeDocument/2006/relationships/hyperlink" Target="https://barttorvik.com/team.php?team=Tennessee+Martin&amp;year=2015" TargetMode="External"/><Relationship Id="rId455" Type="http://schemas.openxmlformats.org/officeDocument/2006/relationships/hyperlink" Target="https://barttorvik.com/team.php?team=Wichita+St.&amp;year=2015" TargetMode="External"/><Relationship Id="rId662" Type="http://schemas.openxmlformats.org/officeDocument/2006/relationships/hyperlink" Target="https://barttorvik.com/team.php?team=Hofstra&amp;year=2015" TargetMode="External"/><Relationship Id="rId12" Type="http://schemas.openxmlformats.org/officeDocument/2006/relationships/hyperlink" Target="https://barttorvik.com/team.php?team=Arizona&amp;year=2015" TargetMode="External"/><Relationship Id="rId108" Type="http://schemas.openxmlformats.org/officeDocument/2006/relationships/hyperlink" Target="https://barttorvik.com/team.php?team=Oklahoma+St.&amp;year=2015" TargetMode="External"/><Relationship Id="rId315" Type="http://schemas.openxmlformats.org/officeDocument/2006/relationships/hyperlink" Target="https://barttorvik.com/team.php?team=Towson&amp;year=2015" TargetMode="External"/><Relationship Id="rId522" Type="http://schemas.openxmlformats.org/officeDocument/2006/relationships/hyperlink" Target="https://barttorvik.com/team.php?team=Oregon&amp;year=2015" TargetMode="External"/><Relationship Id="rId96" Type="http://schemas.openxmlformats.org/officeDocument/2006/relationships/hyperlink" Target="https://barttorvik.com/team.php?team=Illinois&amp;year=2015" TargetMode="External"/><Relationship Id="rId161" Type="http://schemas.openxmlformats.org/officeDocument/2006/relationships/hyperlink" Target="https://barttorvik.com/team.php?team=Boston+College&amp;year=2015" TargetMode="External"/><Relationship Id="rId399" Type="http://schemas.openxmlformats.org/officeDocument/2006/relationships/hyperlink" Target="https://barttorvik.com/team.php?team=Houston+Christian&amp;year=2015" TargetMode="External"/><Relationship Id="rId827" Type="http://schemas.openxmlformats.org/officeDocument/2006/relationships/hyperlink" Target="https://barttorvik.com/team.php?team=Delaware&amp;year=2015" TargetMode="External"/><Relationship Id="rId259" Type="http://schemas.openxmlformats.org/officeDocument/2006/relationships/hyperlink" Target="https://barttorvik.com/team.php?team=Colgate&amp;year=2015" TargetMode="External"/><Relationship Id="rId466" Type="http://schemas.openxmlformats.org/officeDocument/2006/relationships/hyperlink" Target="https://barttorvik.com/team.php?team=San+Diego+St.&amp;year=2015" TargetMode="External"/><Relationship Id="rId673" Type="http://schemas.openxmlformats.org/officeDocument/2006/relationships/hyperlink" Target="https://barttorvik.com/team.php?team=Coastal+Carolina&amp;year=2015" TargetMode="External"/><Relationship Id="rId23" Type="http://schemas.openxmlformats.org/officeDocument/2006/relationships/hyperlink" Target="https://barttorvik.com/team.php?team=Northern+Iowa&amp;year=2015" TargetMode="External"/><Relationship Id="rId119" Type="http://schemas.openxmlformats.org/officeDocument/2006/relationships/hyperlink" Target="https://barttorvik.com/team.php?team=Clemson&amp;year=2015" TargetMode="External"/><Relationship Id="rId326" Type="http://schemas.openxmlformats.org/officeDocument/2006/relationships/hyperlink" Target="https://barttorvik.com/team.php?team=Troy&amp;year=2015" TargetMode="External"/><Relationship Id="rId533" Type="http://schemas.openxmlformats.org/officeDocument/2006/relationships/hyperlink" Target="https://barttorvik.com/team.php?team=Stanford&amp;year=2015" TargetMode="External"/><Relationship Id="rId740" Type="http://schemas.openxmlformats.org/officeDocument/2006/relationships/hyperlink" Target="https://barttorvik.com/team.php?team=Lafayette&amp;year=2015" TargetMode="External"/><Relationship Id="rId838" Type="http://schemas.openxmlformats.org/officeDocument/2006/relationships/hyperlink" Target="https://barttorvik.com/team.php?team=Nicholls+St.&amp;year=2015" TargetMode="External"/><Relationship Id="rId172" Type="http://schemas.openxmlformats.org/officeDocument/2006/relationships/hyperlink" Target="https://barttorvik.com/team.php?team=Stony+Brook&amp;year=2015" TargetMode="External"/><Relationship Id="rId477" Type="http://schemas.openxmlformats.org/officeDocument/2006/relationships/hyperlink" Target="https://barttorvik.com/team.php?team=West+Virginia&amp;year=2015" TargetMode="External"/><Relationship Id="rId600" Type="http://schemas.openxmlformats.org/officeDocument/2006/relationships/hyperlink" Target="https://barttorvik.com/team.php?team=Iona&amp;year=2015" TargetMode="External"/><Relationship Id="rId684" Type="http://schemas.openxmlformats.org/officeDocument/2006/relationships/hyperlink" Target="https://barttorvik.com/team.php?team=Colgate&amp;year=2015" TargetMode="External"/><Relationship Id="rId337" Type="http://schemas.openxmlformats.org/officeDocument/2006/relationships/hyperlink" Target="https://barttorvik.com/team.php?team=Hampton&amp;year=201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Penn+St.&amp;year=2015" TargetMode="External"/><Relationship Id="rId299" Type="http://schemas.openxmlformats.org/officeDocument/2006/relationships/hyperlink" Target="https://barttorvik.com/team.php?team=Lafayette&amp;year=2015" TargetMode="External"/><Relationship Id="rId21" Type="http://schemas.openxmlformats.org/officeDocument/2006/relationships/hyperlink" Target="https://barttorvik.com/team.php?team=San+Diego+St.&amp;year=2015" TargetMode="External"/><Relationship Id="rId63" Type="http://schemas.openxmlformats.org/officeDocument/2006/relationships/hyperlink" Target="https://barttorvik.com/team.php?team=Notre+Dame&amp;year=2015" TargetMode="External"/><Relationship Id="rId159" Type="http://schemas.openxmlformats.org/officeDocument/2006/relationships/hyperlink" Target="https://barttorvik.com/team.php?team=NJIT&amp;year=2015" TargetMode="External"/><Relationship Id="rId324" Type="http://schemas.openxmlformats.org/officeDocument/2006/relationships/hyperlink" Target="https://barttorvik.com/team.php?team=Siena&amp;year=2015" TargetMode="External"/><Relationship Id="rId366" Type="http://schemas.openxmlformats.org/officeDocument/2006/relationships/hyperlink" Target="https://barttorvik.com/team.php?team=Monmouth&amp;year=2015" TargetMode="External"/><Relationship Id="rId170" Type="http://schemas.openxmlformats.org/officeDocument/2006/relationships/hyperlink" Target="https://barttorvik.com/team.php?team=Northeastern&amp;year=2015" TargetMode="External"/><Relationship Id="rId226" Type="http://schemas.openxmlformats.org/officeDocument/2006/relationships/hyperlink" Target="https://barttorvik.com/team.php?team=IPFW&amp;year=2015" TargetMode="External"/><Relationship Id="rId433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268" Type="http://schemas.openxmlformats.org/officeDocument/2006/relationships/hyperlink" Target="https://barttorvik.com/team.php?team=Wofford&amp;year=2015" TargetMode="External"/><Relationship Id="rId32" Type="http://schemas.openxmlformats.org/officeDocument/2006/relationships/hyperlink" Target="https://barttorvik.com/team.php?team=Iowa&amp;year=2015" TargetMode="External"/><Relationship Id="rId74" Type="http://schemas.openxmlformats.org/officeDocument/2006/relationships/hyperlink" Target="https://barttorvik.com/team.php?team=Old+Dominion&amp;year=2015" TargetMode="External"/><Relationship Id="rId128" Type="http://schemas.openxmlformats.org/officeDocument/2006/relationships/hyperlink" Target="https://barttorvik.com/team.php?team=Georgia&amp;year=2015" TargetMode="External"/><Relationship Id="rId335" Type="http://schemas.openxmlformats.org/officeDocument/2006/relationships/hyperlink" Target="https://barttorvik.com/team.php?team=Cal+St.+Northridge&amp;year=2015" TargetMode="External"/><Relationship Id="rId377" Type="http://schemas.openxmlformats.org/officeDocument/2006/relationships/hyperlink" Target="https://barttorvik.com/team.php?team=McNeese+St.&amp;year=2015" TargetMode="External"/><Relationship Id="rId5" Type="http://schemas.openxmlformats.org/officeDocument/2006/relationships/hyperlink" Target="https://barttorvik.com/team.php?team=Duke&amp;year=2015" TargetMode="External"/><Relationship Id="rId181" Type="http://schemas.openxmlformats.org/officeDocument/2006/relationships/hyperlink" Target="https://barttorvik.com/team.php?team=New+Mexico+St.&amp;year=2015" TargetMode="External"/><Relationship Id="rId237" Type="http://schemas.openxmlformats.org/officeDocument/2006/relationships/hyperlink" Target="https://barttorvik.com/team.php?team=Tennessee+Tech&amp;year=2015" TargetMode="External"/><Relationship Id="rId402" Type="http://schemas.openxmlformats.org/officeDocument/2006/relationships/hyperlink" Target="https://barttorvik.com/team.php?team=Youngstown+St.&amp;year=2015" TargetMode="External"/><Relationship Id="rId279" Type="http://schemas.openxmlformats.org/officeDocument/2006/relationships/hyperlink" Target="https://barttorvik.com/team.php?team=Miami+OH&amp;year=2015" TargetMode="External"/><Relationship Id="rId43" Type="http://schemas.openxmlformats.org/officeDocument/2006/relationships/hyperlink" Target="https://barttorvik.com/team.php?team=Kansas&amp;year=2015" TargetMode="External"/><Relationship Id="rId139" Type="http://schemas.openxmlformats.org/officeDocument/2006/relationships/hyperlink" Target="https://barttorvik.com/team.php?team=Memphis&amp;year=2015" TargetMode="External"/><Relationship Id="rId290" Type="http://schemas.openxmlformats.org/officeDocument/2006/relationships/hyperlink" Target="https://barttorvik.com/team.php?team=Howard&amp;year=2015" TargetMode="External"/><Relationship Id="rId304" Type="http://schemas.openxmlformats.org/officeDocument/2006/relationships/hyperlink" Target="https://barttorvik.com/team.php?team=Missouri+St.&amp;year=2015" TargetMode="External"/><Relationship Id="rId346" Type="http://schemas.openxmlformats.org/officeDocument/2006/relationships/hyperlink" Target="https://barttorvik.com/team.php?team=Lipscomb&amp;year=2015" TargetMode="External"/><Relationship Id="rId388" Type="http://schemas.openxmlformats.org/officeDocument/2006/relationships/hyperlink" Target="https://barttorvik.com/team.php?team=Fairleigh+Dickinson&amp;year=2015" TargetMode="External"/><Relationship Id="rId85" Type="http://schemas.openxmlformats.org/officeDocument/2006/relationships/hyperlink" Target="https://barttorvik.com/team.php?team=Colorado+St.&amp;year=2015" TargetMode="External"/><Relationship Id="rId150" Type="http://schemas.openxmlformats.org/officeDocument/2006/relationships/hyperlink" Target="https://barttorvik.com/team.php?team=New+Hampshire&amp;year=2015" TargetMode="External"/><Relationship Id="rId192" Type="http://schemas.openxmlformats.org/officeDocument/2006/relationships/hyperlink" Target="https://barttorvik.com/team.php?team=Buffalo&amp;year=2015" TargetMode="External"/><Relationship Id="rId206" Type="http://schemas.openxmlformats.org/officeDocument/2006/relationships/hyperlink" Target="https://barttorvik.com/team.php?team=Portland&amp;year=2015" TargetMode="External"/><Relationship Id="rId413" Type="http://schemas.openxmlformats.org/officeDocument/2006/relationships/hyperlink" Target="https://barttorvik.com/team.php?team=Southeastern+Louisiana&amp;year=2015" TargetMode="External"/><Relationship Id="rId248" Type="http://schemas.openxmlformats.org/officeDocument/2006/relationships/hyperlink" Target="https://barttorvik.com/team.php?team=Oral+Roberts&amp;year=2015" TargetMode="External"/><Relationship Id="rId269" Type="http://schemas.openxmlformats.org/officeDocument/2006/relationships/hyperlink" Target="https://barttorvik.com/team.php?team=Wofford&amp;year=2015" TargetMode="External"/><Relationship Id="rId12" Type="http://schemas.openxmlformats.org/officeDocument/2006/relationships/hyperlink" Target="https://barttorvik.com/team.php?team=Utah&amp;year=2015" TargetMode="External"/><Relationship Id="rId33" Type="http://schemas.openxmlformats.org/officeDocument/2006/relationships/hyperlink" Target="https://barttorvik.com/team.php?team=Oklahoma&amp;year=2015" TargetMode="External"/><Relationship Id="rId108" Type="http://schemas.openxmlformats.org/officeDocument/2006/relationships/hyperlink" Target="https://barttorvik.com/team.php?team=Oregon+St.&amp;year=2015" TargetMode="External"/><Relationship Id="rId129" Type="http://schemas.openxmlformats.org/officeDocument/2006/relationships/hyperlink" Target="https://barttorvik.com/team.php?team=Georgia&amp;year=2015" TargetMode="External"/><Relationship Id="rId280" Type="http://schemas.openxmlformats.org/officeDocument/2006/relationships/hyperlink" Target="https://barttorvik.com/team.php?team=Eastern+Washington&amp;year=2015" TargetMode="External"/><Relationship Id="rId315" Type="http://schemas.openxmlformats.org/officeDocument/2006/relationships/hyperlink" Target="https://barttorvik.com/team.php?team=Cornell&amp;year=2015" TargetMode="External"/><Relationship Id="rId336" Type="http://schemas.openxmlformats.org/officeDocument/2006/relationships/hyperlink" Target="https://barttorvik.com/team.php?team=Tennessee+Martin&amp;year=2015" TargetMode="External"/><Relationship Id="rId357" Type="http://schemas.openxmlformats.org/officeDocument/2006/relationships/hyperlink" Target="https://barttorvik.com/team.php?team=Illinois+Chicago&amp;year=2015" TargetMode="External"/><Relationship Id="rId54" Type="http://schemas.openxmlformats.org/officeDocument/2006/relationships/hyperlink" Target="https://barttorvik.com/team.php?team=Virginia&amp;year=2015" TargetMode="External"/><Relationship Id="rId75" Type="http://schemas.openxmlformats.org/officeDocument/2006/relationships/hyperlink" Target="https://barttorvik.com/team.php?team=Pittsburgh&amp;year=2015" TargetMode="External"/><Relationship Id="rId96" Type="http://schemas.openxmlformats.org/officeDocument/2006/relationships/hyperlink" Target="https://barttorvik.com/team.php?team=Providence&amp;year=2015" TargetMode="External"/><Relationship Id="rId140" Type="http://schemas.openxmlformats.org/officeDocument/2006/relationships/hyperlink" Target="https://barttorvik.com/team.php?team=Winthrop&amp;year=2015" TargetMode="External"/><Relationship Id="rId161" Type="http://schemas.openxmlformats.org/officeDocument/2006/relationships/hyperlink" Target="https://barttorvik.com/team.php?team=Valparaiso&amp;year=2015" TargetMode="External"/><Relationship Id="rId182" Type="http://schemas.openxmlformats.org/officeDocument/2006/relationships/hyperlink" Target="https://barttorvik.com/team.php?team=Oakland&amp;year=2015" TargetMode="External"/><Relationship Id="rId217" Type="http://schemas.openxmlformats.org/officeDocument/2006/relationships/hyperlink" Target="https://barttorvik.com/team.php?team=Western+Michigan&amp;year=2015" TargetMode="External"/><Relationship Id="rId378" Type="http://schemas.openxmlformats.org/officeDocument/2006/relationships/hyperlink" Target="https://barttorvik.com/team.php?team=Bethune+Cookman&amp;year=2015" TargetMode="External"/><Relationship Id="rId399" Type="http://schemas.openxmlformats.org/officeDocument/2006/relationships/hyperlink" Target="https://barttorvik.com/team.php?team=Austin+Peay&amp;year=2015" TargetMode="External"/><Relationship Id="rId403" Type="http://schemas.openxmlformats.org/officeDocument/2006/relationships/hyperlink" Target="https://barttorvik.com/team.php?team=Florida+Atlantic&amp;year=2015" TargetMode="External"/><Relationship Id="rId6" Type="http://schemas.openxmlformats.org/officeDocument/2006/relationships/hyperlink" Target="https://barttorvik.com/team.php?team=Duke&amp;year=2015" TargetMode="External"/><Relationship Id="rId238" Type="http://schemas.openxmlformats.org/officeDocument/2006/relationships/hyperlink" Target="https://barttorvik.com/team.php?team=Iona&amp;year=2015" TargetMode="External"/><Relationship Id="rId259" Type="http://schemas.openxmlformats.org/officeDocument/2006/relationships/hyperlink" Target="https://barttorvik.com/team.php?team=USC&amp;year=2015" TargetMode="External"/><Relationship Id="rId424" Type="http://schemas.openxmlformats.org/officeDocument/2006/relationships/hyperlink" Target="https://barttorvik.com/team.php?team=UMBC&amp;year=2015" TargetMode="External"/><Relationship Id="rId23" Type="http://schemas.openxmlformats.org/officeDocument/2006/relationships/hyperlink" Target="https://barttorvik.com/team.php?team=Iowa+St.&amp;year=2015" TargetMode="External"/><Relationship Id="rId119" Type="http://schemas.openxmlformats.org/officeDocument/2006/relationships/hyperlink" Target="https://barttorvik.com/team.php?team=Stanford&amp;year=2015" TargetMode="External"/><Relationship Id="rId270" Type="http://schemas.openxmlformats.org/officeDocument/2006/relationships/hyperlink" Target="https://barttorvik.com/team.php?team=High+Point&amp;year=2015" TargetMode="External"/><Relationship Id="rId291" Type="http://schemas.openxmlformats.org/officeDocument/2006/relationships/hyperlink" Target="https://barttorvik.com/team.php?team=FIU&amp;year=2015" TargetMode="External"/><Relationship Id="rId305" Type="http://schemas.openxmlformats.org/officeDocument/2006/relationships/hyperlink" Target="https://barttorvik.com/team.php?team=Nevada&amp;year=2015" TargetMode="External"/><Relationship Id="rId326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347" Type="http://schemas.openxmlformats.org/officeDocument/2006/relationships/hyperlink" Target="https://barttorvik.com/team.php?team=Texas+Southern&amp;year=2015" TargetMode="External"/><Relationship Id="rId44" Type="http://schemas.openxmlformats.org/officeDocument/2006/relationships/hyperlink" Target="https://barttorvik.com/team.php?team=Kansas&amp;year=2015" TargetMode="External"/><Relationship Id="rId65" Type="http://schemas.openxmlformats.org/officeDocument/2006/relationships/hyperlink" Target="https://barttorvik.com/team.php?team=North+Carolina&amp;year=2015" TargetMode="External"/><Relationship Id="rId86" Type="http://schemas.openxmlformats.org/officeDocument/2006/relationships/hyperlink" Target="https://barttorvik.com/team.php?team=Kansas+St.&amp;year=2015" TargetMode="External"/><Relationship Id="rId130" Type="http://schemas.openxmlformats.org/officeDocument/2006/relationships/hyperlink" Target="https://barttorvik.com/team.php?team=San+Diego&amp;year=2015" TargetMode="External"/><Relationship Id="rId151" Type="http://schemas.openxmlformats.org/officeDocument/2006/relationships/hyperlink" Target="https://barttorvik.com/team.php?team=Duquesne&amp;year=2015" TargetMode="External"/><Relationship Id="rId368" Type="http://schemas.openxmlformats.org/officeDocument/2006/relationships/hyperlink" Target="https://barttorvik.com/team.php?team=Hampton&amp;year=2015" TargetMode="External"/><Relationship Id="rId389" Type="http://schemas.openxmlformats.org/officeDocument/2006/relationships/hyperlink" Target="https://barttorvik.com/team.php?team=Nicholls+St.&amp;year=2015" TargetMode="External"/><Relationship Id="rId172" Type="http://schemas.openxmlformats.org/officeDocument/2006/relationships/hyperlink" Target="https://barttorvik.com/team.php?team=UAB&amp;year=2015" TargetMode="External"/><Relationship Id="rId193" Type="http://schemas.openxmlformats.org/officeDocument/2006/relationships/hyperlink" Target="https://barttorvik.com/team.php?team=Central+Michigan&amp;year=2015" TargetMode="External"/><Relationship Id="rId207" Type="http://schemas.openxmlformats.org/officeDocument/2006/relationships/hyperlink" Target="https://barttorvik.com/team.php?team=Fresno+St.&amp;year=2015" TargetMode="External"/><Relationship Id="rId228" Type="http://schemas.openxmlformats.org/officeDocument/2006/relationships/hyperlink" Target="https://barttorvik.com/team.php?team=Colgate&amp;year=2015" TargetMode="External"/><Relationship Id="rId249" Type="http://schemas.openxmlformats.org/officeDocument/2006/relationships/hyperlink" Target="https://barttorvik.com/team.php?team=Albany&amp;year=2015" TargetMode="External"/><Relationship Id="rId414" Type="http://schemas.openxmlformats.org/officeDocument/2006/relationships/hyperlink" Target="https://barttorvik.com/team.php?team=Hartford&amp;year=2015" TargetMode="External"/><Relationship Id="rId13" Type="http://schemas.openxmlformats.org/officeDocument/2006/relationships/hyperlink" Target="https://barttorvik.com/team.php?team=Wisconsin&amp;year=2015" TargetMode="External"/><Relationship Id="rId109" Type="http://schemas.openxmlformats.org/officeDocument/2006/relationships/hyperlink" Target="https://barttorvik.com/team.php?team=Michigan+St.&amp;year=2015" TargetMode="External"/><Relationship Id="rId260" Type="http://schemas.openxmlformats.org/officeDocument/2006/relationships/hyperlink" Target="https://barttorvik.com/team.php?team=UNC+Greensboro&amp;year=2015" TargetMode="External"/><Relationship Id="rId281" Type="http://schemas.openxmlformats.org/officeDocument/2006/relationships/hyperlink" Target="https://barttorvik.com/team.php?team=Eastern+Washington&amp;year=2015" TargetMode="External"/><Relationship Id="rId316" Type="http://schemas.openxmlformats.org/officeDocument/2006/relationships/hyperlink" Target="https://barttorvik.com/team.php?team=Cal+St.+Bakersfield&amp;year=2015" TargetMode="External"/><Relationship Id="rId337" Type="http://schemas.openxmlformats.org/officeDocument/2006/relationships/hyperlink" Target="https://barttorvik.com/team.php?team=Sacred+Heart&amp;year=2015" TargetMode="External"/><Relationship Id="rId34" Type="http://schemas.openxmlformats.org/officeDocument/2006/relationships/hyperlink" Target="https://barttorvik.com/team.php?team=Oklahoma&amp;year=2015" TargetMode="External"/><Relationship Id="rId55" Type="http://schemas.openxmlformats.org/officeDocument/2006/relationships/hyperlink" Target="https://barttorvik.com/team.php?team=Virginia&amp;year=2015" TargetMode="External"/><Relationship Id="rId76" Type="http://schemas.openxmlformats.org/officeDocument/2006/relationships/hyperlink" Target="https://barttorvik.com/team.php?team=Louisville&amp;year=2015" TargetMode="External"/><Relationship Id="rId97" Type="http://schemas.openxmlformats.org/officeDocument/2006/relationships/hyperlink" Target="https://barttorvik.com/team.php?team=Providence&amp;year=2015" TargetMode="External"/><Relationship Id="rId120" Type="http://schemas.openxmlformats.org/officeDocument/2006/relationships/hyperlink" Target="https://barttorvik.com/team.php?team=Seattle&amp;year=2015" TargetMode="External"/><Relationship Id="rId141" Type="http://schemas.openxmlformats.org/officeDocument/2006/relationships/hyperlink" Target="https://barttorvik.com/team.php?team=Georgia+Tech&amp;year=2015" TargetMode="External"/><Relationship Id="rId358" Type="http://schemas.openxmlformats.org/officeDocument/2006/relationships/hyperlink" Target="https://barttorvik.com/team.php?team=Presbyterian&amp;year=2015" TargetMode="External"/><Relationship Id="rId379" Type="http://schemas.openxmlformats.org/officeDocument/2006/relationships/hyperlink" Target="https://barttorvik.com/team.php?team=Montana+St.&amp;year=2015" TargetMode="External"/><Relationship Id="rId7" Type="http://schemas.openxmlformats.org/officeDocument/2006/relationships/hyperlink" Target="https://barttorvik.com/team.php?team=Wichita+St.&amp;year=2015" TargetMode="External"/><Relationship Id="rId162" Type="http://schemas.openxmlformats.org/officeDocument/2006/relationships/hyperlink" Target="https://barttorvik.com/team.php?team=Valparaiso&amp;year=2015" TargetMode="External"/><Relationship Id="rId183" Type="http://schemas.openxmlformats.org/officeDocument/2006/relationships/hyperlink" Target="https://barttorvik.com/team.php?team=Mississippi&amp;year=2015" TargetMode="External"/><Relationship Id="rId218" Type="http://schemas.openxmlformats.org/officeDocument/2006/relationships/hyperlink" Target="https://barttorvik.com/team.php?team=Southern+Illinois&amp;year=2015" TargetMode="External"/><Relationship Id="rId239" Type="http://schemas.openxmlformats.org/officeDocument/2006/relationships/hyperlink" Target="https://barttorvik.com/team.php?team=Stony+Brook&amp;year=2015" TargetMode="External"/><Relationship Id="rId390" Type="http://schemas.openxmlformats.org/officeDocument/2006/relationships/hyperlink" Target="https://barttorvik.com/team.php?team=LIU+Brooklyn&amp;year=2015" TargetMode="External"/><Relationship Id="rId404" Type="http://schemas.openxmlformats.org/officeDocument/2006/relationships/hyperlink" Target="https://barttorvik.com/team.php?team=Southern+Utah&amp;year=2015" TargetMode="External"/><Relationship Id="rId425" Type="http://schemas.openxmlformats.org/officeDocument/2006/relationships/hyperlink" Target="https://barttorvik.com/team.php?team=Abilene+Christian&amp;year=2015" TargetMode="External"/><Relationship Id="rId250" Type="http://schemas.openxmlformats.org/officeDocument/2006/relationships/hyperlink" Target="https://barttorvik.com/team.php?team=Albany&amp;year=2015" TargetMode="External"/><Relationship Id="rId271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292" Type="http://schemas.openxmlformats.org/officeDocument/2006/relationships/hyperlink" Target="https://barttorvik.com/team.php?team=Mercer&amp;year=2015" TargetMode="External"/><Relationship Id="rId306" Type="http://schemas.openxmlformats.org/officeDocument/2006/relationships/hyperlink" Target="https://barttorvik.com/team.php?team=Lamar&amp;year=2015" TargetMode="External"/><Relationship Id="rId24" Type="http://schemas.openxmlformats.org/officeDocument/2006/relationships/hyperlink" Target="https://barttorvik.com/team.php?team=Iowa+St.&amp;year=2015" TargetMode="External"/><Relationship Id="rId45" Type="http://schemas.openxmlformats.org/officeDocument/2006/relationships/hyperlink" Target="https://barttorvik.com/team.php?team=Gonzaga&amp;year=2015" TargetMode="External"/><Relationship Id="rId66" Type="http://schemas.openxmlformats.org/officeDocument/2006/relationships/hyperlink" Target="https://barttorvik.com/team.php?team=Texas&amp;year=2015" TargetMode="External"/><Relationship Id="rId87" Type="http://schemas.openxmlformats.org/officeDocument/2006/relationships/hyperlink" Target="https://barttorvik.com/team.php?team=Purdue&amp;year=2015" TargetMode="External"/><Relationship Id="rId110" Type="http://schemas.openxmlformats.org/officeDocument/2006/relationships/hyperlink" Target="https://barttorvik.com/team.php?team=Michigan+St.&amp;year=2015" TargetMode="External"/><Relationship Id="rId131" Type="http://schemas.openxmlformats.org/officeDocument/2006/relationships/hyperlink" Target="https://barttorvik.com/team.php?team=UC+Santa+Barbara&amp;year=2015" TargetMode="External"/><Relationship Id="rId327" Type="http://schemas.openxmlformats.org/officeDocument/2006/relationships/hyperlink" Target="https://barttorvik.com/team.php?team=UTSA&amp;year=2015" TargetMode="External"/><Relationship Id="rId348" Type="http://schemas.openxmlformats.org/officeDocument/2006/relationships/hyperlink" Target="https://barttorvik.com/team.php?team=Texas+Southern&amp;year=2015" TargetMode="External"/><Relationship Id="rId369" Type="http://schemas.openxmlformats.org/officeDocument/2006/relationships/hyperlink" Target="https://barttorvik.com/team.php?team=Hampton&amp;year=2015" TargetMode="External"/><Relationship Id="rId152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173" Type="http://schemas.openxmlformats.org/officeDocument/2006/relationships/hyperlink" Target="https://barttorvik.com/team.php?team=VCU&amp;year=2015" TargetMode="External"/><Relationship Id="rId194" Type="http://schemas.openxmlformats.org/officeDocument/2006/relationships/hyperlink" Target="https://barttorvik.com/team.php?team=Washington+St.&amp;year=2015" TargetMode="External"/><Relationship Id="rId208" Type="http://schemas.openxmlformats.org/officeDocument/2006/relationships/hyperlink" Target="https://barttorvik.com/team.php?team=Fordham&amp;year=2015" TargetMode="External"/><Relationship Id="rId229" Type="http://schemas.openxmlformats.org/officeDocument/2006/relationships/hyperlink" Target="https://barttorvik.com/team.php?team=North+Florida&amp;year=2015" TargetMode="External"/><Relationship Id="rId380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415" Type="http://schemas.openxmlformats.org/officeDocument/2006/relationships/hyperlink" Target="https://barttorvik.com/team.php?team=Savannah+St.&amp;year=2015" TargetMode="External"/><Relationship Id="rId240" Type="http://schemas.openxmlformats.org/officeDocument/2006/relationships/hyperlink" Target="https://barttorvik.com/team.php?team=Saint+Peter%27s&amp;year=2015" TargetMode="External"/><Relationship Id="rId261" Type="http://schemas.openxmlformats.org/officeDocument/2006/relationships/hyperlink" Target="https://barttorvik.com/team.php?team=Chattanooga&amp;year=2015" TargetMode="External"/><Relationship Id="rId14" Type="http://schemas.openxmlformats.org/officeDocument/2006/relationships/hyperlink" Target="https://barttorvik.com/team.php?team=Wisconsin&amp;year=2015" TargetMode="External"/><Relationship Id="rId35" Type="http://schemas.openxmlformats.org/officeDocument/2006/relationships/hyperlink" Target="https://barttorvik.com/team.php?team=North+Carolina+St.&amp;year=2015" TargetMode="External"/><Relationship Id="rId56" Type="http://schemas.openxmlformats.org/officeDocument/2006/relationships/hyperlink" Target="https://barttorvik.com/team.php?team=Maryland&amp;year=2015" TargetMode="External"/><Relationship Id="rId77" Type="http://schemas.openxmlformats.org/officeDocument/2006/relationships/hyperlink" Target="https://barttorvik.com/team.php?team=Louisville&amp;year=2015" TargetMode="External"/><Relationship Id="rId100" Type="http://schemas.openxmlformats.org/officeDocument/2006/relationships/hyperlink" Target="https://barttorvik.com/team.php?team=SMU&amp;year=2015" TargetMode="External"/><Relationship Id="rId282" Type="http://schemas.openxmlformats.org/officeDocument/2006/relationships/hyperlink" Target="https://barttorvik.com/team.php?team=Appalachian+St.&amp;year=2015" TargetMode="External"/><Relationship Id="rId317" Type="http://schemas.openxmlformats.org/officeDocument/2006/relationships/hyperlink" Target="https://barttorvik.com/team.php?team=Incarnate+Word&amp;year=2015" TargetMode="External"/><Relationship Id="rId338" Type="http://schemas.openxmlformats.org/officeDocument/2006/relationships/hyperlink" Target="https://barttorvik.com/team.php?team=Marist&amp;year=2015" TargetMode="External"/><Relationship Id="rId359" Type="http://schemas.openxmlformats.org/officeDocument/2006/relationships/hyperlink" Target="https://barttorvik.com/team.php?team=Houston+Christian&amp;year=2015" TargetMode="External"/><Relationship Id="rId8" Type="http://schemas.openxmlformats.org/officeDocument/2006/relationships/hyperlink" Target="https://barttorvik.com/team.php?team=Wichita+St.&amp;year=2015" TargetMode="External"/><Relationship Id="rId98" Type="http://schemas.openxmlformats.org/officeDocument/2006/relationships/hyperlink" Target="https://barttorvik.com/team.php?team=Stephen+F.+Austin&amp;year=2015" TargetMode="External"/><Relationship Id="rId121" Type="http://schemas.openxmlformats.org/officeDocument/2006/relationships/hyperlink" Target="https://barttorvik.com/team.php?team=Akron&amp;year=2015" TargetMode="External"/><Relationship Id="rId142" Type="http://schemas.openxmlformats.org/officeDocument/2006/relationships/hyperlink" Target="https://barttorvik.com/team.php?team=Northwestern&amp;year=2015" TargetMode="External"/><Relationship Id="rId163" Type="http://schemas.openxmlformats.org/officeDocument/2006/relationships/hyperlink" Target="https://barttorvik.com/team.php?team=Coastal+Carolina&amp;year=2015" TargetMode="External"/><Relationship Id="rId184" Type="http://schemas.openxmlformats.org/officeDocument/2006/relationships/hyperlink" Target="https://barttorvik.com/team.php?team=Mississippi&amp;year=2015" TargetMode="External"/><Relationship Id="rId219" Type="http://schemas.openxmlformats.org/officeDocument/2006/relationships/hyperlink" Target="https://barttorvik.com/team.php?team=Holy+Cross&amp;year=2015" TargetMode="External"/><Relationship Id="rId370" Type="http://schemas.openxmlformats.org/officeDocument/2006/relationships/hyperlink" Target="https://barttorvik.com/team.php?team=Saint+Louis&amp;year=2015" TargetMode="External"/><Relationship Id="rId391" Type="http://schemas.openxmlformats.org/officeDocument/2006/relationships/hyperlink" Target="https://barttorvik.com/team.php?team=North+Carolina+A%26T&amp;year=2015" TargetMode="External"/><Relationship Id="rId405" Type="http://schemas.openxmlformats.org/officeDocument/2006/relationships/hyperlink" Target="https://barttorvik.com/team.php?team=Arkansas+St.&amp;year=2015" TargetMode="External"/><Relationship Id="rId426" Type="http://schemas.openxmlformats.org/officeDocument/2006/relationships/hyperlink" Target="https://barttorvik.com/team.php?team=The+Citadel&amp;year=2015" TargetMode="External"/><Relationship Id="rId230" Type="http://schemas.openxmlformats.org/officeDocument/2006/relationships/hyperlink" Target="https://barttorvik.com/team.php?team=North+Florida&amp;year=2015" TargetMode="External"/><Relationship Id="rId251" Type="http://schemas.openxmlformats.org/officeDocument/2006/relationships/hyperlink" Target="https://barttorvik.com/team.php?team=Montana&amp;year=2015" TargetMode="External"/><Relationship Id="rId25" Type="http://schemas.openxmlformats.org/officeDocument/2006/relationships/hyperlink" Target="https://barttorvik.com/team.php?team=South+Dakota+St.&amp;year=2015" TargetMode="External"/><Relationship Id="rId46" Type="http://schemas.openxmlformats.org/officeDocument/2006/relationships/hyperlink" Target="https://barttorvik.com/team.php?team=Gonzaga&amp;year=2015" TargetMode="External"/><Relationship Id="rId67" Type="http://schemas.openxmlformats.org/officeDocument/2006/relationships/hyperlink" Target="https://barttorvik.com/team.php?team=Texas&amp;year=2015" TargetMode="External"/><Relationship Id="rId272" Type="http://schemas.openxmlformats.org/officeDocument/2006/relationships/hyperlink" Target="https://barttorvik.com/team.php?team=Virginia+Tech&amp;year=2015" TargetMode="External"/><Relationship Id="rId293" Type="http://schemas.openxmlformats.org/officeDocument/2006/relationships/hyperlink" Target="https://barttorvik.com/team.php?team=Ohio&amp;year=2015" TargetMode="External"/><Relationship Id="rId307" Type="http://schemas.openxmlformats.org/officeDocument/2006/relationships/hyperlink" Target="https://barttorvik.com/team.php?team=Sacramento+St.&amp;year=2015" TargetMode="External"/><Relationship Id="rId328" Type="http://schemas.openxmlformats.org/officeDocument/2006/relationships/hyperlink" Target="https://barttorvik.com/team.php?team=UT+Arlington&amp;year=2015" TargetMode="External"/><Relationship Id="rId349" Type="http://schemas.openxmlformats.org/officeDocument/2006/relationships/hyperlink" Target="https://barttorvik.com/team.php?team=Texas+St.&amp;year=2015" TargetMode="External"/><Relationship Id="rId88" Type="http://schemas.openxmlformats.org/officeDocument/2006/relationships/hyperlink" Target="https://barttorvik.com/team.php?team=Purdue&amp;year=2015" TargetMode="External"/><Relationship Id="rId111" Type="http://schemas.openxmlformats.org/officeDocument/2006/relationships/hyperlink" Target="https://barttorvik.com/team.php?team=Boston+College&amp;year=2015" TargetMode="External"/><Relationship Id="rId132" Type="http://schemas.openxmlformats.org/officeDocument/2006/relationships/hyperlink" Target="https://barttorvik.com/team.php?team=Rhode+Island&amp;year=2015" TargetMode="External"/><Relationship Id="rId153" Type="http://schemas.openxmlformats.org/officeDocument/2006/relationships/hyperlink" Target="https://barttorvik.com/team.php?team=Minnesota&amp;year=2015" TargetMode="External"/><Relationship Id="rId174" Type="http://schemas.openxmlformats.org/officeDocument/2006/relationships/hyperlink" Target="https://barttorvik.com/team.php?team=VCU&amp;year=2015" TargetMode="External"/><Relationship Id="rId195" Type="http://schemas.openxmlformats.org/officeDocument/2006/relationships/hyperlink" Target="https://barttorvik.com/team.php?team=Toledo&amp;year=2015" TargetMode="External"/><Relationship Id="rId209" Type="http://schemas.openxmlformats.org/officeDocument/2006/relationships/hyperlink" Target="https://barttorvik.com/team.php?team=Louisiana+Monroe&amp;year=2015" TargetMode="External"/><Relationship Id="rId360" Type="http://schemas.openxmlformats.org/officeDocument/2006/relationships/hyperlink" Target="https://barttorvik.com/team.php?team=Norfolk+St.&amp;year=2015" TargetMode="External"/><Relationship Id="rId381" Type="http://schemas.openxmlformats.org/officeDocument/2006/relationships/hyperlink" Target="https://barttorvik.com/team.php?team=Binghamton&amp;year=2015" TargetMode="External"/><Relationship Id="rId416" Type="http://schemas.openxmlformats.org/officeDocument/2006/relationships/hyperlink" Target="https://barttorvik.com/team.php?team=Morgan+St.&amp;year=2015" TargetMode="External"/><Relationship Id="rId220" Type="http://schemas.openxmlformats.org/officeDocument/2006/relationships/hyperlink" Target="https://barttorvik.com/team.php?team=Eastern+Michigan&amp;year=2015" TargetMode="External"/><Relationship Id="rId241" Type="http://schemas.openxmlformats.org/officeDocument/2006/relationships/hyperlink" Target="https://barttorvik.com/team.php?team=Bowling+Green&amp;year=2015" TargetMode="External"/><Relationship Id="rId15" Type="http://schemas.openxmlformats.org/officeDocument/2006/relationships/hyperlink" Target="https://barttorvik.com/team.php?team=Boise+St.&amp;year=2015" TargetMode="External"/><Relationship Id="rId36" Type="http://schemas.openxmlformats.org/officeDocument/2006/relationships/hyperlink" Target="https://barttorvik.com/team.php?team=North+Carolina+St.&amp;year=2015" TargetMode="External"/><Relationship Id="rId57" Type="http://schemas.openxmlformats.org/officeDocument/2006/relationships/hyperlink" Target="https://barttorvik.com/team.php?team=Maryland&amp;year=2015" TargetMode="External"/><Relationship Id="rId262" Type="http://schemas.openxmlformats.org/officeDocument/2006/relationships/hyperlink" Target="https://barttorvik.com/team.php?team=Bucknell&amp;year=2015" TargetMode="External"/><Relationship Id="rId283" Type="http://schemas.openxmlformats.org/officeDocument/2006/relationships/hyperlink" Target="https://barttorvik.com/team.php?team=Georgia+Southern&amp;year=2015" TargetMode="External"/><Relationship Id="rId318" Type="http://schemas.openxmlformats.org/officeDocument/2006/relationships/hyperlink" Target="https://barttorvik.com/team.php?team=Boston+University&amp;year=2015" TargetMode="External"/><Relationship Id="rId339" Type="http://schemas.openxmlformats.org/officeDocument/2006/relationships/hyperlink" Target="https://barttorvik.com/team.php?team=Prairie+View+A%26M&amp;year=2015" TargetMode="External"/><Relationship Id="rId78" Type="http://schemas.openxmlformats.org/officeDocument/2006/relationships/hyperlink" Target="https://barttorvik.com/team.php?team=Illinois+St.&amp;year=2015" TargetMode="External"/><Relationship Id="rId99" Type="http://schemas.openxmlformats.org/officeDocument/2006/relationships/hyperlink" Target="https://barttorvik.com/team.php?team=Stephen+F.+Austin&amp;year=2015" TargetMode="External"/><Relationship Id="rId101" Type="http://schemas.openxmlformats.org/officeDocument/2006/relationships/hyperlink" Target="https://barttorvik.com/team.php?team=SMU&amp;year=2015" TargetMode="External"/><Relationship Id="rId122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143" Type="http://schemas.openxmlformats.org/officeDocument/2006/relationships/hyperlink" Target="https://barttorvik.com/team.php?team=Creighton&amp;year=2015" TargetMode="External"/><Relationship Id="rId164" Type="http://schemas.openxmlformats.org/officeDocument/2006/relationships/hyperlink" Target="https://barttorvik.com/team.php?team=Coastal+Carolina&amp;year=2015" TargetMode="External"/><Relationship Id="rId185" Type="http://schemas.openxmlformats.org/officeDocument/2006/relationships/hyperlink" Target="https://barttorvik.com/team.php?team=Lehigh&amp;year=2015" TargetMode="External"/><Relationship Id="rId350" Type="http://schemas.openxmlformats.org/officeDocument/2006/relationships/hyperlink" Target="https://barttorvik.com/team.php?team=Loyola+Chicago&amp;year=2015" TargetMode="External"/><Relationship Id="rId371" Type="http://schemas.openxmlformats.org/officeDocument/2006/relationships/hyperlink" Target="https://barttorvik.com/team.php?team=Loyola+Marymount&amp;year=2015" TargetMode="External"/><Relationship Id="rId406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9" Type="http://schemas.openxmlformats.org/officeDocument/2006/relationships/hyperlink" Target="https://barttorvik.com/team.php?team=Arizona&amp;year=2015" TargetMode="External"/><Relationship Id="rId210" Type="http://schemas.openxmlformats.org/officeDocument/2006/relationships/hyperlink" Target="https://barttorvik.com/team.php?team=St.+Bonaventure&amp;year=2015" TargetMode="External"/><Relationship Id="rId392" Type="http://schemas.openxmlformats.org/officeDocument/2006/relationships/hyperlink" Target="https://barttorvik.com/team.php?team=Maine&amp;year=2015" TargetMode="External"/><Relationship Id="rId427" Type="http://schemas.openxmlformats.org/officeDocument/2006/relationships/hyperlink" Target="https://barttorvik.com/team.php?team=Alcorn+St.&amp;year=2015" TargetMode="External"/><Relationship Id="rId26" Type="http://schemas.openxmlformats.org/officeDocument/2006/relationships/hyperlink" Target="https://barttorvik.com/team.php?team=Clemson&amp;year=2015" TargetMode="External"/><Relationship Id="rId231" Type="http://schemas.openxmlformats.org/officeDocument/2006/relationships/hyperlink" Target="https://barttorvik.com/team.php?team=Yale&amp;year=2015" TargetMode="External"/><Relationship Id="rId252" Type="http://schemas.openxmlformats.org/officeDocument/2006/relationships/hyperlink" Target="https://barttorvik.com/team.php?team=Washington&amp;year=2015" TargetMode="External"/><Relationship Id="rId273" Type="http://schemas.openxmlformats.org/officeDocument/2006/relationships/hyperlink" Target="https://barttorvik.com/team.php?team=Columbia&amp;year=2015" TargetMode="External"/><Relationship Id="rId294" Type="http://schemas.openxmlformats.org/officeDocument/2006/relationships/hyperlink" Target="https://barttorvik.com/team.php?team=Tennessee&amp;year=2015" TargetMode="External"/><Relationship Id="rId308" Type="http://schemas.openxmlformats.org/officeDocument/2006/relationships/hyperlink" Target="https://barttorvik.com/team.php?team=George+Mason&amp;year=2015" TargetMode="External"/><Relationship Id="rId329" Type="http://schemas.openxmlformats.org/officeDocument/2006/relationships/hyperlink" Target="https://barttorvik.com/team.php?team=Santa+Clara&amp;year=2015" TargetMode="External"/><Relationship Id="rId47" Type="http://schemas.openxmlformats.org/officeDocument/2006/relationships/hyperlink" Target="https://barttorvik.com/team.php?team=Temple&amp;year=2015" TargetMode="External"/><Relationship Id="rId68" Type="http://schemas.openxmlformats.org/officeDocument/2006/relationships/hyperlink" Target="https://barttorvik.com/team.php?team=St.+John%27s&amp;year=2015" TargetMode="External"/><Relationship Id="rId89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112" Type="http://schemas.openxmlformats.org/officeDocument/2006/relationships/hyperlink" Target="https://barttorvik.com/team.php?team=Louisiana+Tech&amp;year=2015" TargetMode="External"/><Relationship Id="rId133" Type="http://schemas.openxmlformats.org/officeDocument/2006/relationships/hyperlink" Target="https://barttorvik.com/team.php?team=UNLV&amp;year=2015" TargetMode="External"/><Relationship Id="rId154" Type="http://schemas.openxmlformats.org/officeDocument/2006/relationships/hyperlink" Target="https://barttorvik.com/team.php?team=Alabama&amp;year=2015" TargetMode="External"/><Relationship Id="rId175" Type="http://schemas.openxmlformats.org/officeDocument/2006/relationships/hyperlink" Target="https://barttorvik.com/team.php?team=SIU+Edwardsville&amp;year=2015" TargetMode="External"/><Relationship Id="rId340" Type="http://schemas.openxmlformats.org/officeDocument/2006/relationships/hyperlink" Target="https://barttorvik.com/team.php?team=New+Orleans&amp;year=2015" TargetMode="External"/><Relationship Id="rId361" Type="http://schemas.openxmlformats.org/officeDocument/2006/relationships/hyperlink" Target="https://barttorvik.com/team.php?team=Army&amp;year=2015" TargetMode="External"/><Relationship Id="rId196" Type="http://schemas.openxmlformats.org/officeDocument/2006/relationships/hyperlink" Target="https://barttorvik.com/team.php?team=Middle+Tennessee&amp;year=2015" TargetMode="External"/><Relationship Id="rId200" Type="http://schemas.openxmlformats.org/officeDocument/2006/relationships/hyperlink" Target="https://barttorvik.com/team.php?team=Louisiana+Lafayette&amp;year=2015" TargetMode="External"/><Relationship Id="rId382" Type="http://schemas.openxmlformats.org/officeDocument/2006/relationships/hyperlink" Target="https://barttorvik.com/team.php?team=UMass+Lowell&amp;year=2015" TargetMode="External"/><Relationship Id="rId417" Type="http://schemas.openxmlformats.org/officeDocument/2006/relationships/hyperlink" Target="https://barttorvik.com/team.php?team=Coppin+St.&amp;year=2015" TargetMode="External"/><Relationship Id="rId16" Type="http://schemas.openxmlformats.org/officeDocument/2006/relationships/hyperlink" Target="https://barttorvik.com/team.php?team=Boise+St.&amp;year=2015" TargetMode="External"/><Relationship Id="rId221" Type="http://schemas.openxmlformats.org/officeDocument/2006/relationships/hyperlink" Target="https://barttorvik.com/team.php?team=Seton+Hall&amp;year=2015" TargetMode="External"/><Relationship Id="rId242" Type="http://schemas.openxmlformats.org/officeDocument/2006/relationships/hyperlink" Target="https://barttorvik.com/team.php?team=Eastern+Kentucky&amp;year=2015" TargetMode="External"/><Relationship Id="rId263" Type="http://schemas.openxmlformats.org/officeDocument/2006/relationships/hyperlink" Target="https://barttorvik.com/team.php?team=Pepperdine&amp;year=2015" TargetMode="External"/><Relationship Id="rId284" Type="http://schemas.openxmlformats.org/officeDocument/2006/relationships/hyperlink" Target="https://barttorvik.com/team.php?team=South+Dakota&amp;year=2015" TargetMode="External"/><Relationship Id="rId319" Type="http://schemas.openxmlformats.org/officeDocument/2006/relationships/hyperlink" Target="https://barttorvik.com/team.php?team=William+%26+Mary&amp;year=2015" TargetMode="External"/><Relationship Id="rId37" Type="http://schemas.openxmlformats.org/officeDocument/2006/relationships/hyperlink" Target="https://barttorvik.com/team.php?team=Butler&amp;year=2015" TargetMode="External"/><Relationship Id="rId58" Type="http://schemas.openxmlformats.org/officeDocument/2006/relationships/hyperlink" Target="https://barttorvik.com/team.php?team=UCLA&amp;year=2015" TargetMode="External"/><Relationship Id="rId79" Type="http://schemas.openxmlformats.org/officeDocument/2006/relationships/hyperlink" Target="https://barttorvik.com/team.php?team=TCU&amp;year=2015" TargetMode="External"/><Relationship Id="rId102" Type="http://schemas.openxmlformats.org/officeDocument/2006/relationships/hyperlink" Target="https://barttorvik.com/team.php?team=Arizona+St.&amp;year=2015" TargetMode="External"/><Relationship Id="rId123" Type="http://schemas.openxmlformats.org/officeDocument/2006/relationships/hyperlink" Target="https://barttorvik.com/team.php?team=Belmont&amp;year=2015" TargetMode="External"/><Relationship Id="rId144" Type="http://schemas.openxmlformats.org/officeDocument/2006/relationships/hyperlink" Target="https://barttorvik.com/team.php?team=California&amp;year=2015" TargetMode="External"/><Relationship Id="rId330" Type="http://schemas.openxmlformats.org/officeDocument/2006/relationships/hyperlink" Target="https://barttorvik.com/team.php?team=San+Francisco&amp;year=2015" TargetMode="External"/><Relationship Id="rId90" Type="http://schemas.openxmlformats.org/officeDocument/2006/relationships/hyperlink" Target="https://barttorvik.com/team.php?team=Vanderbilt&amp;year=2015" TargetMode="External"/><Relationship Id="rId165" Type="http://schemas.openxmlformats.org/officeDocument/2006/relationships/hyperlink" Target="https://barttorvik.com/team.php?team=Houston&amp;year=2015" TargetMode="External"/><Relationship Id="rId186" Type="http://schemas.openxmlformats.org/officeDocument/2006/relationships/hyperlink" Target="https://barttorvik.com/team.php?team=East+Carolina&amp;year=2015" TargetMode="External"/><Relationship Id="rId351" Type="http://schemas.openxmlformats.org/officeDocument/2006/relationships/hyperlink" Target="https://barttorvik.com/team.php?team=Loyola+MD&amp;year=2015" TargetMode="External"/><Relationship Id="rId372" Type="http://schemas.openxmlformats.org/officeDocument/2006/relationships/hyperlink" Target="https://barttorvik.com/team.php?team=Fairfield&amp;year=2015" TargetMode="External"/><Relationship Id="rId393" Type="http://schemas.openxmlformats.org/officeDocument/2006/relationships/hyperlink" Target="https://barttorvik.com/team.php?team=Longwood&amp;year=2015" TargetMode="External"/><Relationship Id="rId407" Type="http://schemas.openxmlformats.org/officeDocument/2006/relationships/hyperlink" Target="https://barttorvik.com/team.php?team=Liberty&amp;year=2015" TargetMode="External"/><Relationship Id="rId428" Type="http://schemas.openxmlformats.org/officeDocument/2006/relationships/hyperlink" Target="https://barttorvik.com/team.php?team=Arkansas+Pine+Bluff&amp;year=2015" TargetMode="External"/><Relationship Id="rId211" Type="http://schemas.openxmlformats.org/officeDocument/2006/relationships/hyperlink" Target="https://barttorvik.com/team.php?team=Air+Force&amp;year=2015" TargetMode="External"/><Relationship Id="rId232" Type="http://schemas.openxmlformats.org/officeDocument/2006/relationships/hyperlink" Target="https://barttorvik.com/team.php?team=UC+Riverside&amp;year=2015" TargetMode="External"/><Relationship Id="rId253" Type="http://schemas.openxmlformats.org/officeDocument/2006/relationships/hyperlink" Target="https://barttorvik.com/team.php?team=Colorado&amp;year=2015" TargetMode="External"/><Relationship Id="rId274" Type="http://schemas.openxmlformats.org/officeDocument/2006/relationships/hyperlink" Target="https://barttorvik.com/team.php?team=Rider&amp;year=2015" TargetMode="External"/><Relationship Id="rId295" Type="http://schemas.openxmlformats.org/officeDocument/2006/relationships/hyperlink" Target="https://barttorvik.com/team.php?team=Jackson+St.&amp;year=2015" TargetMode="External"/><Relationship Id="rId309" Type="http://schemas.openxmlformats.org/officeDocument/2006/relationships/hyperlink" Target="https://barttorvik.com/team.php?team=Mount+St.+Mary%27s&amp;year=2015" TargetMode="External"/><Relationship Id="rId27" Type="http://schemas.openxmlformats.org/officeDocument/2006/relationships/hyperlink" Target="https://barttorvik.com/team.php?team=Baylor&amp;year=2015" TargetMode="External"/><Relationship Id="rId48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69" Type="http://schemas.openxmlformats.org/officeDocument/2006/relationships/hyperlink" Target="https://barttorvik.com/team.php?team=St.+John%27s&amp;year=2015" TargetMode="External"/><Relationship Id="rId113" Type="http://schemas.openxmlformats.org/officeDocument/2006/relationships/hyperlink" Target="https://barttorvik.com/team.php?team=Green+Bay&amp;year=2015" TargetMode="External"/><Relationship Id="rId134" Type="http://schemas.openxmlformats.org/officeDocument/2006/relationships/hyperlink" Target="https://barttorvik.com/team.php?team=Wyoming&amp;year=2015" TargetMode="External"/><Relationship Id="rId320" Type="http://schemas.openxmlformats.org/officeDocument/2006/relationships/hyperlink" Target="https://barttorvik.com/team.php?team=Northern+Colorado&amp;year=2015" TargetMode="External"/><Relationship Id="rId80" Type="http://schemas.openxmlformats.org/officeDocument/2006/relationships/hyperlink" Target="https://barttorvik.com/team.php?team=George+Washington&amp;year=2015" TargetMode="External"/><Relationship Id="rId155" Type="http://schemas.openxmlformats.org/officeDocument/2006/relationships/hyperlink" Target="https://barttorvik.com/team.php?team=Florida+St.&amp;year=2015" TargetMode="External"/><Relationship Id="rId176" Type="http://schemas.openxmlformats.org/officeDocument/2006/relationships/hyperlink" Target="https://barttorvik.com/team.php?team=Southeast+Missouri+St.&amp;year=2015" TargetMode="External"/><Relationship Id="rId197" Type="http://schemas.openxmlformats.org/officeDocument/2006/relationships/hyperlink" Target="https://barttorvik.com/team.php?team=Texas+A%26M+Corpus+Chris&amp;year=2015" TargetMode="External"/><Relationship Id="rId341" Type="http://schemas.openxmlformats.org/officeDocument/2006/relationships/hyperlink" Target="https://barttorvik.com/team.php?team=Furman&amp;year=2015" TargetMode="External"/><Relationship Id="rId362" Type="http://schemas.openxmlformats.org/officeDocument/2006/relationships/hyperlink" Target="https://barttorvik.com/team.php?team=Western+Carolina&amp;year=2015" TargetMode="External"/><Relationship Id="rId383" Type="http://schemas.openxmlformats.org/officeDocument/2006/relationships/hyperlink" Target="https://barttorvik.com/team.php?team=UNC+Asheville&amp;year=2015" TargetMode="External"/><Relationship Id="rId418" Type="http://schemas.openxmlformats.org/officeDocument/2006/relationships/hyperlink" Target="https://barttorvik.com/team.php?team=Central+Arkansas&amp;year=2015" TargetMode="External"/><Relationship Id="rId201" Type="http://schemas.openxmlformats.org/officeDocument/2006/relationships/hyperlink" Target="https://barttorvik.com/team.php?team=UC+Irvine&amp;year=2015" TargetMode="External"/><Relationship Id="rId222" Type="http://schemas.openxmlformats.org/officeDocument/2006/relationships/hyperlink" Target="https://barttorvik.com/team.php?team=Manhattan&amp;year=2015" TargetMode="External"/><Relationship Id="rId243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264" Type="http://schemas.openxmlformats.org/officeDocument/2006/relationships/hyperlink" Target="https://barttorvik.com/team.php?team=Pacific&amp;year=2015" TargetMode="External"/><Relationship Id="rId285" Type="http://schemas.openxmlformats.org/officeDocument/2006/relationships/hyperlink" Target="https://barttorvik.com/team.php?team=South+Florida&amp;year=2015" TargetMode="External"/><Relationship Id="rId17" Type="http://schemas.openxmlformats.org/officeDocument/2006/relationships/hyperlink" Target="https://barttorvik.com/team.php?team=Northern+Iowa&amp;year=2015" TargetMode="External"/><Relationship Id="rId38" Type="http://schemas.openxmlformats.org/officeDocument/2006/relationships/hyperlink" Target="https://barttorvik.com/team.php?team=Butler&amp;year=2015" TargetMode="External"/><Relationship Id="rId59" Type="http://schemas.openxmlformats.org/officeDocument/2006/relationships/hyperlink" Target="https://barttorvik.com/team.php?team=UCLA&amp;year=2015" TargetMode="External"/><Relationship Id="rId103" Type="http://schemas.openxmlformats.org/officeDocument/2006/relationships/hyperlink" Target="https://barttorvik.com/team.php?team=LSU&amp;year=2015" TargetMode="External"/><Relationship Id="rId124" Type="http://schemas.openxmlformats.org/officeDocument/2006/relationships/hyperlink" Target="https://barttorvik.com/team.php?team=Belmont&amp;year=2015" TargetMode="External"/><Relationship Id="rId310" Type="http://schemas.openxmlformats.org/officeDocument/2006/relationships/hyperlink" Target="https://barttorvik.com/team.php?team=Gardner+Webb&amp;year=2015" TargetMode="External"/><Relationship Id="rId70" Type="http://schemas.openxmlformats.org/officeDocument/2006/relationships/hyperlink" Target="https://barttorvik.com/team.php?team=Texas+A%26M&amp;year=2015" TargetMode="External"/><Relationship Id="rId91" Type="http://schemas.openxmlformats.org/officeDocument/2006/relationships/hyperlink" Target="https://barttorvik.com/team.php?team=Saint+Mary%27s&amp;year=2015" TargetMode="External"/><Relationship Id="rId145" Type="http://schemas.openxmlformats.org/officeDocument/2006/relationships/hyperlink" Target="https://barttorvik.com/team.php?team=Cincinnati&amp;year=2015" TargetMode="External"/><Relationship Id="rId166" Type="http://schemas.openxmlformats.org/officeDocument/2006/relationships/hyperlink" Target="https://barttorvik.com/team.php?team=Milwaukee&amp;year=2015" TargetMode="External"/><Relationship Id="rId187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331" Type="http://schemas.openxmlformats.org/officeDocument/2006/relationships/hyperlink" Target="https://barttorvik.com/team.php?team=Nebraska+Omaha&amp;year=2015" TargetMode="External"/><Relationship Id="rId352" Type="http://schemas.openxmlformats.org/officeDocument/2006/relationships/hyperlink" Target="https://barttorvik.com/team.php?team=Niagara&amp;year=2015" TargetMode="External"/><Relationship Id="rId373" Type="http://schemas.openxmlformats.org/officeDocument/2006/relationships/hyperlink" Target="https://barttorvik.com/team.php?team=Western+Illinois&amp;year=2015" TargetMode="External"/><Relationship Id="rId394" Type="http://schemas.openxmlformats.org/officeDocument/2006/relationships/hyperlink" Target="https://barttorvik.com/team.php?team=North+Dakota&amp;year=2015" TargetMode="External"/><Relationship Id="rId408" Type="http://schemas.openxmlformats.org/officeDocument/2006/relationships/hyperlink" Target="https://barttorvik.com/team.php?team=Alabama+St.&amp;year=2015" TargetMode="External"/><Relationship Id="rId429" Type="http://schemas.openxmlformats.org/officeDocument/2006/relationships/hyperlink" Target="https://barttorvik.com/team.php?team=Tennessee+St.&amp;year=2015" TargetMode="External"/><Relationship Id="rId1" Type="http://schemas.openxmlformats.org/officeDocument/2006/relationships/hyperlink" Target="https://barttorvik.com/team.php?team=Kentucky&amp;year=2015" TargetMode="External"/><Relationship Id="rId212" Type="http://schemas.openxmlformats.org/officeDocument/2006/relationships/hyperlink" Target="https://barttorvik.com/team.php?team=Princeton&amp;year=2015" TargetMode="External"/><Relationship Id="rId233" Type="http://schemas.openxmlformats.org/officeDocument/2006/relationships/hyperlink" Target="https://barttorvik.com/team.php?team=Northern+Arizona&amp;year=2015" TargetMode="External"/><Relationship Id="rId254" Type="http://schemas.openxmlformats.org/officeDocument/2006/relationships/hyperlink" Target="https://barttorvik.com/team.php?team=Jacksonville+St.&amp;year=2015" TargetMode="External"/><Relationship Id="rId28" Type="http://schemas.openxmlformats.org/officeDocument/2006/relationships/hyperlink" Target="https://barttorvik.com/team.php?team=Baylor&amp;year=2015" TargetMode="External"/><Relationship Id="rId49" Type="http://schemas.openxmlformats.org/officeDocument/2006/relationships/hyperlink" Target="https://barttorvik.com/team.php?team=Davidson&amp;year=2015" TargetMode="External"/><Relationship Id="rId114" Type="http://schemas.openxmlformats.org/officeDocument/2006/relationships/hyperlink" Target="https://barttorvik.com/team.php?team=UTEP&amp;year=2015" TargetMode="External"/><Relationship Id="rId275" Type="http://schemas.openxmlformats.org/officeDocument/2006/relationships/hyperlink" Target="https://barttorvik.com/team.php?team=Northwestern+St.&amp;year=2015" TargetMode="External"/><Relationship Id="rId296" Type="http://schemas.openxmlformats.org/officeDocument/2006/relationships/hyperlink" Target="https://barttorvik.com/team.php?team=Navy&amp;year=2015" TargetMode="External"/><Relationship Id="rId300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60" Type="http://schemas.openxmlformats.org/officeDocument/2006/relationships/hyperlink" Target="https://barttorvik.com/team.php?team=Georgetown&amp;year=2015" TargetMode="External"/><Relationship Id="rId81" Type="http://schemas.openxmlformats.org/officeDocument/2006/relationships/hyperlink" Target="https://barttorvik.com/team.php?team=Dayton&amp;year=2015" TargetMode="External"/><Relationship Id="rId135" Type="http://schemas.openxmlformats.org/officeDocument/2006/relationships/hyperlink" Target="https://barttorvik.com/team.php?team=Wyoming&amp;year=2015" TargetMode="External"/><Relationship Id="rId156" Type="http://schemas.openxmlformats.org/officeDocument/2006/relationships/hyperlink" Target="https://barttorvik.com/team.php?team=Cleveland+St.&amp;year=2015" TargetMode="External"/><Relationship Id="rId177" Type="http://schemas.openxmlformats.org/officeDocument/2006/relationships/hyperlink" Target="https://barttorvik.com/team.php?team=Wake+Forest&amp;year=2015" TargetMode="External"/><Relationship Id="rId198" Type="http://schemas.openxmlformats.org/officeDocument/2006/relationships/hyperlink" Target="https://barttorvik.com/team.php?team=Saint+Joseph%27s&amp;year=2015" TargetMode="External"/><Relationship Id="rId321" Type="http://schemas.openxmlformats.org/officeDocument/2006/relationships/hyperlink" Target="https://barttorvik.com/team.php?team=Bryant&amp;year=2015" TargetMode="External"/><Relationship Id="rId342" Type="http://schemas.openxmlformats.org/officeDocument/2006/relationships/hyperlink" Target="https://barttorvik.com/team.php?team=Idaho+St.&amp;year=2015" TargetMode="External"/><Relationship Id="rId363" Type="http://schemas.openxmlformats.org/officeDocument/2006/relationships/hyperlink" Target="https://barttorvik.com/team.php?team=Campbell&amp;year=2015" TargetMode="External"/><Relationship Id="rId384" Type="http://schemas.openxmlformats.org/officeDocument/2006/relationships/hyperlink" Target="https://barttorvik.com/team.php?team=Cal+St.+Fullerton&amp;year=2015" TargetMode="External"/><Relationship Id="rId419" Type="http://schemas.openxmlformats.org/officeDocument/2006/relationships/hyperlink" Target="https://barttorvik.com/team.php?team=Southern&amp;year=2015" TargetMode="External"/><Relationship Id="rId202" Type="http://schemas.openxmlformats.org/officeDocument/2006/relationships/hyperlink" Target="https://barttorvik.com/team.php?team=UC+Irvine&amp;year=2015" TargetMode="External"/><Relationship Id="rId223" Type="http://schemas.openxmlformats.org/officeDocument/2006/relationships/hyperlink" Target="https://barttorvik.com/team.php?team=Manhattan&amp;year=2015" TargetMode="External"/><Relationship Id="rId244" Type="http://schemas.openxmlformats.org/officeDocument/2006/relationships/hyperlink" Target="https://barttorvik.com/team.php?team=Idaho&amp;year=2015" TargetMode="External"/><Relationship Id="rId430" Type="http://schemas.openxmlformats.org/officeDocument/2006/relationships/hyperlink" Target="https://barttorvik.com/team.php?team=Florida+A%26M&amp;year=2015" TargetMode="External"/><Relationship Id="rId18" Type="http://schemas.openxmlformats.org/officeDocument/2006/relationships/hyperlink" Target="https://barttorvik.com/team.php?team=Northern+Iowa&amp;year=2015" TargetMode="External"/><Relationship Id="rId39" Type="http://schemas.openxmlformats.org/officeDocument/2006/relationships/hyperlink" Target="https://barttorvik.com/team.php?team=Arkansas&amp;year=2015" TargetMode="External"/><Relationship Id="rId265" Type="http://schemas.openxmlformats.org/officeDocument/2006/relationships/hyperlink" Target="https://barttorvik.com/team.php?team=Elon&amp;year=2015" TargetMode="External"/><Relationship Id="rId286" Type="http://schemas.openxmlformats.org/officeDocument/2006/relationships/hyperlink" Target="https://barttorvik.com/team.php?team=Hofstra&amp;year=2015" TargetMode="External"/><Relationship Id="rId50" Type="http://schemas.openxmlformats.org/officeDocument/2006/relationships/hyperlink" Target="https://barttorvik.com/team.php?team=Davidson&amp;year=2015" TargetMode="External"/><Relationship Id="rId104" Type="http://schemas.openxmlformats.org/officeDocument/2006/relationships/hyperlink" Target="https://barttorvik.com/team.php?team=LSU&amp;year=2015" TargetMode="External"/><Relationship Id="rId125" Type="http://schemas.openxmlformats.org/officeDocument/2006/relationships/hyperlink" Target="https://barttorvik.com/team.php?team=La+Salle&amp;year=2015" TargetMode="External"/><Relationship Id="rId146" Type="http://schemas.openxmlformats.org/officeDocument/2006/relationships/hyperlink" Target="https://barttorvik.com/team.php?team=Cincinnati&amp;year=2015" TargetMode="External"/><Relationship Id="rId167" Type="http://schemas.openxmlformats.org/officeDocument/2006/relationships/hyperlink" Target="https://barttorvik.com/team.php?team=Harvard&amp;year=2015" TargetMode="External"/><Relationship Id="rId188" Type="http://schemas.openxmlformats.org/officeDocument/2006/relationships/hyperlink" Target="https://barttorvik.com/team.php?team=Marquette&amp;year=2015" TargetMode="External"/><Relationship Id="rId311" Type="http://schemas.openxmlformats.org/officeDocument/2006/relationships/hyperlink" Target="https://barttorvik.com/team.php?team=Missouri&amp;year=2015" TargetMode="External"/><Relationship Id="rId332" Type="http://schemas.openxmlformats.org/officeDocument/2006/relationships/hyperlink" Target="https://barttorvik.com/team.php?team=Utah+Valley&amp;year=2015" TargetMode="External"/><Relationship Id="rId353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374" Type="http://schemas.openxmlformats.org/officeDocument/2006/relationships/hyperlink" Target="https://barttorvik.com/team.php?team=Rutgers&amp;year=2015" TargetMode="External"/><Relationship Id="rId395" Type="http://schemas.openxmlformats.org/officeDocument/2006/relationships/hyperlink" Target="https://barttorvik.com/team.php?team=IUPUI&amp;year=2015" TargetMode="External"/><Relationship Id="rId409" Type="http://schemas.openxmlformats.org/officeDocument/2006/relationships/hyperlink" Target="https://barttorvik.com/team.php?team=Tulane&amp;year=2015" TargetMode="External"/><Relationship Id="rId71" Type="http://schemas.openxmlformats.org/officeDocument/2006/relationships/hyperlink" Target="https://barttorvik.com/team.php?team=West+Virginia&amp;year=2015" TargetMode="External"/><Relationship Id="rId92" Type="http://schemas.openxmlformats.org/officeDocument/2006/relationships/hyperlink" Target="https://barttorvik.com/team.php?team=Vermont&amp;year=2015" TargetMode="External"/><Relationship Id="rId213" Type="http://schemas.openxmlformats.org/officeDocument/2006/relationships/hyperlink" Target="https://barttorvik.com/team.php?team=American&amp;year=2015" TargetMode="External"/><Relationship Id="rId234" Type="http://schemas.openxmlformats.org/officeDocument/2006/relationships/hyperlink" Target="https://barttorvik.com/team.php?team=Nebraska&amp;year=2015" TargetMode="External"/><Relationship Id="rId420" Type="http://schemas.openxmlformats.org/officeDocument/2006/relationships/hyperlink" Target="https://barttorvik.com/team.php?team=Alabama+A%26M&amp;year=2015" TargetMode="External"/><Relationship Id="rId2" Type="http://schemas.openxmlformats.org/officeDocument/2006/relationships/hyperlink" Target="https://barttorvik.com/team.php?team=Kentucky&amp;year=2015" TargetMode="External"/><Relationship Id="rId29" Type="http://schemas.openxmlformats.org/officeDocument/2006/relationships/hyperlink" Target="https://barttorvik.com/team.php?team=BYU&amp;year=2015" TargetMode="External"/><Relationship Id="rId255" Type="http://schemas.openxmlformats.org/officeDocument/2006/relationships/hyperlink" Target="https://barttorvik.com/team.php?team=Kent+St.&amp;year=2015" TargetMode="External"/><Relationship Id="rId276" Type="http://schemas.openxmlformats.org/officeDocument/2006/relationships/hyperlink" Target="https://barttorvik.com/team.php?team=New+Mexico&amp;year=2015" TargetMode="External"/><Relationship Id="rId297" Type="http://schemas.openxmlformats.org/officeDocument/2006/relationships/hyperlink" Target="https://barttorvik.com/team.php?team=Charlotte&amp;year=2015" TargetMode="External"/><Relationship Id="rId40" Type="http://schemas.openxmlformats.org/officeDocument/2006/relationships/hyperlink" Target="https://barttorvik.com/team.php?team=Arkansas&amp;year=2015" TargetMode="External"/><Relationship Id="rId115" Type="http://schemas.openxmlformats.org/officeDocument/2006/relationships/hyperlink" Target="https://barttorvik.com/team.php?team=Indiana&amp;year=2015" TargetMode="External"/><Relationship Id="rId136" Type="http://schemas.openxmlformats.org/officeDocument/2006/relationships/hyperlink" Target="https://barttorvik.com/team.php?team=Michigan&amp;year=2015" TargetMode="External"/><Relationship Id="rId157" Type="http://schemas.openxmlformats.org/officeDocument/2006/relationships/hyperlink" Target="https://barttorvik.com/team.php?team=Indiana+St.&amp;year=2015" TargetMode="External"/><Relationship Id="rId178" Type="http://schemas.openxmlformats.org/officeDocument/2006/relationships/hyperlink" Target="https://barttorvik.com/team.php?team=North+Dakota+St.&amp;year=2015" TargetMode="External"/><Relationship Id="rId301" Type="http://schemas.openxmlformats.org/officeDocument/2006/relationships/hyperlink" Target="https://barttorvik.com/team.php?team=St.+Francis+PA&amp;year=2015" TargetMode="External"/><Relationship Id="rId322" Type="http://schemas.openxmlformats.org/officeDocument/2006/relationships/hyperlink" Target="https://barttorvik.com/team.php?team=Wagner&amp;year=2015" TargetMode="External"/><Relationship Id="rId343" Type="http://schemas.openxmlformats.org/officeDocument/2006/relationships/hyperlink" Target="https://barttorvik.com/team.php?team=Canisius&amp;year=2015" TargetMode="External"/><Relationship Id="rId364" Type="http://schemas.openxmlformats.org/officeDocument/2006/relationships/hyperlink" Target="https://barttorvik.com/team.php?team=Maryland+Eastern+Shore&amp;year=2015" TargetMode="External"/><Relationship Id="rId61" Type="http://schemas.openxmlformats.org/officeDocument/2006/relationships/hyperlink" Target="https://barttorvik.com/team.php?team=Georgetown&amp;year=2015" TargetMode="External"/><Relationship Id="rId82" Type="http://schemas.openxmlformats.org/officeDocument/2006/relationships/hyperlink" Target="https://barttorvik.com/team.php?team=Dayton&amp;year=2015" TargetMode="External"/><Relationship Id="rId199" Type="http://schemas.openxmlformats.org/officeDocument/2006/relationships/hyperlink" Target="https://barttorvik.com/team.php?team=USC+Upstate&amp;year=2015" TargetMode="External"/><Relationship Id="rId203" Type="http://schemas.openxmlformats.org/officeDocument/2006/relationships/hyperlink" Target="https://barttorvik.com/team.php?team=Morehead+St.&amp;year=2015" TargetMode="External"/><Relationship Id="rId385" Type="http://schemas.openxmlformats.org/officeDocument/2006/relationships/hyperlink" Target="https://barttorvik.com/team.php?team=Drexel&amp;year=2015" TargetMode="External"/><Relationship Id="rId19" Type="http://schemas.openxmlformats.org/officeDocument/2006/relationships/hyperlink" Target="https://barttorvik.com/team.php?team=Georgia+St.&amp;year=2015" TargetMode="External"/><Relationship Id="rId224" Type="http://schemas.openxmlformats.org/officeDocument/2006/relationships/hyperlink" Target="https://barttorvik.com/team.php?team=North+Carolina+Central&amp;year=2015" TargetMode="External"/><Relationship Id="rId245" Type="http://schemas.openxmlformats.org/officeDocument/2006/relationships/hyperlink" Target="https://barttorvik.com/team.php?team=DePaul&amp;year=2015" TargetMode="External"/><Relationship Id="rId266" Type="http://schemas.openxmlformats.org/officeDocument/2006/relationships/hyperlink" Target="https://barttorvik.com/team.php?team=Rice&amp;year=2015" TargetMode="External"/><Relationship Id="rId287" Type="http://schemas.openxmlformats.org/officeDocument/2006/relationships/hyperlink" Target="https://barttorvik.com/team.php?team=Radford&amp;year=2015" TargetMode="External"/><Relationship Id="rId410" Type="http://schemas.openxmlformats.org/officeDocument/2006/relationships/hyperlink" Target="https://barttorvik.com/team.php?team=Wright+St.&amp;year=2015" TargetMode="External"/><Relationship Id="rId431" Type="http://schemas.openxmlformats.org/officeDocument/2006/relationships/hyperlink" Target="https://barttorvik.com/team.php?team=Kennesaw+St.&amp;year=2015" TargetMode="External"/><Relationship Id="rId30" Type="http://schemas.openxmlformats.org/officeDocument/2006/relationships/hyperlink" Target="https://barttorvik.com/team.php?team=BYU&amp;year=2015" TargetMode="External"/><Relationship Id="rId105" Type="http://schemas.openxmlformats.org/officeDocument/2006/relationships/hyperlink" Target="https://barttorvik.com/team.php?team=Sam+Houston+St.&amp;year=2015" TargetMode="External"/><Relationship Id="rId126" Type="http://schemas.openxmlformats.org/officeDocument/2006/relationships/hyperlink" Target="https://barttorvik.com/team.php?team=Quinnipiac&amp;year=2015" TargetMode="External"/><Relationship Id="rId147" Type="http://schemas.openxmlformats.org/officeDocument/2006/relationships/hyperlink" Target="https://barttorvik.com/team.php?team=Richmond&amp;year=2015" TargetMode="External"/><Relationship Id="rId168" Type="http://schemas.openxmlformats.org/officeDocument/2006/relationships/hyperlink" Target="https://barttorvik.com/team.php?team=Harvard&amp;year=2015" TargetMode="External"/><Relationship Id="rId312" Type="http://schemas.openxmlformats.org/officeDocument/2006/relationships/hyperlink" Target="https://barttorvik.com/team.php?team=Dartmouth&amp;year=2015" TargetMode="External"/><Relationship Id="rId333" Type="http://schemas.openxmlformats.org/officeDocument/2006/relationships/hyperlink" Target="https://barttorvik.com/team.php?team=Towson&amp;year=2015" TargetMode="External"/><Relationship Id="rId354" Type="http://schemas.openxmlformats.org/officeDocument/2006/relationships/hyperlink" Target="https://barttorvik.com/team.php?team=Bradley&amp;year=2015" TargetMode="External"/><Relationship Id="rId51" Type="http://schemas.openxmlformats.org/officeDocument/2006/relationships/hyperlink" Target="https://barttorvik.com/team.php?team=Ohio+St.&amp;year=2015" TargetMode="External"/><Relationship Id="rId72" Type="http://schemas.openxmlformats.org/officeDocument/2006/relationships/hyperlink" Target="https://barttorvik.com/team.php?team=West+Virginia&amp;year=2015" TargetMode="External"/><Relationship Id="rId93" Type="http://schemas.openxmlformats.org/officeDocument/2006/relationships/hyperlink" Target="https://barttorvik.com/team.php?team=Oklahoma+St.&amp;year=2015" TargetMode="External"/><Relationship Id="rId189" Type="http://schemas.openxmlformats.org/officeDocument/2006/relationships/hyperlink" Target="https://barttorvik.com/team.php?team=Drake&amp;year=2015" TargetMode="External"/><Relationship Id="rId375" Type="http://schemas.openxmlformats.org/officeDocument/2006/relationships/hyperlink" Target="https://barttorvik.com/team.php?team=VMI&amp;year=2015" TargetMode="External"/><Relationship Id="rId396" Type="http://schemas.openxmlformats.org/officeDocument/2006/relationships/hyperlink" Target="https://barttorvik.com/team.php?team=Troy&amp;year=2015" TargetMode="External"/><Relationship Id="rId3" Type="http://schemas.openxmlformats.org/officeDocument/2006/relationships/hyperlink" Target="https://barttorvik.com/team.php?team=Villanova&amp;year=2015" TargetMode="External"/><Relationship Id="rId214" Type="http://schemas.openxmlformats.org/officeDocument/2006/relationships/hyperlink" Target="https://barttorvik.com/team.php?team=Northern+Kentucky&amp;year=2015" TargetMode="External"/><Relationship Id="rId235" Type="http://schemas.openxmlformats.org/officeDocument/2006/relationships/hyperlink" Target="https://barttorvik.com/team.php?team=UMKC&amp;year=2015" TargetMode="External"/><Relationship Id="rId256" Type="http://schemas.openxmlformats.org/officeDocument/2006/relationships/hyperlink" Target="https://barttorvik.com/team.php?team=Cal+Poly&amp;year=2015" TargetMode="External"/><Relationship Id="rId277" Type="http://schemas.openxmlformats.org/officeDocument/2006/relationships/hyperlink" Target="https://barttorvik.com/team.php?team=Robert+Morris&amp;year=2015" TargetMode="External"/><Relationship Id="rId298" Type="http://schemas.openxmlformats.org/officeDocument/2006/relationships/hyperlink" Target="https://barttorvik.com/team.php?team=Lafayette&amp;year=2015" TargetMode="External"/><Relationship Id="rId400" Type="http://schemas.openxmlformats.org/officeDocument/2006/relationships/hyperlink" Target="https://barttorvik.com/team.php?team=James+Madison&amp;year=2015" TargetMode="External"/><Relationship Id="rId421" Type="http://schemas.openxmlformats.org/officeDocument/2006/relationships/hyperlink" Target="https://barttorvik.com/team.php?team=South+Carolina+St.&amp;year=2015" TargetMode="External"/><Relationship Id="rId116" Type="http://schemas.openxmlformats.org/officeDocument/2006/relationships/hyperlink" Target="https://barttorvik.com/team.php?team=Indiana&amp;year=2015" TargetMode="External"/><Relationship Id="rId137" Type="http://schemas.openxmlformats.org/officeDocument/2006/relationships/hyperlink" Target="https://barttorvik.com/team.php?team=South+Carolina&amp;year=2015" TargetMode="External"/><Relationship Id="rId158" Type="http://schemas.openxmlformats.org/officeDocument/2006/relationships/hyperlink" Target="https://barttorvik.com/team.php?team=Utah+St.&amp;year=2015" TargetMode="External"/><Relationship Id="rId302" Type="http://schemas.openxmlformats.org/officeDocument/2006/relationships/hyperlink" Target="https://barttorvik.com/team.php?team=Eastern+Illinois&amp;year=2015" TargetMode="External"/><Relationship Id="rId323" Type="http://schemas.openxmlformats.org/officeDocument/2006/relationships/hyperlink" Target="https://barttorvik.com/team.php?team=Grand+Canyon&amp;year=2015" TargetMode="External"/><Relationship Id="rId344" Type="http://schemas.openxmlformats.org/officeDocument/2006/relationships/hyperlink" Target="https://barttorvik.com/team.php?team=Denver&amp;year=2015" TargetMode="External"/><Relationship Id="rId20" Type="http://schemas.openxmlformats.org/officeDocument/2006/relationships/hyperlink" Target="https://barttorvik.com/team.php?team=Georgia+St.&amp;year=2015" TargetMode="External"/><Relationship Id="rId41" Type="http://schemas.openxmlformats.org/officeDocument/2006/relationships/hyperlink" Target="https://barttorvik.com/team.php?team=Oregon&amp;year=2015" TargetMode="External"/><Relationship Id="rId62" Type="http://schemas.openxmlformats.org/officeDocument/2006/relationships/hyperlink" Target="https://barttorvik.com/team.php?team=Notre+Dame&amp;year=2015" TargetMode="External"/><Relationship Id="rId83" Type="http://schemas.openxmlformats.org/officeDocument/2006/relationships/hyperlink" Target="https://barttorvik.com/team.php?team=Xavier&amp;year=2015" TargetMode="External"/><Relationship Id="rId179" Type="http://schemas.openxmlformats.org/officeDocument/2006/relationships/hyperlink" Target="https://barttorvik.com/team.php?team=North+Dakota+St.&amp;year=2015" TargetMode="External"/><Relationship Id="rId365" Type="http://schemas.openxmlformats.org/officeDocument/2006/relationships/hyperlink" Target="https://barttorvik.com/team.php?team=Brown&amp;year=2015" TargetMode="External"/><Relationship Id="rId386" Type="http://schemas.openxmlformats.org/officeDocument/2006/relationships/hyperlink" Target="https://barttorvik.com/team.php?team=Samford&amp;year=2015" TargetMode="External"/><Relationship Id="rId190" Type="http://schemas.openxmlformats.org/officeDocument/2006/relationships/hyperlink" Target="https://barttorvik.com/team.php?team=Charleston+Southern&amp;year=2015" TargetMode="External"/><Relationship Id="rId204" Type="http://schemas.openxmlformats.org/officeDocument/2006/relationships/hyperlink" Target="https://barttorvik.com/team.php?team=Marshall&amp;year=2015" TargetMode="External"/><Relationship Id="rId225" Type="http://schemas.openxmlformats.org/officeDocument/2006/relationships/hyperlink" Target="https://barttorvik.com/team.php?team=St.+Francis+NY&amp;year=2015" TargetMode="External"/><Relationship Id="rId246" Type="http://schemas.openxmlformats.org/officeDocument/2006/relationships/hyperlink" Target="https://barttorvik.com/team.php?team=Portland+St.&amp;year=2015" TargetMode="External"/><Relationship Id="rId267" Type="http://schemas.openxmlformats.org/officeDocument/2006/relationships/hyperlink" Target="https://barttorvik.com/team.php?team=Auburn&amp;year=2015" TargetMode="External"/><Relationship Id="rId288" Type="http://schemas.openxmlformats.org/officeDocument/2006/relationships/hyperlink" Target="https://barttorvik.com/team.php?team=UCF&amp;year=2015" TargetMode="External"/><Relationship Id="rId411" Type="http://schemas.openxmlformats.org/officeDocument/2006/relationships/hyperlink" Target="https://barttorvik.com/team.php?team=Penn&amp;year=2015" TargetMode="External"/><Relationship Id="rId432" Type="http://schemas.openxmlformats.org/officeDocument/2006/relationships/hyperlink" Target="https://barttorvik.com/team.php?team=Grambling+St.&amp;year=2015" TargetMode="External"/><Relationship Id="rId106" Type="http://schemas.openxmlformats.org/officeDocument/2006/relationships/hyperlink" Target="https://barttorvik.com/team.php?team=Connecticut&amp;year=2015" TargetMode="External"/><Relationship Id="rId127" Type="http://schemas.openxmlformats.org/officeDocument/2006/relationships/hyperlink" Target="https://barttorvik.com/team.php?team=Syracuse&amp;year=2015" TargetMode="External"/><Relationship Id="rId313" Type="http://schemas.openxmlformats.org/officeDocument/2006/relationships/hyperlink" Target="https://barttorvik.com/team.php?team=East+Tennessee+St.&amp;year=2015" TargetMode="External"/><Relationship Id="rId10" Type="http://schemas.openxmlformats.org/officeDocument/2006/relationships/hyperlink" Target="https://barttorvik.com/team.php?team=Arizona&amp;year=2015" TargetMode="External"/><Relationship Id="rId31" Type="http://schemas.openxmlformats.org/officeDocument/2006/relationships/hyperlink" Target="https://barttorvik.com/team.php?team=Iowa&amp;year=2015" TargetMode="External"/><Relationship Id="rId52" Type="http://schemas.openxmlformats.org/officeDocument/2006/relationships/hyperlink" Target="https://barttorvik.com/team.php?team=Ohio+St.&amp;year=2015" TargetMode="External"/><Relationship Id="rId73" Type="http://schemas.openxmlformats.org/officeDocument/2006/relationships/hyperlink" Target="https://barttorvik.com/team.php?team=Illinois&amp;year=2015" TargetMode="External"/><Relationship Id="rId94" Type="http://schemas.openxmlformats.org/officeDocument/2006/relationships/hyperlink" Target="https://barttorvik.com/team.php?team=Oklahoma+St.&amp;year=2015" TargetMode="External"/><Relationship Id="rId148" Type="http://schemas.openxmlformats.org/officeDocument/2006/relationships/hyperlink" Target="https://barttorvik.com/team.php?team=Mississippi+St.&amp;year=2015" TargetMode="External"/><Relationship Id="rId169" Type="http://schemas.openxmlformats.org/officeDocument/2006/relationships/hyperlink" Target="https://barttorvik.com/team.php?team=Northeastern&amp;year=2015" TargetMode="External"/><Relationship Id="rId334" Type="http://schemas.openxmlformats.org/officeDocument/2006/relationships/hyperlink" Target="https://barttorvik.com/team.php?team=Jacksonville&amp;year=2015" TargetMode="External"/><Relationship Id="rId355" Type="http://schemas.openxmlformats.org/officeDocument/2006/relationships/hyperlink" Target="https://barttorvik.com/team.php?team=Weber+St.&amp;year=2015" TargetMode="External"/><Relationship Id="rId376" Type="http://schemas.openxmlformats.org/officeDocument/2006/relationships/hyperlink" Target="https://barttorvik.com/team.php?team=Ball+St.&amp;year=2015" TargetMode="External"/><Relationship Id="rId397" Type="http://schemas.openxmlformats.org/officeDocument/2006/relationships/hyperlink" Target="https://barttorvik.com/team.php?team=South+Alabama&amp;year=2015" TargetMode="External"/><Relationship Id="rId4" Type="http://schemas.openxmlformats.org/officeDocument/2006/relationships/hyperlink" Target="https://barttorvik.com/team.php?team=Villanova&amp;year=2015" TargetMode="External"/><Relationship Id="rId180" Type="http://schemas.openxmlformats.org/officeDocument/2006/relationships/hyperlink" Target="https://barttorvik.com/team.php?team=New+Mexico+St.&amp;year=2015" TargetMode="External"/><Relationship Id="rId215" Type="http://schemas.openxmlformats.org/officeDocument/2006/relationships/hyperlink" Target="https://barttorvik.com/trank.php?&amp;begin=20150131&amp;end=20150316&amp;conlimit=All&amp;year=2015&amp;top=0&amp;venue=H&amp;type=All&amp;mingames=0&amp;quad=5&amp;rpi=" TargetMode="External"/><Relationship Id="rId236" Type="http://schemas.openxmlformats.org/officeDocument/2006/relationships/hyperlink" Target="https://barttorvik.com/team.php?team=Massachusetts&amp;year=2015" TargetMode="External"/><Relationship Id="rId257" Type="http://schemas.openxmlformats.org/officeDocument/2006/relationships/hyperlink" Target="https://barttorvik.com/team.php?team=Evansville&amp;year=2015" TargetMode="External"/><Relationship Id="rId278" Type="http://schemas.openxmlformats.org/officeDocument/2006/relationships/hyperlink" Target="https://barttorvik.com/team.php?team=Robert+Morris&amp;year=2015" TargetMode="External"/><Relationship Id="rId401" Type="http://schemas.openxmlformats.org/officeDocument/2006/relationships/hyperlink" Target="https://barttorvik.com/team.php?team=Delaware+St.&amp;year=2015" TargetMode="External"/><Relationship Id="rId422" Type="http://schemas.openxmlformats.org/officeDocument/2006/relationships/hyperlink" Target="https://barttorvik.com/team.php?team=Mississippi+Valley+St.&amp;year=2015" TargetMode="External"/><Relationship Id="rId303" Type="http://schemas.openxmlformats.org/officeDocument/2006/relationships/hyperlink" Target="https://barttorvik.com/team.php?team=Florida+Gulf+Coast&amp;year=2015" TargetMode="External"/><Relationship Id="rId42" Type="http://schemas.openxmlformats.org/officeDocument/2006/relationships/hyperlink" Target="https://barttorvik.com/team.php?team=Oregon&amp;year=2015" TargetMode="External"/><Relationship Id="rId84" Type="http://schemas.openxmlformats.org/officeDocument/2006/relationships/hyperlink" Target="https://barttorvik.com/team.php?team=Xavier&amp;year=2015" TargetMode="External"/><Relationship Id="rId138" Type="http://schemas.openxmlformats.org/officeDocument/2006/relationships/hyperlink" Target="https://barttorvik.com/team.php?team=Hawaii&amp;year=2015" TargetMode="External"/><Relationship Id="rId345" Type="http://schemas.openxmlformats.org/officeDocument/2006/relationships/hyperlink" Target="https://barttorvik.com/team.php?team=Chicago+St.&amp;year=2015" TargetMode="External"/><Relationship Id="rId387" Type="http://schemas.openxmlformats.org/officeDocument/2006/relationships/hyperlink" Target="https://barttorvik.com/team.php?team=Central+Connecticut&amp;year=2015" TargetMode="External"/><Relationship Id="rId191" Type="http://schemas.openxmlformats.org/officeDocument/2006/relationships/hyperlink" Target="https://barttorvik.com/team.php?team=Buffalo&amp;year=2015" TargetMode="External"/><Relationship Id="rId205" Type="http://schemas.openxmlformats.org/officeDocument/2006/relationships/hyperlink" Target="https://barttorvik.com/team.php?team=Long+Beach+St.&amp;year=2015" TargetMode="External"/><Relationship Id="rId247" Type="http://schemas.openxmlformats.org/officeDocument/2006/relationships/hyperlink" Target="https://barttorvik.com/team.php?team=Northern+Illinois&amp;year=2015" TargetMode="External"/><Relationship Id="rId412" Type="http://schemas.openxmlformats.org/officeDocument/2006/relationships/hyperlink" Target="https://barttorvik.com/team.php?team=San+Jose+St.&amp;year=2015" TargetMode="External"/><Relationship Id="rId107" Type="http://schemas.openxmlformats.org/officeDocument/2006/relationships/hyperlink" Target="https://barttorvik.com/team.php?team=Miami+FL&amp;year=2015" TargetMode="External"/><Relationship Id="rId289" Type="http://schemas.openxmlformats.org/officeDocument/2006/relationships/hyperlink" Target="https://barttorvik.com/team.php?team=Detroit&amp;year=2015" TargetMode="External"/><Relationship Id="rId11" Type="http://schemas.openxmlformats.org/officeDocument/2006/relationships/hyperlink" Target="https://barttorvik.com/team.php?team=Utah&amp;year=2015" TargetMode="External"/><Relationship Id="rId53" Type="http://schemas.openxmlformats.org/officeDocument/2006/relationships/hyperlink" Target="https://barttorvik.com/team.php?team=Florida&amp;year=2015" TargetMode="External"/><Relationship Id="rId149" Type="http://schemas.openxmlformats.org/officeDocument/2006/relationships/hyperlink" Target="https://barttorvik.com/team.php?team=UNC+Wilmington&amp;year=2015" TargetMode="External"/><Relationship Id="rId314" Type="http://schemas.openxmlformats.org/officeDocument/2006/relationships/hyperlink" Target="https://barttorvik.com/team.php?team=Western+Kentucky&amp;year=2015" TargetMode="External"/><Relationship Id="rId356" Type="http://schemas.openxmlformats.org/officeDocument/2006/relationships/hyperlink" Target="https://barttorvik.com/team.php?team=College+of+Charleston&amp;year=2015" TargetMode="External"/><Relationship Id="rId398" Type="http://schemas.openxmlformats.org/officeDocument/2006/relationships/hyperlink" Target="https://barttorvik.com/team.php?team=UT+Rio+Grande+Valley&amp;year=2015" TargetMode="External"/><Relationship Id="rId95" Type="http://schemas.openxmlformats.org/officeDocument/2006/relationships/hyperlink" Target="https://barttorvik.com/team.php?team=Murray+St.&amp;year=2015" TargetMode="External"/><Relationship Id="rId160" Type="http://schemas.openxmlformats.org/officeDocument/2006/relationships/hyperlink" Target="https://barttorvik.com/team.php?team=Tulsa&amp;year=2015" TargetMode="External"/><Relationship Id="rId216" Type="http://schemas.openxmlformats.org/officeDocument/2006/relationships/hyperlink" Target="https://barttorvik.com/team.php?team=UC+Davis&amp;year=2015" TargetMode="External"/><Relationship Id="rId423" Type="http://schemas.openxmlformats.org/officeDocument/2006/relationships/hyperlink" Target="https://barttorvik.com/team.php?team=Stetson&amp;year=2015" TargetMode="External"/><Relationship Id="rId258" Type="http://schemas.openxmlformats.org/officeDocument/2006/relationships/hyperlink" Target="https://barttorvik.com/team.php?team=Little+Rock&amp;year=2015" TargetMode="External"/><Relationship Id="rId22" Type="http://schemas.openxmlformats.org/officeDocument/2006/relationships/hyperlink" Target="https://barttorvik.com/team.php?team=San+Diego+St.&amp;year=2015" TargetMode="External"/><Relationship Id="rId64" Type="http://schemas.openxmlformats.org/officeDocument/2006/relationships/hyperlink" Target="https://barttorvik.com/team.php?team=North+Carolina&amp;year=2015" TargetMode="External"/><Relationship Id="rId118" Type="http://schemas.openxmlformats.org/officeDocument/2006/relationships/hyperlink" Target="https://barttorvik.com/team.php?team=Texas+Tech&amp;year=2015" TargetMode="External"/><Relationship Id="rId325" Type="http://schemas.openxmlformats.org/officeDocument/2006/relationships/hyperlink" Target="https://barttorvik.com/team.php?team=Southern+Miss&amp;year=2015" TargetMode="External"/><Relationship Id="rId367" Type="http://schemas.openxmlformats.org/officeDocument/2006/relationships/hyperlink" Target="https://barttorvik.com/team.php?team=Delaware&amp;year=2015" TargetMode="External"/><Relationship Id="rId171" Type="http://schemas.openxmlformats.org/officeDocument/2006/relationships/hyperlink" Target="https://barttorvik.com/team.php?team=UAB&amp;year=2015" TargetMode="External"/><Relationship Id="rId227" Type="http://schemas.openxmlformats.org/officeDocument/2006/relationships/hyperlink" Target="https://barttorvik.com/team.php?team=North+Texas&amp;year=2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BD352"/>
  <sheetViews>
    <sheetView tabSelected="1" topLeftCell="AH1" zoomScaleNormal="100" workbookViewId="0">
      <selection activeCell="AZ1" sqref="A1:AZ352"/>
    </sheetView>
  </sheetViews>
  <sheetFormatPr defaultRowHeight="15" x14ac:dyDescent="0.25"/>
  <cols>
    <col min="20" max="20" width="10.5703125" customWidth="1"/>
    <col min="22" max="25" width="15.85546875" customWidth="1"/>
    <col min="31" max="31" width="12.140625" bestFit="1" customWidth="1"/>
    <col min="32" max="34" width="12.140625" customWidth="1"/>
    <col min="45" max="45" width="22.7109375" bestFit="1" customWidth="1"/>
    <col min="47" max="47" width="19.28515625" bestFit="1" customWidth="1"/>
    <col min="48" max="49" width="19.28515625" customWidth="1"/>
    <col min="50" max="50" width="11.7109375" customWidth="1"/>
    <col min="51" max="51" width="12.85546875" customWidth="1"/>
  </cols>
  <sheetData>
    <row r="1" spans="1:56" x14ac:dyDescent="0.25">
      <c r="A1" s="4" t="s">
        <v>28</v>
      </c>
      <c r="B1" s="4" t="s">
        <v>25</v>
      </c>
      <c r="C1" s="4" t="s">
        <v>26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441</v>
      </c>
      <c r="T1" s="423" t="s">
        <v>442</v>
      </c>
      <c r="U1" s="4" t="s">
        <v>443</v>
      </c>
      <c r="V1" s="423" t="s">
        <v>444</v>
      </c>
      <c r="W1" s="423" t="s">
        <v>445</v>
      </c>
      <c r="X1" s="423" t="s">
        <v>446</v>
      </c>
      <c r="Y1" s="423" t="s">
        <v>447</v>
      </c>
      <c r="Z1" s="3" t="s">
        <v>15</v>
      </c>
      <c r="AA1" s="3" t="s">
        <v>440</v>
      </c>
      <c r="AB1" s="3" t="s">
        <v>16</v>
      </c>
      <c r="AC1" s="1" t="s">
        <v>17</v>
      </c>
      <c r="AD1" s="2" t="s">
        <v>18</v>
      </c>
      <c r="AE1" s="413" t="s">
        <v>389</v>
      </c>
      <c r="AF1" s="413" t="s">
        <v>390</v>
      </c>
      <c r="AG1" s="413" t="s">
        <v>434</v>
      </c>
      <c r="AH1" s="413" t="s">
        <v>433</v>
      </c>
      <c r="AI1" s="1" t="s">
        <v>19</v>
      </c>
      <c r="AJ1" s="1" t="s">
        <v>20</v>
      </c>
      <c r="AK1" s="2" t="s">
        <v>436</v>
      </c>
      <c r="AL1" s="1" t="s">
        <v>21</v>
      </c>
      <c r="AM1" s="2" t="s">
        <v>437</v>
      </c>
      <c r="AN1" s="1" t="s">
        <v>22</v>
      </c>
      <c r="AO1" s="12" t="s">
        <v>23</v>
      </c>
      <c r="AP1" s="1" t="s">
        <v>24</v>
      </c>
      <c r="AQ1" s="1" t="s">
        <v>29</v>
      </c>
      <c r="AR1" s="1" t="s">
        <v>30</v>
      </c>
      <c r="AS1" s="2" t="s">
        <v>23</v>
      </c>
      <c r="AT1" s="3" t="s">
        <v>438</v>
      </c>
      <c r="AU1" s="12" t="s">
        <v>31</v>
      </c>
      <c r="AV1" s="2" t="s">
        <v>435</v>
      </c>
      <c r="AW1" s="5" t="s">
        <v>34</v>
      </c>
      <c r="AX1" s="5" t="s">
        <v>448</v>
      </c>
      <c r="AY1" s="5" t="s">
        <v>439</v>
      </c>
      <c r="AZ1" s="5" t="s">
        <v>449</v>
      </c>
      <c r="BA1" s="5"/>
      <c r="BB1" s="6"/>
      <c r="BC1" s="7" t="s">
        <v>27</v>
      </c>
      <c r="BD1" s="8" t="s">
        <v>32</v>
      </c>
    </row>
    <row r="2" spans="1:56" ht="15.75" thickBot="1" x14ac:dyDescent="0.3">
      <c r="A2">
        <v>1</v>
      </c>
      <c r="B2">
        <v>1</v>
      </c>
      <c r="C2">
        <v>1</v>
      </c>
      <c r="D2" s="416" t="s">
        <v>171</v>
      </c>
      <c r="E2" s="416">
        <v>63.858199999999997</v>
      </c>
      <c r="F2" s="416">
        <v>233</v>
      </c>
      <c r="G2" s="416">
        <v>61.9696</v>
      </c>
      <c r="H2" s="416">
        <v>278</v>
      </c>
      <c r="I2" s="416">
        <v>115.91</v>
      </c>
      <c r="J2" s="416">
        <v>9</v>
      </c>
      <c r="K2" s="416">
        <v>121.27</v>
      </c>
      <c r="L2" s="416">
        <v>6</v>
      </c>
      <c r="M2" s="416">
        <v>83.659599999999998</v>
      </c>
      <c r="N2" s="416">
        <v>1</v>
      </c>
      <c r="O2" s="416">
        <v>83.836699999999993</v>
      </c>
      <c r="P2" s="416">
        <v>1</v>
      </c>
      <c r="Q2" s="416">
        <v>37.433300000000003</v>
      </c>
      <c r="R2" s="416">
        <v>1</v>
      </c>
      <c r="S2">
        <f t="shared" ref="S2:S65" si="0">(K2-O2)/E2</f>
        <v>0.58619409880015416</v>
      </c>
      <c r="T2">
        <f t="shared" ref="T2:T65" si="1">RANK(S2,S:S,0)</f>
        <v>1</v>
      </c>
      <c r="U2">
        <f t="shared" ref="U2:U65" si="2">(K2^2)*E2</f>
        <v>939125.05625077989</v>
      </c>
      <c r="V2">
        <f t="shared" ref="V2:V65" si="3">RANK(U2,U:U,0)</f>
        <v>12</v>
      </c>
      <c r="W2">
        <f t="shared" ref="W2:W65" si="4">O2^1.6/E2</f>
        <v>18.718800148176815</v>
      </c>
      <c r="X2">
        <f t="shared" ref="X2:X65" si="5">RANK(W2,W:W,1)</f>
        <v>2</v>
      </c>
      <c r="Y2">
        <f t="shared" ref="Y2:Y65" si="6">AVERAGE(X2,T2)</f>
        <v>1.5</v>
      </c>
      <c r="Z2" s="416">
        <v>0.98340000000000005</v>
      </c>
      <c r="AA2">
        <f t="shared" ref="AA2:AA65" si="7">RANK(Z2,Z:Z,0)</f>
        <v>1</v>
      </c>
      <c r="AB2" s="416">
        <v>0.98340000000000005</v>
      </c>
      <c r="AC2" s="416">
        <f t="shared" ref="AC2:AC65" si="8">(Z2+AB2)/2</f>
        <v>0.98340000000000005</v>
      </c>
      <c r="AD2">
        <f t="shared" ref="AD2:AD65" si="9">RANK(AC2,AC:AC,0)</f>
        <v>1</v>
      </c>
      <c r="AE2" s="416">
        <v>0.99009999999999998</v>
      </c>
      <c r="AF2">
        <f t="shared" ref="AF2:AF65" si="10">RANK(AE2,AE:AE,0)</f>
        <v>1</v>
      </c>
      <c r="AG2">
        <v>0.99170000000000003</v>
      </c>
      <c r="AH2">
        <f t="shared" ref="AH2:AH65" si="11">RANK(AG2,AG:AG,0)</f>
        <v>1</v>
      </c>
      <c r="AI2">
        <f t="shared" ref="AI2:AI65" si="12">(T2+V2+Y2+(AD2)+AF2+AH2)/6</f>
        <v>2.9166666666666665</v>
      </c>
      <c r="AJ2" s="416">
        <f>IF(C2=1,(AI2/Z2),REF)</f>
        <v>2.9659006169073279</v>
      </c>
      <c r="AK2">
        <f t="shared" ref="AK2:AK65" si="13">RANK(AJ2,AJ:AJ,1)</f>
        <v>1</v>
      </c>
      <c r="AL2" s="416">
        <f>IF(B2=1,(AI2/AC2),REF)</f>
        <v>2.9659006169073279</v>
      </c>
      <c r="AM2">
        <f t="shared" ref="AM2:AM65" si="14">RANK(AL2,AL:AL,1)</f>
        <v>1</v>
      </c>
      <c r="AN2" s="416">
        <f t="shared" ref="AN2:AN65" si="15">MIN(AK2,AM2,AD2)</f>
        <v>1</v>
      </c>
      <c r="AO2" s="416" t="str">
        <f t="shared" ref="AO2:AO65" si="16">D2</f>
        <v>Kentucky</v>
      </c>
      <c r="AP2" s="416">
        <f t="shared" ref="AP2:AP65" si="17">(Z2*(($BD$2)/((AJ2)))^(1/10))</f>
        <v>0.98340000000000005</v>
      </c>
      <c r="AQ2" s="416">
        <f t="shared" ref="AQ2:AQ65" si="18">(AC2*(($BC$2)/((AL2)))^(1/8))</f>
        <v>0.98340000000000005</v>
      </c>
      <c r="AR2">
        <f t="shared" ref="AR2:AR65" si="19">((AP2+AQ2)/2)^(1/2.5)</f>
        <v>0.99332663684798894</v>
      </c>
      <c r="AS2" s="416" t="str">
        <f t="shared" ref="AS2:AS65" si="20">AO2</f>
        <v>Kentucky</v>
      </c>
      <c r="AT2">
        <f t="shared" ref="AT2:AT65" si="21">RANK(AR2,AR:AR,0)</f>
        <v>1</v>
      </c>
      <c r="AU2" s="416">
        <f t="shared" ref="AU2:AU65" si="22">(AT2+AN2+AD2)/3</f>
        <v>1</v>
      </c>
      <c r="AV2">
        <v>1</v>
      </c>
      <c r="AW2" s="416" t="str">
        <f t="shared" ref="AW2:AW65" si="23">AS2</f>
        <v>Kentucky</v>
      </c>
      <c r="AX2" t="str">
        <f t="shared" ref="AX2:AX65" si="24">IF(OR(((RANK(Z2,Z:Z,0))&lt;17),(RANK(AB2,AB:AB,0)&lt;17)),"y","")</f>
        <v>y</v>
      </c>
      <c r="AY2">
        <v>1</v>
      </c>
      <c r="AZ2">
        <v>4</v>
      </c>
      <c r="BB2" s="9" t="s">
        <v>33</v>
      </c>
      <c r="BC2" s="10">
        <f>MIN(AL:AL)</f>
        <v>2.9659006169073279</v>
      </c>
      <c r="BD2" s="11">
        <f>MIN(AJ:AJ)</f>
        <v>2.9659006169073279</v>
      </c>
    </row>
    <row r="3" spans="1:56" x14ac:dyDescent="0.25">
      <c r="A3">
        <v>1</v>
      </c>
      <c r="B3">
        <v>1</v>
      </c>
      <c r="C3">
        <v>1</v>
      </c>
      <c r="D3" s="417" t="s">
        <v>107</v>
      </c>
      <c r="E3" s="417">
        <v>66.573499999999996</v>
      </c>
      <c r="F3" s="417">
        <v>92</v>
      </c>
      <c r="G3" s="417">
        <v>65.636799999999994</v>
      </c>
      <c r="H3" s="417">
        <v>90</v>
      </c>
      <c r="I3" s="417">
        <v>120.499</v>
      </c>
      <c r="J3" s="417">
        <v>2</v>
      </c>
      <c r="K3" s="417">
        <v>124.253</v>
      </c>
      <c r="L3" s="417">
        <v>3</v>
      </c>
      <c r="M3" s="417">
        <v>97.777900000000002</v>
      </c>
      <c r="N3" s="417">
        <v>80</v>
      </c>
      <c r="O3" s="417">
        <v>94.945300000000003</v>
      </c>
      <c r="P3" s="417">
        <v>37</v>
      </c>
      <c r="Q3" s="417">
        <v>29.307400000000001</v>
      </c>
      <c r="R3" s="417">
        <v>6</v>
      </c>
      <c r="S3">
        <f t="shared" si="0"/>
        <v>0.44023072243460232</v>
      </c>
      <c r="T3">
        <f t="shared" si="1"/>
        <v>7</v>
      </c>
      <c r="U3">
        <f t="shared" si="2"/>
        <v>1027815.4849871615</v>
      </c>
      <c r="V3">
        <f t="shared" si="3"/>
        <v>1</v>
      </c>
      <c r="W3">
        <f t="shared" si="4"/>
        <v>21.910695522098006</v>
      </c>
      <c r="X3">
        <f t="shared" si="5"/>
        <v>24</v>
      </c>
      <c r="Y3">
        <f t="shared" si="6"/>
        <v>15.5</v>
      </c>
      <c r="Z3" s="417">
        <v>0.96140000000000003</v>
      </c>
      <c r="AA3">
        <f t="shared" si="7"/>
        <v>4</v>
      </c>
      <c r="AB3" s="417">
        <v>0.9718</v>
      </c>
      <c r="AC3" s="417">
        <f t="shared" si="8"/>
        <v>0.96660000000000001</v>
      </c>
      <c r="AD3">
        <f t="shared" si="9"/>
        <v>4</v>
      </c>
      <c r="AE3" s="417">
        <v>0.98809999999999998</v>
      </c>
      <c r="AF3">
        <f t="shared" si="10"/>
        <v>3</v>
      </c>
      <c r="AG3">
        <v>0.97299999999999998</v>
      </c>
      <c r="AH3">
        <f t="shared" si="11"/>
        <v>5</v>
      </c>
      <c r="AI3">
        <f t="shared" si="12"/>
        <v>5.916666666666667</v>
      </c>
      <c r="AJ3" s="417">
        <f>IF(C3=1,(AI3/Z3),REF)</f>
        <v>6.1542195409472296</v>
      </c>
      <c r="AK3">
        <f t="shared" si="13"/>
        <v>2</v>
      </c>
      <c r="AL3" s="417">
        <f>IF(B3=1,(AI3/AC3),REF)</f>
        <v>6.1211118008138499</v>
      </c>
      <c r="AM3">
        <f t="shared" si="14"/>
        <v>2</v>
      </c>
      <c r="AN3" s="417">
        <f t="shared" si="15"/>
        <v>2</v>
      </c>
      <c r="AO3" s="420" t="str">
        <f t="shared" si="16"/>
        <v>Duke</v>
      </c>
      <c r="AP3" s="417">
        <f t="shared" si="17"/>
        <v>0.89372206176221303</v>
      </c>
      <c r="AQ3" s="417">
        <f t="shared" si="18"/>
        <v>0.88290215349602574</v>
      </c>
      <c r="AR3">
        <f t="shared" si="19"/>
        <v>0.9537317323419704</v>
      </c>
      <c r="AS3" s="420" t="str">
        <f t="shared" si="20"/>
        <v>Duke</v>
      </c>
      <c r="AT3">
        <f t="shared" si="21"/>
        <v>2</v>
      </c>
      <c r="AU3" s="417">
        <f t="shared" si="22"/>
        <v>2.6666666666666665</v>
      </c>
      <c r="AV3">
        <v>4</v>
      </c>
      <c r="AW3" s="420" t="str">
        <f t="shared" si="23"/>
        <v>Duke</v>
      </c>
      <c r="AX3" t="str">
        <f t="shared" si="24"/>
        <v>y</v>
      </c>
      <c r="AY3">
        <v>2</v>
      </c>
      <c r="AZ3">
        <v>6</v>
      </c>
    </row>
    <row r="4" spans="1:56" x14ac:dyDescent="0.25">
      <c r="A4">
        <v>1</v>
      </c>
      <c r="B4">
        <v>1</v>
      </c>
      <c r="C4">
        <v>1</v>
      </c>
      <c r="D4" t="s">
        <v>361</v>
      </c>
      <c r="E4">
        <v>65.056799999999996</v>
      </c>
      <c r="F4">
        <v>158</v>
      </c>
      <c r="G4">
        <v>63.834699999999998</v>
      </c>
      <c r="H4">
        <v>178</v>
      </c>
      <c r="I4">
        <v>116.619</v>
      </c>
      <c r="J4">
        <v>6</v>
      </c>
      <c r="K4">
        <v>122.473</v>
      </c>
      <c r="L4">
        <v>4</v>
      </c>
      <c r="M4">
        <v>92.974100000000007</v>
      </c>
      <c r="N4">
        <v>18</v>
      </c>
      <c r="O4">
        <v>91.516300000000001</v>
      </c>
      <c r="P4">
        <v>11</v>
      </c>
      <c r="Q4">
        <v>30.956199999999999</v>
      </c>
      <c r="R4">
        <v>4</v>
      </c>
      <c r="S4">
        <f t="shared" si="0"/>
        <v>0.47584111115210093</v>
      </c>
      <c r="T4">
        <f t="shared" si="1"/>
        <v>5</v>
      </c>
      <c r="U4">
        <f t="shared" si="2"/>
        <v>975828.30169440713</v>
      </c>
      <c r="V4">
        <f t="shared" si="3"/>
        <v>6</v>
      </c>
      <c r="W4">
        <f t="shared" si="4"/>
        <v>21.139992446209973</v>
      </c>
      <c r="X4">
        <f t="shared" si="5"/>
        <v>12</v>
      </c>
      <c r="Y4">
        <f t="shared" si="6"/>
        <v>8.5</v>
      </c>
      <c r="Z4">
        <v>0.93899999999999995</v>
      </c>
      <c r="AA4">
        <f t="shared" si="7"/>
        <v>8</v>
      </c>
      <c r="AB4">
        <v>0.97760000000000002</v>
      </c>
      <c r="AC4">
        <f t="shared" si="8"/>
        <v>0.95829999999999993</v>
      </c>
      <c r="AD4">
        <f t="shared" si="9"/>
        <v>6</v>
      </c>
      <c r="AE4">
        <v>0.98839999999999995</v>
      </c>
      <c r="AF4">
        <f t="shared" si="10"/>
        <v>2</v>
      </c>
      <c r="AG4">
        <v>0.94269999999999998</v>
      </c>
      <c r="AH4">
        <f t="shared" si="11"/>
        <v>9</v>
      </c>
      <c r="AI4">
        <f t="shared" si="12"/>
        <v>6.083333333333333</v>
      </c>
      <c r="AJ4">
        <f>IF(C4=1,(AI4/Z4),REF)</f>
        <v>6.478523251686191</v>
      </c>
      <c r="AK4">
        <f t="shared" si="13"/>
        <v>3</v>
      </c>
      <c r="AL4">
        <f>IF(B4=1,(AI4/AC4),REF)</f>
        <v>6.3480468885874295</v>
      </c>
      <c r="AM4">
        <f t="shared" si="14"/>
        <v>3</v>
      </c>
      <c r="AN4">
        <f t="shared" si="15"/>
        <v>3</v>
      </c>
      <c r="AO4" t="str">
        <f t="shared" si="16"/>
        <v>Villanova</v>
      </c>
      <c r="AP4">
        <f t="shared" si="17"/>
        <v>0.86842766389687109</v>
      </c>
      <c r="AQ4">
        <f t="shared" si="18"/>
        <v>0.87134681224346167</v>
      </c>
      <c r="AR4">
        <f t="shared" si="19"/>
        <v>0.94576923732759466</v>
      </c>
      <c r="AS4" s="421" t="str">
        <f t="shared" si="20"/>
        <v>Villanova</v>
      </c>
      <c r="AT4">
        <f t="shared" si="21"/>
        <v>3</v>
      </c>
      <c r="AU4">
        <f t="shared" si="22"/>
        <v>4</v>
      </c>
      <c r="AV4">
        <v>3</v>
      </c>
      <c r="AW4" t="str">
        <f t="shared" si="23"/>
        <v>Villanova</v>
      </c>
      <c r="AX4" t="str">
        <f t="shared" si="24"/>
        <v>y</v>
      </c>
      <c r="AY4">
        <v>3</v>
      </c>
    </row>
    <row r="5" spans="1:56" x14ac:dyDescent="0.25">
      <c r="A5">
        <v>1</v>
      </c>
      <c r="B5">
        <v>1</v>
      </c>
      <c r="C5">
        <v>1</v>
      </c>
      <c r="D5" t="s">
        <v>45</v>
      </c>
      <c r="E5">
        <v>66.842799999999997</v>
      </c>
      <c r="F5">
        <v>80</v>
      </c>
      <c r="G5">
        <v>65.594300000000004</v>
      </c>
      <c r="H5">
        <v>94</v>
      </c>
      <c r="I5">
        <v>113.625</v>
      </c>
      <c r="J5">
        <v>17</v>
      </c>
      <c r="K5">
        <v>118.227</v>
      </c>
      <c r="L5">
        <v>11</v>
      </c>
      <c r="M5">
        <v>87.414000000000001</v>
      </c>
      <c r="N5">
        <v>4</v>
      </c>
      <c r="O5">
        <v>85.912300000000002</v>
      </c>
      <c r="P5">
        <v>3</v>
      </c>
      <c r="Q5">
        <v>32.314300000000003</v>
      </c>
      <c r="R5">
        <v>3</v>
      </c>
      <c r="S5">
        <f t="shared" si="0"/>
        <v>0.48344324295212054</v>
      </c>
      <c r="T5">
        <f t="shared" si="1"/>
        <v>4</v>
      </c>
      <c r="U5">
        <f t="shared" si="2"/>
        <v>934303.49402424123</v>
      </c>
      <c r="V5">
        <f t="shared" si="3"/>
        <v>13</v>
      </c>
      <c r="W5">
        <f t="shared" si="4"/>
        <v>18.596615832186323</v>
      </c>
      <c r="X5">
        <f t="shared" si="5"/>
        <v>1</v>
      </c>
      <c r="Y5">
        <f t="shared" si="6"/>
        <v>2.5</v>
      </c>
      <c r="Z5">
        <v>0.95250000000000001</v>
      </c>
      <c r="AA5">
        <f t="shared" si="7"/>
        <v>6</v>
      </c>
      <c r="AB5">
        <v>0.97609999999999997</v>
      </c>
      <c r="AC5">
        <f t="shared" si="8"/>
        <v>0.96429999999999993</v>
      </c>
      <c r="AD5">
        <f t="shared" si="9"/>
        <v>5</v>
      </c>
      <c r="AE5">
        <v>0.98150000000000004</v>
      </c>
      <c r="AF5">
        <f t="shared" si="10"/>
        <v>5</v>
      </c>
      <c r="AG5">
        <v>0.91710000000000003</v>
      </c>
      <c r="AH5">
        <f t="shared" si="11"/>
        <v>20</v>
      </c>
      <c r="AI5">
        <f t="shared" si="12"/>
        <v>8.25</v>
      </c>
      <c r="AJ5">
        <f>IF(C5=1,(AI5/Z5),REF)</f>
        <v>8.6614173228346463</v>
      </c>
      <c r="AK5">
        <f t="shared" si="13"/>
        <v>4</v>
      </c>
      <c r="AL5">
        <f>IF(B5=1,(AI5/AC5),REF)</f>
        <v>8.5554288084620982</v>
      </c>
      <c r="AM5">
        <f t="shared" si="14"/>
        <v>4</v>
      </c>
      <c r="AN5">
        <f t="shared" si="15"/>
        <v>4</v>
      </c>
      <c r="AO5" t="str">
        <f t="shared" si="16"/>
        <v>Arizona</v>
      </c>
      <c r="AP5">
        <f t="shared" si="17"/>
        <v>0.85570042435425497</v>
      </c>
      <c r="AQ5">
        <f t="shared" si="18"/>
        <v>0.84469810197774886</v>
      </c>
      <c r="AR5">
        <f t="shared" si="19"/>
        <v>0.93714823093440347</v>
      </c>
      <c r="AS5" s="419" t="str">
        <f t="shared" si="20"/>
        <v>Arizona</v>
      </c>
      <c r="AT5">
        <f t="shared" si="21"/>
        <v>4</v>
      </c>
      <c r="AU5">
        <f t="shared" si="22"/>
        <v>4.333333333333333</v>
      </c>
      <c r="AV5">
        <v>5</v>
      </c>
      <c r="AW5" t="str">
        <f t="shared" si="23"/>
        <v>Arizona</v>
      </c>
      <c r="AX5" t="str">
        <f t="shared" si="24"/>
        <v>y</v>
      </c>
      <c r="AY5">
        <v>4</v>
      </c>
      <c r="AZ5">
        <v>3</v>
      </c>
    </row>
    <row r="6" spans="1:56" x14ac:dyDescent="0.25">
      <c r="A6">
        <v>1</v>
      </c>
      <c r="B6">
        <v>1</v>
      </c>
      <c r="C6">
        <v>1</v>
      </c>
      <c r="D6" s="417" t="s">
        <v>378</v>
      </c>
      <c r="E6" s="417">
        <v>59.265599999999999</v>
      </c>
      <c r="F6" s="417">
        <v>345</v>
      </c>
      <c r="G6" s="417">
        <v>58.076700000000002</v>
      </c>
      <c r="H6" s="417">
        <v>347</v>
      </c>
      <c r="I6" s="417">
        <v>120.495</v>
      </c>
      <c r="J6" s="417">
        <v>3</v>
      </c>
      <c r="K6" s="417">
        <v>126.815</v>
      </c>
      <c r="L6" s="417">
        <v>1</v>
      </c>
      <c r="M6" s="417">
        <v>94.464600000000004</v>
      </c>
      <c r="N6" s="417">
        <v>27</v>
      </c>
      <c r="O6" s="417">
        <v>93.290400000000005</v>
      </c>
      <c r="P6" s="417">
        <v>16</v>
      </c>
      <c r="Q6" s="417">
        <v>33.525100000000002</v>
      </c>
      <c r="R6" s="417">
        <v>2</v>
      </c>
      <c r="S6">
        <f t="shared" si="0"/>
        <v>0.56566709862044751</v>
      </c>
      <c r="T6">
        <f t="shared" si="1"/>
        <v>2</v>
      </c>
      <c r="U6">
        <f t="shared" si="2"/>
        <v>953112.00022116001</v>
      </c>
      <c r="V6">
        <f t="shared" si="3"/>
        <v>9</v>
      </c>
      <c r="W6">
        <f t="shared" si="4"/>
        <v>23.929655301604949</v>
      </c>
      <c r="X6">
        <f t="shared" si="5"/>
        <v>82</v>
      </c>
      <c r="Y6">
        <f t="shared" si="6"/>
        <v>42</v>
      </c>
      <c r="Z6" s="417">
        <v>0.9708</v>
      </c>
      <c r="AA6">
        <f t="shared" si="7"/>
        <v>3</v>
      </c>
      <c r="AB6" s="417">
        <v>0.97789999999999999</v>
      </c>
      <c r="AC6" s="417">
        <f t="shared" si="8"/>
        <v>0.97435000000000005</v>
      </c>
      <c r="AD6">
        <f t="shared" si="9"/>
        <v>2</v>
      </c>
      <c r="AE6" s="417">
        <v>0.9778</v>
      </c>
      <c r="AF6">
        <f t="shared" si="10"/>
        <v>7</v>
      </c>
      <c r="AG6">
        <v>0.98109999999999997</v>
      </c>
      <c r="AH6">
        <f t="shared" si="11"/>
        <v>3</v>
      </c>
      <c r="AI6">
        <f t="shared" si="12"/>
        <v>10.833333333333334</v>
      </c>
      <c r="AJ6" s="417">
        <f>IF(C6=1,(AI6/Z6),REF)</f>
        <v>11.1591814311221</v>
      </c>
      <c r="AK6">
        <f t="shared" si="13"/>
        <v>6</v>
      </c>
      <c r="AL6" s="417">
        <f>IF(B6=1,(AI6/AC6),REF)</f>
        <v>11.1185234600845</v>
      </c>
      <c r="AM6">
        <f t="shared" si="14"/>
        <v>6</v>
      </c>
      <c r="AN6" s="417">
        <f t="shared" si="15"/>
        <v>2</v>
      </c>
      <c r="AO6" s="417" t="str">
        <f t="shared" si="16"/>
        <v>Wisconsin</v>
      </c>
      <c r="AP6" s="417">
        <f t="shared" si="17"/>
        <v>0.85031960682739793</v>
      </c>
      <c r="AQ6" s="417">
        <f t="shared" si="18"/>
        <v>0.82599738839650783</v>
      </c>
      <c r="AR6">
        <f t="shared" si="19"/>
        <v>0.93181663858402852</v>
      </c>
      <c r="AS6" s="417" t="str">
        <f t="shared" si="20"/>
        <v>Wisconsin</v>
      </c>
      <c r="AT6">
        <f t="shared" si="21"/>
        <v>5</v>
      </c>
      <c r="AU6" s="417">
        <f t="shared" si="22"/>
        <v>3</v>
      </c>
      <c r="AV6">
        <v>2</v>
      </c>
      <c r="AW6" s="417" t="str">
        <f t="shared" si="23"/>
        <v>Wisconsin</v>
      </c>
      <c r="AX6" t="str">
        <f t="shared" si="24"/>
        <v>y</v>
      </c>
      <c r="AY6">
        <v>5</v>
      </c>
      <c r="AZ6">
        <v>5</v>
      </c>
    </row>
    <row r="7" spans="1:56" x14ac:dyDescent="0.25">
      <c r="A7">
        <v>1</v>
      </c>
      <c r="B7">
        <v>1</v>
      </c>
      <c r="C7">
        <v>1</v>
      </c>
      <c r="D7" t="s">
        <v>136</v>
      </c>
      <c r="E7">
        <v>64.950900000000004</v>
      </c>
      <c r="F7">
        <v>162</v>
      </c>
      <c r="G7">
        <v>64.208299999999994</v>
      </c>
      <c r="H7">
        <v>161</v>
      </c>
      <c r="I7">
        <v>120.00700000000001</v>
      </c>
      <c r="J7">
        <v>4</v>
      </c>
      <c r="K7">
        <v>121.92</v>
      </c>
      <c r="L7">
        <v>5</v>
      </c>
      <c r="M7">
        <v>93.631100000000004</v>
      </c>
      <c r="N7">
        <v>20</v>
      </c>
      <c r="O7">
        <v>92.995800000000003</v>
      </c>
      <c r="P7">
        <v>15</v>
      </c>
      <c r="Q7">
        <v>28.9239</v>
      </c>
      <c r="R7">
        <v>7</v>
      </c>
      <c r="S7">
        <f t="shared" si="0"/>
        <v>0.44532408326905398</v>
      </c>
      <c r="T7">
        <f t="shared" si="1"/>
        <v>6</v>
      </c>
      <c r="U7">
        <f t="shared" si="2"/>
        <v>965461.76971776003</v>
      </c>
      <c r="V7">
        <f t="shared" si="3"/>
        <v>8</v>
      </c>
      <c r="W7">
        <f t="shared" si="4"/>
        <v>21.724818778714148</v>
      </c>
      <c r="X7">
        <f t="shared" si="5"/>
        <v>19</v>
      </c>
      <c r="Y7">
        <f t="shared" si="6"/>
        <v>12.5</v>
      </c>
      <c r="Z7">
        <v>0.93820000000000003</v>
      </c>
      <c r="AA7">
        <f t="shared" si="7"/>
        <v>9</v>
      </c>
      <c r="AB7">
        <v>0.96499999999999997</v>
      </c>
      <c r="AC7">
        <f t="shared" si="8"/>
        <v>0.9516</v>
      </c>
      <c r="AD7">
        <f t="shared" si="9"/>
        <v>7</v>
      </c>
      <c r="AE7">
        <v>0.92689999999999995</v>
      </c>
      <c r="AF7">
        <f t="shared" si="10"/>
        <v>24</v>
      </c>
      <c r="AG7">
        <v>0.97340000000000004</v>
      </c>
      <c r="AH7">
        <f t="shared" si="11"/>
        <v>4</v>
      </c>
      <c r="AI7">
        <f t="shared" si="12"/>
        <v>10.25</v>
      </c>
      <c r="AJ7">
        <f>IF(C7=1,(AI7/Z7),REF)</f>
        <v>10.925175868684715</v>
      </c>
      <c r="AK7">
        <f t="shared" si="13"/>
        <v>5</v>
      </c>
      <c r="AL7">
        <f>IF(B7=1,(AI7/AC7),REF)</f>
        <v>10.771332492643968</v>
      </c>
      <c r="AM7">
        <f t="shared" si="14"/>
        <v>5</v>
      </c>
      <c r="AN7">
        <f t="shared" si="15"/>
        <v>5</v>
      </c>
      <c r="AO7" t="str">
        <f t="shared" si="16"/>
        <v>Gonzaga</v>
      </c>
      <c r="AP7">
        <f t="shared" si="17"/>
        <v>0.82350879995155968</v>
      </c>
      <c r="AQ7">
        <f t="shared" si="18"/>
        <v>0.80991665282464609</v>
      </c>
      <c r="AR7">
        <f t="shared" si="19"/>
        <v>0.92220554501376872</v>
      </c>
      <c r="AS7" s="419" t="str">
        <f t="shared" si="20"/>
        <v>Gonzaga</v>
      </c>
      <c r="AT7">
        <f t="shared" si="21"/>
        <v>6</v>
      </c>
      <c r="AU7">
        <f t="shared" si="22"/>
        <v>6</v>
      </c>
      <c r="AV7">
        <v>7</v>
      </c>
      <c r="AW7" t="str">
        <f t="shared" si="23"/>
        <v>Gonzaga</v>
      </c>
      <c r="AX7" t="str">
        <f t="shared" si="24"/>
        <v>y</v>
      </c>
      <c r="AY7">
        <v>6</v>
      </c>
      <c r="AZ7">
        <v>3</v>
      </c>
    </row>
    <row r="8" spans="1:56" x14ac:dyDescent="0.25">
      <c r="A8">
        <v>1</v>
      </c>
      <c r="B8">
        <v>1</v>
      </c>
      <c r="C8">
        <v>1</v>
      </c>
      <c r="D8" t="s">
        <v>231</v>
      </c>
      <c r="E8">
        <v>69.431899999999999</v>
      </c>
      <c r="F8">
        <v>16</v>
      </c>
      <c r="G8">
        <v>69.023200000000003</v>
      </c>
      <c r="H8">
        <v>14</v>
      </c>
      <c r="I8">
        <v>111.24</v>
      </c>
      <c r="J8">
        <v>27</v>
      </c>
      <c r="K8">
        <v>117.92100000000001</v>
      </c>
      <c r="L8">
        <v>12</v>
      </c>
      <c r="M8">
        <v>98.153999999999996</v>
      </c>
      <c r="N8">
        <v>87</v>
      </c>
      <c r="O8">
        <v>94.124899999999997</v>
      </c>
      <c r="P8">
        <v>26</v>
      </c>
      <c r="Q8">
        <v>23.7959</v>
      </c>
      <c r="R8">
        <v>11</v>
      </c>
      <c r="S8">
        <f t="shared" si="0"/>
        <v>0.34272574997947641</v>
      </c>
      <c r="T8">
        <f t="shared" si="1"/>
        <v>15</v>
      </c>
      <c r="U8">
        <f t="shared" si="2"/>
        <v>965475.72058088798</v>
      </c>
      <c r="V8">
        <f t="shared" si="3"/>
        <v>7</v>
      </c>
      <c r="W8">
        <f t="shared" si="4"/>
        <v>20.718971576925242</v>
      </c>
      <c r="X8">
        <f t="shared" si="5"/>
        <v>7</v>
      </c>
      <c r="Y8">
        <f t="shared" si="6"/>
        <v>11</v>
      </c>
      <c r="Z8">
        <v>0.96109999999999995</v>
      </c>
      <c r="AA8">
        <f t="shared" si="7"/>
        <v>5</v>
      </c>
      <c r="AB8">
        <v>0.92800000000000005</v>
      </c>
      <c r="AC8">
        <f t="shared" si="8"/>
        <v>0.94455</v>
      </c>
      <c r="AD8">
        <f t="shared" si="9"/>
        <v>9</v>
      </c>
      <c r="AE8">
        <v>0.90280000000000005</v>
      </c>
      <c r="AF8">
        <f t="shared" si="10"/>
        <v>34</v>
      </c>
      <c r="AG8">
        <v>0.96789999999999998</v>
      </c>
      <c r="AH8">
        <f t="shared" si="11"/>
        <v>6</v>
      </c>
      <c r="AI8">
        <f t="shared" si="12"/>
        <v>13.666666666666666</v>
      </c>
      <c r="AJ8">
        <f>IF(C8=1,(AI8/Z8),REF)</f>
        <v>14.21981757014532</v>
      </c>
      <c r="AK8">
        <f t="shared" si="13"/>
        <v>7</v>
      </c>
      <c r="AL8">
        <f>IF(B8=1,(AI8/AC8),REF)</f>
        <v>14.46897111499303</v>
      </c>
      <c r="AM8">
        <f t="shared" si="14"/>
        <v>8</v>
      </c>
      <c r="AN8">
        <f t="shared" si="15"/>
        <v>7</v>
      </c>
      <c r="AO8" t="str">
        <f t="shared" si="16"/>
        <v>North Carolina</v>
      </c>
      <c r="AP8">
        <f t="shared" si="17"/>
        <v>0.82166508748419109</v>
      </c>
      <c r="AQ8">
        <f t="shared" si="18"/>
        <v>0.77480037179275063</v>
      </c>
      <c r="AR8">
        <f t="shared" si="19"/>
        <v>0.91380138595494576</v>
      </c>
      <c r="AS8" s="422" t="str">
        <f t="shared" si="20"/>
        <v>North Carolina</v>
      </c>
      <c r="AT8">
        <f t="shared" si="21"/>
        <v>7</v>
      </c>
      <c r="AU8">
        <f t="shared" si="22"/>
        <v>7.666666666666667</v>
      </c>
      <c r="AV8">
        <v>9</v>
      </c>
      <c r="AW8" t="str">
        <f t="shared" si="23"/>
        <v>North Carolina</v>
      </c>
      <c r="AX8" t="str">
        <f t="shared" si="24"/>
        <v>y</v>
      </c>
      <c r="AY8">
        <v>7</v>
      </c>
      <c r="AZ8">
        <v>2</v>
      </c>
    </row>
    <row r="9" spans="1:56" x14ac:dyDescent="0.25">
      <c r="A9">
        <v>1</v>
      </c>
      <c r="B9">
        <v>1</v>
      </c>
      <c r="C9">
        <v>1</v>
      </c>
      <c r="D9" t="s">
        <v>362</v>
      </c>
      <c r="E9">
        <v>58.480699999999999</v>
      </c>
      <c r="F9">
        <v>347</v>
      </c>
      <c r="G9">
        <v>57.533200000000001</v>
      </c>
      <c r="H9">
        <v>349</v>
      </c>
      <c r="I9">
        <v>110.71599999999999</v>
      </c>
      <c r="J9">
        <v>30</v>
      </c>
      <c r="K9">
        <v>115.318</v>
      </c>
      <c r="L9">
        <v>16</v>
      </c>
      <c r="M9">
        <v>85.644099999999995</v>
      </c>
      <c r="N9">
        <v>2</v>
      </c>
      <c r="O9">
        <v>84.429199999999994</v>
      </c>
      <c r="P9">
        <v>2</v>
      </c>
      <c r="Q9">
        <v>30.888500000000001</v>
      </c>
      <c r="R9">
        <v>5</v>
      </c>
      <c r="S9">
        <f t="shared" si="0"/>
        <v>0.52818793208699633</v>
      </c>
      <c r="T9">
        <f t="shared" si="1"/>
        <v>3</v>
      </c>
      <c r="U9">
        <f t="shared" si="2"/>
        <v>777690.44970030675</v>
      </c>
      <c r="V9">
        <f t="shared" si="3"/>
        <v>73</v>
      </c>
      <c r="W9">
        <f t="shared" si="4"/>
        <v>20.671677280684261</v>
      </c>
      <c r="X9">
        <f t="shared" si="5"/>
        <v>6</v>
      </c>
      <c r="Y9">
        <f t="shared" si="6"/>
        <v>4.5</v>
      </c>
      <c r="Z9">
        <v>0.97099999999999997</v>
      </c>
      <c r="AA9">
        <f t="shared" si="7"/>
        <v>2</v>
      </c>
      <c r="AB9">
        <v>0.9718</v>
      </c>
      <c r="AC9">
        <f t="shared" si="8"/>
        <v>0.97140000000000004</v>
      </c>
      <c r="AD9">
        <f t="shared" si="9"/>
        <v>3</v>
      </c>
      <c r="AE9">
        <v>0.91</v>
      </c>
      <c r="AF9">
        <f t="shared" si="10"/>
        <v>29</v>
      </c>
      <c r="AG9">
        <v>0.98540000000000005</v>
      </c>
      <c r="AH9">
        <f t="shared" si="11"/>
        <v>2</v>
      </c>
      <c r="AI9">
        <f t="shared" si="12"/>
        <v>19.083333333333332</v>
      </c>
      <c r="AJ9">
        <f>IF(C9=1,(AI9/Z9),REF)</f>
        <v>19.653278407140405</v>
      </c>
      <c r="AK9">
        <f t="shared" si="13"/>
        <v>13</v>
      </c>
      <c r="AL9">
        <f>IF(B9=1,(AI9/AC9),REF)</f>
        <v>19.645185642714981</v>
      </c>
      <c r="AM9">
        <f t="shared" si="14"/>
        <v>13</v>
      </c>
      <c r="AN9">
        <f t="shared" si="15"/>
        <v>3</v>
      </c>
      <c r="AO9" t="str">
        <f t="shared" si="16"/>
        <v>Virginia</v>
      </c>
      <c r="AP9">
        <f t="shared" si="17"/>
        <v>0.80369522619492306</v>
      </c>
      <c r="AQ9">
        <f t="shared" si="18"/>
        <v>0.76693870584412505</v>
      </c>
      <c r="AR9">
        <f t="shared" si="19"/>
        <v>0.90785814030482126</v>
      </c>
      <c r="AS9" t="str">
        <f t="shared" si="20"/>
        <v>Virginia</v>
      </c>
      <c r="AT9">
        <f t="shared" si="21"/>
        <v>8</v>
      </c>
      <c r="AU9">
        <f t="shared" si="22"/>
        <v>4.666666666666667</v>
      </c>
      <c r="AV9">
        <v>8</v>
      </c>
      <c r="AW9" t="str">
        <f t="shared" si="23"/>
        <v>Virginia</v>
      </c>
      <c r="AX9" t="str">
        <f t="shared" si="24"/>
        <v>y</v>
      </c>
      <c r="AY9">
        <v>8</v>
      </c>
    </row>
    <row r="10" spans="1:56" x14ac:dyDescent="0.25">
      <c r="A10">
        <v>1</v>
      </c>
      <c r="B10">
        <v>1</v>
      </c>
      <c r="C10">
        <v>1</v>
      </c>
      <c r="D10" t="s">
        <v>352</v>
      </c>
      <c r="E10">
        <v>62.686500000000002</v>
      </c>
      <c r="F10">
        <v>284</v>
      </c>
      <c r="G10">
        <v>60.392299999999999</v>
      </c>
      <c r="H10">
        <v>322</v>
      </c>
      <c r="I10">
        <v>113.65</v>
      </c>
      <c r="J10">
        <v>16</v>
      </c>
      <c r="K10">
        <v>116.43300000000001</v>
      </c>
      <c r="L10">
        <v>14</v>
      </c>
      <c r="M10">
        <v>91.083799999999997</v>
      </c>
      <c r="N10">
        <v>10</v>
      </c>
      <c r="O10">
        <v>89.529899999999998</v>
      </c>
      <c r="P10">
        <v>7</v>
      </c>
      <c r="Q10">
        <v>26.903500000000001</v>
      </c>
      <c r="R10">
        <v>8</v>
      </c>
      <c r="S10">
        <f t="shared" si="0"/>
        <v>0.42916895982388564</v>
      </c>
      <c r="T10">
        <f t="shared" si="1"/>
        <v>8</v>
      </c>
      <c r="U10">
        <f t="shared" si="2"/>
        <v>849818.5320731987</v>
      </c>
      <c r="V10">
        <f t="shared" si="3"/>
        <v>33</v>
      </c>
      <c r="W10">
        <f t="shared" si="4"/>
        <v>21.182388872245038</v>
      </c>
      <c r="X10">
        <f t="shared" si="5"/>
        <v>13</v>
      </c>
      <c r="Y10">
        <f t="shared" si="6"/>
        <v>10.5</v>
      </c>
      <c r="Z10">
        <v>0.91700000000000004</v>
      </c>
      <c r="AA10">
        <f t="shared" si="7"/>
        <v>13</v>
      </c>
      <c r="AB10">
        <v>0.97319999999999995</v>
      </c>
      <c r="AC10">
        <f t="shared" si="8"/>
        <v>0.94510000000000005</v>
      </c>
      <c r="AD10">
        <f t="shared" si="9"/>
        <v>8</v>
      </c>
      <c r="AE10">
        <v>0.98</v>
      </c>
      <c r="AF10">
        <f t="shared" si="10"/>
        <v>6</v>
      </c>
      <c r="AG10">
        <v>0.92749999999999999</v>
      </c>
      <c r="AH10">
        <f t="shared" si="11"/>
        <v>13</v>
      </c>
      <c r="AI10">
        <f t="shared" si="12"/>
        <v>13.083333333333334</v>
      </c>
      <c r="AJ10">
        <f>IF(C10=1,(AI10/Z10),REF)</f>
        <v>14.267539076699382</v>
      </c>
      <c r="AK10">
        <f t="shared" si="13"/>
        <v>8</v>
      </c>
      <c r="AL10">
        <f>IF(B10=1,(AI10/AC10),REF)</f>
        <v>13.843332275244242</v>
      </c>
      <c r="AM10">
        <f t="shared" si="14"/>
        <v>7</v>
      </c>
      <c r="AN10">
        <f t="shared" si="15"/>
        <v>7</v>
      </c>
      <c r="AO10" t="str">
        <f t="shared" si="16"/>
        <v>Utah</v>
      </c>
      <c r="AP10">
        <f t="shared" si="17"/>
        <v>0.78370043537652045</v>
      </c>
      <c r="AQ10">
        <f t="shared" si="18"/>
        <v>0.77954691476078997</v>
      </c>
      <c r="AR10">
        <f t="shared" si="19"/>
        <v>0.90614788726973783</v>
      </c>
      <c r="AS10" s="418" t="str">
        <f t="shared" si="20"/>
        <v>Utah</v>
      </c>
      <c r="AT10">
        <f t="shared" si="21"/>
        <v>9</v>
      </c>
      <c r="AU10">
        <f t="shared" si="22"/>
        <v>8</v>
      </c>
      <c r="AV10">
        <v>6</v>
      </c>
      <c r="AW10" t="str">
        <f t="shared" si="23"/>
        <v>Utah</v>
      </c>
      <c r="AX10" t="str">
        <f t="shared" si="24"/>
        <v>y</v>
      </c>
      <c r="AY10">
        <v>9</v>
      </c>
      <c r="AZ10">
        <v>3</v>
      </c>
    </row>
    <row r="11" spans="1:56" x14ac:dyDescent="0.25">
      <c r="A11">
        <v>1</v>
      </c>
      <c r="B11">
        <v>1</v>
      </c>
      <c r="C11">
        <v>1</v>
      </c>
      <c r="D11" t="s">
        <v>251</v>
      </c>
      <c r="E11">
        <v>68.155199999999994</v>
      </c>
      <c r="F11">
        <v>40</v>
      </c>
      <c r="G11">
        <v>66.986099999999993</v>
      </c>
      <c r="H11">
        <v>47</v>
      </c>
      <c r="I11">
        <v>104.82599999999999</v>
      </c>
      <c r="J11">
        <v>107</v>
      </c>
      <c r="K11">
        <v>111.785</v>
      </c>
      <c r="L11">
        <v>49</v>
      </c>
      <c r="M11">
        <v>91.352400000000003</v>
      </c>
      <c r="N11">
        <v>12</v>
      </c>
      <c r="O11">
        <v>87.685400000000001</v>
      </c>
      <c r="P11">
        <v>4</v>
      </c>
      <c r="Q11">
        <v>24.100100000000001</v>
      </c>
      <c r="R11">
        <v>9</v>
      </c>
      <c r="S11">
        <f t="shared" si="0"/>
        <v>0.35359884498908373</v>
      </c>
      <c r="T11">
        <f t="shared" si="1"/>
        <v>14</v>
      </c>
      <c r="U11">
        <f t="shared" si="2"/>
        <v>851659.62484211975</v>
      </c>
      <c r="V11">
        <f t="shared" si="3"/>
        <v>30</v>
      </c>
      <c r="W11">
        <f t="shared" si="4"/>
        <v>18.844501933345978</v>
      </c>
      <c r="X11">
        <f t="shared" si="5"/>
        <v>3</v>
      </c>
      <c r="Y11">
        <f t="shared" si="6"/>
        <v>8.5</v>
      </c>
      <c r="Z11">
        <v>0.90349999999999997</v>
      </c>
      <c r="AA11">
        <f t="shared" si="7"/>
        <v>17</v>
      </c>
      <c r="AB11">
        <v>0.96079999999999999</v>
      </c>
      <c r="AC11">
        <f t="shared" si="8"/>
        <v>0.93215000000000003</v>
      </c>
      <c r="AD11">
        <f t="shared" si="9"/>
        <v>10</v>
      </c>
      <c r="AE11">
        <v>0.93920000000000003</v>
      </c>
      <c r="AF11">
        <f t="shared" si="10"/>
        <v>18</v>
      </c>
      <c r="AG11">
        <v>0.94199999999999995</v>
      </c>
      <c r="AH11">
        <f t="shared" si="11"/>
        <v>10</v>
      </c>
      <c r="AI11">
        <f t="shared" si="12"/>
        <v>15.083333333333334</v>
      </c>
      <c r="AJ11">
        <f>IF(C11=1,(AI11/Z11),REF)</f>
        <v>16.69433683822173</v>
      </c>
      <c r="AK11">
        <f t="shared" si="13"/>
        <v>9</v>
      </c>
      <c r="AL11">
        <f>IF(B11=1,(AI11/AC11),REF)</f>
        <v>16.181229773462782</v>
      </c>
      <c r="AM11">
        <f t="shared" si="14"/>
        <v>9</v>
      </c>
      <c r="AN11">
        <f t="shared" si="15"/>
        <v>9</v>
      </c>
      <c r="AO11" t="str">
        <f t="shared" si="16"/>
        <v>Oklahoma</v>
      </c>
      <c r="AP11">
        <f t="shared" si="17"/>
        <v>0.76012829524009018</v>
      </c>
      <c r="AQ11">
        <f t="shared" si="18"/>
        <v>0.75401318047396615</v>
      </c>
      <c r="AR11">
        <f t="shared" si="19"/>
        <v>0.89465292074705638</v>
      </c>
      <c r="AS11" s="422" t="str">
        <f t="shared" si="20"/>
        <v>Oklahoma</v>
      </c>
      <c r="AT11">
        <f t="shared" si="21"/>
        <v>10</v>
      </c>
      <c r="AU11">
        <f t="shared" si="22"/>
        <v>9.6666666666666661</v>
      </c>
      <c r="AV11">
        <v>14</v>
      </c>
      <c r="AW11" t="str">
        <f t="shared" si="23"/>
        <v>Oklahoma</v>
      </c>
      <c r="AX11" t="str">
        <f t="shared" si="24"/>
        <v>y</v>
      </c>
      <c r="AY11">
        <v>10</v>
      </c>
      <c r="AZ11">
        <v>2</v>
      </c>
    </row>
    <row r="12" spans="1:56" x14ac:dyDescent="0.25">
      <c r="A12">
        <v>1</v>
      </c>
      <c r="B12">
        <v>1</v>
      </c>
      <c r="C12">
        <v>1</v>
      </c>
      <c r="D12" t="s">
        <v>55</v>
      </c>
      <c r="E12">
        <v>62.660200000000003</v>
      </c>
      <c r="F12">
        <v>286</v>
      </c>
      <c r="G12">
        <v>61.2742</v>
      </c>
      <c r="H12">
        <v>302</v>
      </c>
      <c r="I12">
        <v>109.56399999999999</v>
      </c>
      <c r="J12">
        <v>38</v>
      </c>
      <c r="K12">
        <v>117.19199999999999</v>
      </c>
      <c r="L12">
        <v>13</v>
      </c>
      <c r="M12">
        <v>95.708500000000001</v>
      </c>
      <c r="N12">
        <v>41</v>
      </c>
      <c r="O12">
        <v>93.712299999999999</v>
      </c>
      <c r="P12">
        <v>21</v>
      </c>
      <c r="Q12">
        <v>23.479600000000001</v>
      </c>
      <c r="R12">
        <v>13</v>
      </c>
      <c r="S12">
        <f t="shared" si="0"/>
        <v>0.37471473120098553</v>
      </c>
      <c r="T12">
        <f t="shared" si="1"/>
        <v>10</v>
      </c>
      <c r="U12">
        <f t="shared" si="2"/>
        <v>860572.9851712127</v>
      </c>
      <c r="V12">
        <f t="shared" si="3"/>
        <v>25</v>
      </c>
      <c r="W12">
        <f t="shared" si="4"/>
        <v>22.797266619773822</v>
      </c>
      <c r="X12">
        <f t="shared" si="5"/>
        <v>42</v>
      </c>
      <c r="Y12">
        <f t="shared" si="6"/>
        <v>26</v>
      </c>
      <c r="Z12">
        <v>0.90600000000000003</v>
      </c>
      <c r="AA12">
        <f t="shared" si="7"/>
        <v>15</v>
      </c>
      <c r="AB12">
        <v>0.94330000000000003</v>
      </c>
      <c r="AC12">
        <f t="shared" si="8"/>
        <v>0.92464999999999997</v>
      </c>
      <c r="AD12">
        <f t="shared" si="9"/>
        <v>12</v>
      </c>
      <c r="AE12">
        <v>0.95050000000000001</v>
      </c>
      <c r="AF12">
        <f t="shared" si="10"/>
        <v>15</v>
      </c>
      <c r="AG12">
        <v>0.92320000000000002</v>
      </c>
      <c r="AH12">
        <f t="shared" si="11"/>
        <v>17</v>
      </c>
      <c r="AI12">
        <f t="shared" si="12"/>
        <v>17.5</v>
      </c>
      <c r="AJ12">
        <f>IF(C12=1,(AI12/Z12),REF)</f>
        <v>19.315673289183223</v>
      </c>
      <c r="AK12">
        <f t="shared" si="13"/>
        <v>11</v>
      </c>
      <c r="AL12">
        <f>IF(B12=1,(AI12/AC12),REF)</f>
        <v>18.926080138430759</v>
      </c>
      <c r="AM12">
        <f t="shared" si="14"/>
        <v>11</v>
      </c>
      <c r="AN12">
        <f t="shared" si="15"/>
        <v>11</v>
      </c>
      <c r="AO12" t="str">
        <f t="shared" si="16"/>
        <v>Baylor</v>
      </c>
      <c r="AP12">
        <f t="shared" si="17"/>
        <v>0.75119531728367039</v>
      </c>
      <c r="AQ12">
        <f t="shared" si="18"/>
        <v>0.73343961553103187</v>
      </c>
      <c r="AR12">
        <f t="shared" si="19"/>
        <v>0.88763797049138071</v>
      </c>
      <c r="AS12" t="str">
        <f t="shared" si="20"/>
        <v>Baylor</v>
      </c>
      <c r="AT12">
        <f t="shared" si="21"/>
        <v>11</v>
      </c>
      <c r="AU12">
        <f t="shared" si="22"/>
        <v>11.333333333333334</v>
      </c>
      <c r="AV12">
        <v>12</v>
      </c>
      <c r="AW12" t="str">
        <f t="shared" si="23"/>
        <v>Baylor</v>
      </c>
      <c r="AX12" t="str">
        <f t="shared" si="24"/>
        <v>y</v>
      </c>
      <c r="AY12">
        <v>11</v>
      </c>
    </row>
    <row r="13" spans="1:56" x14ac:dyDescent="0.25">
      <c r="A13">
        <v>1</v>
      </c>
      <c r="B13">
        <v>1</v>
      </c>
      <c r="C13">
        <v>1</v>
      </c>
      <c r="D13" t="s">
        <v>167</v>
      </c>
      <c r="E13">
        <v>66.792400000000001</v>
      </c>
      <c r="F13">
        <v>82</v>
      </c>
      <c r="G13">
        <v>66.661699999999996</v>
      </c>
      <c r="H13">
        <v>56</v>
      </c>
      <c r="I13">
        <v>106.342</v>
      </c>
      <c r="J13">
        <v>80</v>
      </c>
      <c r="K13">
        <v>114.271</v>
      </c>
      <c r="L13">
        <v>28</v>
      </c>
      <c r="M13">
        <v>96.674999999999997</v>
      </c>
      <c r="N13">
        <v>62</v>
      </c>
      <c r="O13">
        <v>90.529300000000006</v>
      </c>
      <c r="P13">
        <v>8</v>
      </c>
      <c r="Q13">
        <v>23.742100000000001</v>
      </c>
      <c r="R13">
        <v>12</v>
      </c>
      <c r="S13">
        <f t="shared" si="0"/>
        <v>0.35545511165941024</v>
      </c>
      <c r="T13">
        <f t="shared" si="1"/>
        <v>12</v>
      </c>
      <c r="U13">
        <f t="shared" si="2"/>
        <v>872165.90451184846</v>
      </c>
      <c r="V13">
        <f t="shared" si="3"/>
        <v>23</v>
      </c>
      <c r="W13">
        <f t="shared" si="4"/>
        <v>20.236509757286267</v>
      </c>
      <c r="X13">
        <f t="shared" si="5"/>
        <v>5</v>
      </c>
      <c r="Y13">
        <f t="shared" si="6"/>
        <v>8.5</v>
      </c>
      <c r="Z13">
        <v>0.90080000000000005</v>
      </c>
      <c r="AA13">
        <f t="shared" si="7"/>
        <v>18</v>
      </c>
      <c r="AB13">
        <v>0.94610000000000005</v>
      </c>
      <c r="AC13">
        <f t="shared" si="8"/>
        <v>0.9234500000000001</v>
      </c>
      <c r="AD13">
        <f t="shared" si="9"/>
        <v>14</v>
      </c>
      <c r="AE13">
        <v>0.93079999999999996</v>
      </c>
      <c r="AF13">
        <f t="shared" si="10"/>
        <v>23</v>
      </c>
      <c r="AG13">
        <v>0.9032</v>
      </c>
      <c r="AH13">
        <f t="shared" si="11"/>
        <v>25</v>
      </c>
      <c r="AI13">
        <f t="shared" si="12"/>
        <v>17.583333333333332</v>
      </c>
      <c r="AJ13">
        <f>IF(C13=1,(AI13/Z13),REF)</f>
        <v>19.519686204854942</v>
      </c>
      <c r="AK13">
        <f t="shared" si="13"/>
        <v>12</v>
      </c>
      <c r="AL13">
        <f>IF(B13=1,(AI13/AC13),REF)</f>
        <v>19.040915407800455</v>
      </c>
      <c r="AM13">
        <f t="shared" si="14"/>
        <v>12</v>
      </c>
      <c r="AN13">
        <f t="shared" si="15"/>
        <v>12</v>
      </c>
      <c r="AO13" t="str">
        <f t="shared" si="16"/>
        <v>Kansas</v>
      </c>
      <c r="AP13">
        <f t="shared" si="17"/>
        <v>0.74609950828299487</v>
      </c>
      <c r="AQ13">
        <f t="shared" si="18"/>
        <v>0.73193410176059026</v>
      </c>
      <c r="AR13">
        <f t="shared" si="19"/>
        <v>0.8860571321387567</v>
      </c>
      <c r="AS13" t="str">
        <f t="shared" si="20"/>
        <v>Kansas</v>
      </c>
      <c r="AT13">
        <f t="shared" si="21"/>
        <v>12</v>
      </c>
      <c r="AU13">
        <f t="shared" si="22"/>
        <v>12.666666666666666</v>
      </c>
      <c r="AV13">
        <v>15</v>
      </c>
      <c r="AW13" t="str">
        <f t="shared" si="23"/>
        <v>Kansas</v>
      </c>
      <c r="AX13" t="str">
        <f t="shared" si="24"/>
        <v>y</v>
      </c>
      <c r="AY13">
        <v>12</v>
      </c>
    </row>
    <row r="14" spans="1:56" x14ac:dyDescent="0.25">
      <c r="A14">
        <v>1</v>
      </c>
      <c r="B14">
        <v>1</v>
      </c>
      <c r="C14">
        <v>1</v>
      </c>
      <c r="D14" t="s">
        <v>160</v>
      </c>
      <c r="E14">
        <v>69.847700000000003</v>
      </c>
      <c r="F14">
        <v>12</v>
      </c>
      <c r="G14">
        <v>69.3108</v>
      </c>
      <c r="H14">
        <v>10</v>
      </c>
      <c r="I14">
        <v>112.19499999999999</v>
      </c>
      <c r="J14">
        <v>23</v>
      </c>
      <c r="K14">
        <v>120.166</v>
      </c>
      <c r="L14">
        <v>8</v>
      </c>
      <c r="M14">
        <v>99.106899999999996</v>
      </c>
      <c r="N14">
        <v>106</v>
      </c>
      <c r="O14">
        <v>97.135000000000005</v>
      </c>
      <c r="P14">
        <v>61</v>
      </c>
      <c r="Q14">
        <v>23.030999999999999</v>
      </c>
      <c r="R14">
        <v>14</v>
      </c>
      <c r="S14">
        <f t="shared" si="0"/>
        <v>0.32973168765757482</v>
      </c>
      <c r="T14">
        <f t="shared" si="1"/>
        <v>17</v>
      </c>
      <c r="U14">
        <f t="shared" si="2"/>
        <v>1008591.5370912212</v>
      </c>
      <c r="V14">
        <f t="shared" si="3"/>
        <v>2</v>
      </c>
      <c r="W14">
        <f t="shared" si="4"/>
        <v>21.659532637555902</v>
      </c>
      <c r="X14">
        <f t="shared" si="5"/>
        <v>16</v>
      </c>
      <c r="Y14">
        <f t="shared" si="6"/>
        <v>16.5</v>
      </c>
      <c r="Z14">
        <v>0.8821</v>
      </c>
      <c r="AA14">
        <f t="shared" si="7"/>
        <v>24</v>
      </c>
      <c r="AB14">
        <v>0.93340000000000001</v>
      </c>
      <c r="AC14">
        <f t="shared" si="8"/>
        <v>0.90775000000000006</v>
      </c>
      <c r="AD14">
        <f t="shared" si="9"/>
        <v>18</v>
      </c>
      <c r="AE14">
        <v>0.9627</v>
      </c>
      <c r="AF14">
        <f t="shared" si="10"/>
        <v>12</v>
      </c>
      <c r="AG14">
        <v>0.90920000000000001</v>
      </c>
      <c r="AH14">
        <f t="shared" si="11"/>
        <v>24</v>
      </c>
      <c r="AI14">
        <f t="shared" si="12"/>
        <v>14.916666666666666</v>
      </c>
      <c r="AJ14">
        <f>IF(C14=1,(AI14/Z14),REF)</f>
        <v>16.910403204474171</v>
      </c>
      <c r="AK14">
        <f t="shared" si="13"/>
        <v>10</v>
      </c>
      <c r="AL14">
        <f>IF(B14=1,(AI14/AC14),REF)</f>
        <v>16.432571376113099</v>
      </c>
      <c r="AM14">
        <f t="shared" si="14"/>
        <v>10</v>
      </c>
      <c r="AN14">
        <f t="shared" si="15"/>
        <v>10</v>
      </c>
      <c r="AO14" t="str">
        <f t="shared" si="16"/>
        <v>Iowa St.</v>
      </c>
      <c r="AP14">
        <f t="shared" si="17"/>
        <v>0.74117043171072028</v>
      </c>
      <c r="AQ14">
        <f t="shared" si="18"/>
        <v>0.7328627382835371</v>
      </c>
      <c r="AR14">
        <f t="shared" si="19"/>
        <v>0.88509707257571291</v>
      </c>
      <c r="AS14" t="str">
        <f t="shared" si="20"/>
        <v>Iowa St.</v>
      </c>
      <c r="AT14">
        <f t="shared" si="21"/>
        <v>13</v>
      </c>
      <c r="AU14">
        <f t="shared" si="22"/>
        <v>13.666666666666666</v>
      </c>
      <c r="AV14">
        <v>20</v>
      </c>
      <c r="AW14" t="str">
        <f t="shared" si="23"/>
        <v>Iowa St.</v>
      </c>
      <c r="AX14" t="str">
        <f t="shared" si="24"/>
        <v>y</v>
      </c>
      <c r="AY14">
        <v>13</v>
      </c>
    </row>
    <row r="15" spans="1:56" x14ac:dyDescent="0.25">
      <c r="A15">
        <v>1</v>
      </c>
      <c r="B15">
        <v>1</v>
      </c>
      <c r="C15">
        <v>1</v>
      </c>
      <c r="D15" t="s">
        <v>247</v>
      </c>
      <c r="E15">
        <v>64.113699999999994</v>
      </c>
      <c r="F15">
        <v>217</v>
      </c>
      <c r="G15">
        <v>63.2851</v>
      </c>
      <c r="H15">
        <v>222</v>
      </c>
      <c r="I15">
        <v>121.259</v>
      </c>
      <c r="J15">
        <v>1</v>
      </c>
      <c r="K15">
        <v>124.623</v>
      </c>
      <c r="L15">
        <v>2</v>
      </c>
      <c r="M15">
        <v>101.407</v>
      </c>
      <c r="N15">
        <v>162</v>
      </c>
      <c r="O15">
        <v>100.55200000000001</v>
      </c>
      <c r="P15">
        <v>110</v>
      </c>
      <c r="Q15">
        <v>24.0703</v>
      </c>
      <c r="R15">
        <v>10</v>
      </c>
      <c r="S15">
        <f t="shared" si="0"/>
        <v>0.37544237815006776</v>
      </c>
      <c r="T15">
        <f t="shared" si="1"/>
        <v>9</v>
      </c>
      <c r="U15">
        <f t="shared" si="2"/>
        <v>995742.9586910673</v>
      </c>
      <c r="V15">
        <f t="shared" si="3"/>
        <v>3</v>
      </c>
      <c r="W15">
        <f t="shared" si="4"/>
        <v>24.938728110018101</v>
      </c>
      <c r="X15">
        <f t="shared" si="5"/>
        <v>122</v>
      </c>
      <c r="Y15">
        <f t="shared" si="6"/>
        <v>65.5</v>
      </c>
      <c r="Z15">
        <v>0.93920000000000003</v>
      </c>
      <c r="AA15">
        <f t="shared" si="7"/>
        <v>7</v>
      </c>
      <c r="AB15">
        <v>0.90880000000000005</v>
      </c>
      <c r="AC15">
        <f t="shared" si="8"/>
        <v>0.92400000000000004</v>
      </c>
      <c r="AD15">
        <f t="shared" si="9"/>
        <v>13</v>
      </c>
      <c r="AE15">
        <v>0.90529999999999999</v>
      </c>
      <c r="AF15">
        <f t="shared" si="10"/>
        <v>33</v>
      </c>
      <c r="AG15">
        <v>0.92530000000000001</v>
      </c>
      <c r="AH15">
        <f t="shared" si="11"/>
        <v>15</v>
      </c>
      <c r="AI15">
        <f t="shared" si="12"/>
        <v>23.083333333333332</v>
      </c>
      <c r="AJ15">
        <f>IF(C15=1,(AI15/Z15),REF)</f>
        <v>24.577654741624077</v>
      </c>
      <c r="AK15">
        <f t="shared" si="13"/>
        <v>15</v>
      </c>
      <c r="AL15">
        <f>IF(B15=1,(AI15/AC15),REF)</f>
        <v>24.98196248196248</v>
      </c>
      <c r="AM15">
        <f t="shared" si="14"/>
        <v>16</v>
      </c>
      <c r="AN15">
        <f t="shared" si="15"/>
        <v>13</v>
      </c>
      <c r="AO15" t="str">
        <f t="shared" si="16"/>
        <v>Notre Dame</v>
      </c>
      <c r="AP15">
        <f t="shared" si="17"/>
        <v>0.76018570644232242</v>
      </c>
      <c r="AQ15">
        <f t="shared" si="18"/>
        <v>0.70792659266194069</v>
      </c>
      <c r="AR15">
        <f t="shared" si="19"/>
        <v>0.88367325818608744</v>
      </c>
      <c r="AS15" s="419" t="str">
        <f t="shared" si="20"/>
        <v>Notre Dame</v>
      </c>
      <c r="AT15">
        <f t="shared" si="21"/>
        <v>14</v>
      </c>
      <c r="AU15">
        <f t="shared" si="22"/>
        <v>13.333333333333334</v>
      </c>
      <c r="AV15">
        <v>17</v>
      </c>
      <c r="AW15" t="str">
        <f t="shared" si="23"/>
        <v>Notre Dame</v>
      </c>
      <c r="AX15" t="str">
        <f t="shared" si="24"/>
        <v>y</v>
      </c>
      <c r="AY15">
        <v>14</v>
      </c>
      <c r="AZ15">
        <v>3</v>
      </c>
    </row>
    <row r="16" spans="1:56" x14ac:dyDescent="0.25">
      <c r="A16">
        <v>1</v>
      </c>
      <c r="B16">
        <v>1</v>
      </c>
      <c r="C16">
        <v>1</v>
      </c>
      <c r="D16" t="s">
        <v>184</v>
      </c>
      <c r="E16">
        <v>66.242000000000004</v>
      </c>
      <c r="F16">
        <v>106</v>
      </c>
      <c r="G16">
        <v>64.800600000000003</v>
      </c>
      <c r="H16">
        <v>134</v>
      </c>
      <c r="I16">
        <v>103.47799999999999</v>
      </c>
      <c r="J16">
        <v>139</v>
      </c>
      <c r="K16">
        <v>108.601</v>
      </c>
      <c r="L16">
        <v>78</v>
      </c>
      <c r="M16">
        <v>89.928200000000004</v>
      </c>
      <c r="N16">
        <v>6</v>
      </c>
      <c r="O16">
        <v>88.176000000000002</v>
      </c>
      <c r="P16">
        <v>5</v>
      </c>
      <c r="Q16">
        <v>20.424499999999998</v>
      </c>
      <c r="R16">
        <v>19</v>
      </c>
      <c r="S16">
        <f t="shared" si="0"/>
        <v>0.30833912019564619</v>
      </c>
      <c r="T16">
        <f t="shared" si="1"/>
        <v>20</v>
      </c>
      <c r="U16">
        <f t="shared" si="2"/>
        <v>781269.88614864205</v>
      </c>
      <c r="V16">
        <f t="shared" si="3"/>
        <v>70</v>
      </c>
      <c r="W16">
        <f t="shared" si="4"/>
        <v>19.562627866143462</v>
      </c>
      <c r="X16">
        <f t="shared" si="5"/>
        <v>4</v>
      </c>
      <c r="Y16">
        <f t="shared" si="6"/>
        <v>12</v>
      </c>
      <c r="Z16">
        <v>0.93400000000000005</v>
      </c>
      <c r="AA16">
        <f t="shared" si="7"/>
        <v>10</v>
      </c>
      <c r="AB16">
        <v>0.91800000000000004</v>
      </c>
      <c r="AC16">
        <f t="shared" si="8"/>
        <v>0.92600000000000005</v>
      </c>
      <c r="AD16">
        <f t="shared" si="9"/>
        <v>11</v>
      </c>
      <c r="AE16">
        <v>0.877</v>
      </c>
      <c r="AF16">
        <f t="shared" si="10"/>
        <v>42</v>
      </c>
      <c r="AG16">
        <v>0.95089999999999997</v>
      </c>
      <c r="AH16">
        <f t="shared" si="11"/>
        <v>8</v>
      </c>
      <c r="AI16">
        <f t="shared" si="12"/>
        <v>27.166666666666668</v>
      </c>
      <c r="AJ16">
        <f>IF(C16=1,(AI16/Z16),REF)</f>
        <v>29.086366880799428</v>
      </c>
      <c r="AK16">
        <f t="shared" si="13"/>
        <v>18</v>
      </c>
      <c r="AL16">
        <f>IF(B16=1,(AI16/AC16),REF)</f>
        <v>29.337652987760979</v>
      </c>
      <c r="AM16">
        <f t="shared" si="14"/>
        <v>18</v>
      </c>
      <c r="AN16">
        <f t="shared" si="15"/>
        <v>11</v>
      </c>
      <c r="AO16" t="str">
        <f t="shared" si="16"/>
        <v>Louisville</v>
      </c>
      <c r="AP16">
        <f t="shared" si="17"/>
        <v>0.74335041442283523</v>
      </c>
      <c r="AQ16">
        <f t="shared" si="18"/>
        <v>0.69534828853398067</v>
      </c>
      <c r="AR16">
        <f t="shared" si="19"/>
        <v>0.87654848319037537</v>
      </c>
      <c r="AS16" s="419" t="str">
        <f t="shared" si="20"/>
        <v>Louisville</v>
      </c>
      <c r="AT16">
        <f t="shared" si="21"/>
        <v>15</v>
      </c>
      <c r="AU16">
        <f t="shared" si="22"/>
        <v>12.333333333333334</v>
      </c>
      <c r="AV16">
        <v>16</v>
      </c>
      <c r="AW16" t="str">
        <f t="shared" si="23"/>
        <v>Louisville</v>
      </c>
      <c r="AX16" t="str">
        <f t="shared" si="24"/>
        <v>y</v>
      </c>
      <c r="AY16">
        <v>15</v>
      </c>
      <c r="AZ16">
        <v>3</v>
      </c>
    </row>
    <row r="17" spans="1:52" x14ac:dyDescent="0.25">
      <c r="A17">
        <v>1</v>
      </c>
      <c r="B17">
        <v>1</v>
      </c>
      <c r="C17">
        <v>1</v>
      </c>
      <c r="D17" t="s">
        <v>375</v>
      </c>
      <c r="E17">
        <v>60.934399999999997</v>
      </c>
      <c r="F17">
        <v>330</v>
      </c>
      <c r="G17">
        <v>61.454700000000003</v>
      </c>
      <c r="H17">
        <v>297</v>
      </c>
      <c r="I17">
        <v>111.943</v>
      </c>
      <c r="J17">
        <v>24</v>
      </c>
      <c r="K17">
        <v>114.962</v>
      </c>
      <c r="L17">
        <v>21</v>
      </c>
      <c r="M17">
        <v>90.949100000000001</v>
      </c>
      <c r="N17">
        <v>8</v>
      </c>
      <c r="O17">
        <v>93.3065</v>
      </c>
      <c r="P17">
        <v>17</v>
      </c>
      <c r="Q17">
        <v>21.6555</v>
      </c>
      <c r="R17">
        <v>15</v>
      </c>
      <c r="S17">
        <f t="shared" si="0"/>
        <v>0.35539038703917664</v>
      </c>
      <c r="T17">
        <f t="shared" si="1"/>
        <v>13</v>
      </c>
      <c r="U17">
        <f t="shared" si="2"/>
        <v>805324.96133327368</v>
      </c>
      <c r="V17">
        <f t="shared" si="3"/>
        <v>50</v>
      </c>
      <c r="W17">
        <f t="shared" si="4"/>
        <v>23.280724916305029</v>
      </c>
      <c r="X17">
        <f t="shared" si="5"/>
        <v>59</v>
      </c>
      <c r="Y17">
        <f t="shared" si="6"/>
        <v>36</v>
      </c>
      <c r="Z17">
        <v>0.89019999999999999</v>
      </c>
      <c r="AA17">
        <f t="shared" si="7"/>
        <v>23</v>
      </c>
      <c r="AB17">
        <v>0.95650000000000002</v>
      </c>
      <c r="AC17">
        <f t="shared" si="8"/>
        <v>0.92335</v>
      </c>
      <c r="AD17">
        <f t="shared" si="9"/>
        <v>15</v>
      </c>
      <c r="AE17">
        <v>0.9829</v>
      </c>
      <c r="AF17">
        <f t="shared" si="10"/>
        <v>4</v>
      </c>
      <c r="AG17">
        <v>0.92420000000000002</v>
      </c>
      <c r="AH17">
        <f t="shared" si="11"/>
        <v>16</v>
      </c>
      <c r="AI17">
        <f t="shared" si="12"/>
        <v>22.333333333333332</v>
      </c>
      <c r="AJ17">
        <f>IF(C17=1,(AI17/Z17),REF)</f>
        <v>25.087995207069572</v>
      </c>
      <c r="AK17">
        <f t="shared" si="13"/>
        <v>16</v>
      </c>
      <c r="AL17">
        <f>IF(B17=1,(AI17/AC17),REF)</f>
        <v>24.187289038104005</v>
      </c>
      <c r="AM17">
        <f t="shared" si="14"/>
        <v>15</v>
      </c>
      <c r="AN17">
        <f t="shared" si="15"/>
        <v>15</v>
      </c>
      <c r="AO17" t="str">
        <f t="shared" si="16"/>
        <v>Wichita St.</v>
      </c>
      <c r="AP17">
        <f t="shared" si="17"/>
        <v>0.71904596506771967</v>
      </c>
      <c r="AQ17">
        <f t="shared" si="18"/>
        <v>0.71029298990609868</v>
      </c>
      <c r="AR17">
        <f t="shared" si="19"/>
        <v>0.87426298976596584</v>
      </c>
      <c r="AS17" s="422" t="str">
        <f t="shared" si="20"/>
        <v>Wichita St.</v>
      </c>
      <c r="AT17">
        <f t="shared" si="21"/>
        <v>16</v>
      </c>
      <c r="AU17">
        <f t="shared" si="22"/>
        <v>15.333333333333334</v>
      </c>
      <c r="AV17">
        <v>10</v>
      </c>
      <c r="AW17" t="str">
        <f t="shared" si="23"/>
        <v>Wichita St.</v>
      </c>
      <c r="AX17" t="str">
        <f t="shared" si="24"/>
        <v>y</v>
      </c>
      <c r="AY17">
        <v>16</v>
      </c>
      <c r="AZ17">
        <v>2</v>
      </c>
    </row>
    <row r="18" spans="1:52" x14ac:dyDescent="0.25">
      <c r="A18">
        <v>1</v>
      </c>
      <c r="B18">
        <v>1</v>
      </c>
      <c r="C18">
        <v>1</v>
      </c>
      <c r="D18" s="416" t="s">
        <v>203</v>
      </c>
      <c r="E18" s="416">
        <v>63.132599999999996</v>
      </c>
      <c r="F18" s="416">
        <v>267</v>
      </c>
      <c r="G18" s="416">
        <v>62.840699999999998</v>
      </c>
      <c r="H18" s="416">
        <v>245</v>
      </c>
      <c r="I18" s="416">
        <v>110.854</v>
      </c>
      <c r="J18" s="416">
        <v>29</v>
      </c>
      <c r="K18" s="416">
        <v>115.973</v>
      </c>
      <c r="L18" s="416">
        <v>15</v>
      </c>
      <c r="M18" s="416">
        <v>97.91</v>
      </c>
      <c r="N18" s="416">
        <v>83</v>
      </c>
      <c r="O18" s="416">
        <v>95.052000000000007</v>
      </c>
      <c r="P18" s="416">
        <v>38</v>
      </c>
      <c r="Q18" s="416">
        <v>20.921299999999999</v>
      </c>
      <c r="R18" s="416">
        <v>18</v>
      </c>
      <c r="S18">
        <f t="shared" si="0"/>
        <v>0.33138188511165378</v>
      </c>
      <c r="T18">
        <f t="shared" si="1"/>
        <v>16</v>
      </c>
      <c r="U18">
        <f t="shared" si="2"/>
        <v>849116.84901726537</v>
      </c>
      <c r="V18">
        <f t="shared" si="3"/>
        <v>34</v>
      </c>
      <c r="W18">
        <f t="shared" si="4"/>
        <v>23.146447199349783</v>
      </c>
      <c r="X18">
        <f t="shared" si="5"/>
        <v>57</v>
      </c>
      <c r="Y18">
        <f t="shared" si="6"/>
        <v>36.5</v>
      </c>
      <c r="Z18" s="416">
        <v>0.93100000000000005</v>
      </c>
      <c r="AA18">
        <f t="shared" si="7"/>
        <v>11</v>
      </c>
      <c r="AB18" s="416">
        <v>0.90910000000000002</v>
      </c>
      <c r="AC18" s="416">
        <f t="shared" si="8"/>
        <v>0.92005000000000003</v>
      </c>
      <c r="AD18">
        <f t="shared" si="9"/>
        <v>16</v>
      </c>
      <c r="AE18" s="416">
        <v>0.82589999999999997</v>
      </c>
      <c r="AF18">
        <f t="shared" si="10"/>
        <v>65</v>
      </c>
      <c r="AG18">
        <v>0.93940000000000001</v>
      </c>
      <c r="AH18">
        <f t="shared" si="11"/>
        <v>11</v>
      </c>
      <c r="AI18">
        <f t="shared" si="12"/>
        <v>29.75</v>
      </c>
      <c r="AJ18" s="416">
        <f>IF(C18=1,(AI18/Z18),REF)</f>
        <v>31.954887218045112</v>
      </c>
      <c r="AK18">
        <f t="shared" si="13"/>
        <v>21</v>
      </c>
      <c r="AL18" s="416">
        <f>IF(B18=1,(AI18/AC18),REF)</f>
        <v>32.335199173957939</v>
      </c>
      <c r="AM18">
        <f t="shared" si="14"/>
        <v>24</v>
      </c>
      <c r="AN18" s="416">
        <f t="shared" si="15"/>
        <v>16</v>
      </c>
      <c r="AO18" s="416" t="str">
        <f t="shared" si="16"/>
        <v>Michigan St.</v>
      </c>
      <c r="AP18" s="416">
        <f t="shared" si="17"/>
        <v>0.73402628417637406</v>
      </c>
      <c r="AQ18" s="416">
        <f t="shared" si="18"/>
        <v>0.68252971121881356</v>
      </c>
      <c r="AR18">
        <f t="shared" si="19"/>
        <v>0.87112705161252657</v>
      </c>
      <c r="AS18" s="416" t="str">
        <f t="shared" si="20"/>
        <v>Michigan St.</v>
      </c>
      <c r="AT18">
        <f t="shared" si="21"/>
        <v>17</v>
      </c>
      <c r="AU18" s="416">
        <f t="shared" si="22"/>
        <v>16.333333333333332</v>
      </c>
      <c r="AV18">
        <v>13</v>
      </c>
      <c r="AW18" s="416" t="str">
        <f t="shared" si="23"/>
        <v>Michigan St.</v>
      </c>
      <c r="AX18" t="str">
        <f t="shared" si="24"/>
        <v>y</v>
      </c>
      <c r="AY18">
        <v>17</v>
      </c>
      <c r="AZ18">
        <v>4</v>
      </c>
    </row>
    <row r="19" spans="1:52" x14ac:dyDescent="0.25">
      <c r="A19">
        <v>1</v>
      </c>
      <c r="B19">
        <v>1</v>
      </c>
      <c r="C19">
        <v>1</v>
      </c>
      <c r="D19" t="s">
        <v>159</v>
      </c>
      <c r="E19">
        <v>64.396799999999999</v>
      </c>
      <c r="F19">
        <v>196</v>
      </c>
      <c r="G19">
        <v>63.305399999999999</v>
      </c>
      <c r="H19">
        <v>218</v>
      </c>
      <c r="I19">
        <v>107.06</v>
      </c>
      <c r="J19">
        <v>65</v>
      </c>
      <c r="K19">
        <v>113.35899999999999</v>
      </c>
      <c r="L19">
        <v>33</v>
      </c>
      <c r="M19">
        <v>96.249499999999998</v>
      </c>
      <c r="N19">
        <v>51</v>
      </c>
      <c r="O19">
        <v>95.108500000000006</v>
      </c>
      <c r="P19">
        <v>40</v>
      </c>
      <c r="Q19">
        <v>18.251000000000001</v>
      </c>
      <c r="R19">
        <v>25</v>
      </c>
      <c r="S19">
        <f t="shared" si="0"/>
        <v>0.28340693947525325</v>
      </c>
      <c r="T19">
        <f t="shared" si="1"/>
        <v>24</v>
      </c>
      <c r="U19">
        <f t="shared" si="2"/>
        <v>827515.80869518069</v>
      </c>
      <c r="V19">
        <f t="shared" si="3"/>
        <v>39</v>
      </c>
      <c r="W19">
        <f t="shared" si="4"/>
        <v>22.713635110426022</v>
      </c>
      <c r="X19">
        <f t="shared" si="5"/>
        <v>38</v>
      </c>
      <c r="Y19">
        <f t="shared" si="6"/>
        <v>31</v>
      </c>
      <c r="Z19">
        <v>0.89610000000000001</v>
      </c>
      <c r="AA19">
        <f t="shared" si="7"/>
        <v>20</v>
      </c>
      <c r="AB19">
        <v>0.91900000000000004</v>
      </c>
      <c r="AC19">
        <f t="shared" si="8"/>
        <v>0.90755000000000008</v>
      </c>
      <c r="AD19">
        <f t="shared" si="9"/>
        <v>19</v>
      </c>
      <c r="AE19">
        <v>0.94010000000000005</v>
      </c>
      <c r="AF19">
        <f t="shared" si="10"/>
        <v>17</v>
      </c>
      <c r="AG19">
        <v>0.88060000000000005</v>
      </c>
      <c r="AH19">
        <f t="shared" si="11"/>
        <v>33</v>
      </c>
      <c r="AI19">
        <f t="shared" si="12"/>
        <v>27.166666666666668</v>
      </c>
      <c r="AJ19">
        <f>IF(C19=1,(AI19/Z19),REF)</f>
        <v>30.316556931890045</v>
      </c>
      <c r="AK19">
        <f t="shared" si="13"/>
        <v>20</v>
      </c>
      <c r="AL19">
        <f>IF(B19=1,(AI19/AC19),REF)</f>
        <v>29.934071584669347</v>
      </c>
      <c r="AM19">
        <f t="shared" si="14"/>
        <v>20</v>
      </c>
      <c r="AN19">
        <f t="shared" si="15"/>
        <v>19</v>
      </c>
      <c r="AO19" t="str">
        <f t="shared" si="16"/>
        <v>Iowa</v>
      </c>
      <c r="AP19">
        <f t="shared" si="17"/>
        <v>0.71023839962365942</v>
      </c>
      <c r="AQ19">
        <f t="shared" si="18"/>
        <v>0.67978160965408041</v>
      </c>
      <c r="AR19">
        <f t="shared" si="19"/>
        <v>0.86456255620024558</v>
      </c>
      <c r="AS19" t="str">
        <f t="shared" si="20"/>
        <v>Iowa</v>
      </c>
      <c r="AT19">
        <f t="shared" si="21"/>
        <v>18</v>
      </c>
      <c r="AU19">
        <f t="shared" si="22"/>
        <v>18.666666666666668</v>
      </c>
      <c r="AV19">
        <v>19</v>
      </c>
      <c r="AW19" t="str">
        <f t="shared" si="23"/>
        <v>Iowa</v>
      </c>
      <c r="AX19" t="str">
        <f t="shared" si="24"/>
        <v/>
      </c>
      <c r="AY19">
        <v>24</v>
      </c>
    </row>
    <row r="20" spans="1:52" x14ac:dyDescent="0.25">
      <c r="A20">
        <v>1</v>
      </c>
      <c r="B20">
        <v>1</v>
      </c>
      <c r="C20">
        <v>1</v>
      </c>
      <c r="D20" t="s">
        <v>323</v>
      </c>
      <c r="E20">
        <v>63.077500000000001</v>
      </c>
      <c r="F20">
        <v>269</v>
      </c>
      <c r="G20">
        <v>61.724499999999999</v>
      </c>
      <c r="H20">
        <v>288</v>
      </c>
      <c r="I20">
        <v>106.502</v>
      </c>
      <c r="J20">
        <v>76</v>
      </c>
      <c r="K20">
        <v>112.877</v>
      </c>
      <c r="L20">
        <v>40</v>
      </c>
      <c r="M20">
        <v>94.596599999999995</v>
      </c>
      <c r="N20">
        <v>28</v>
      </c>
      <c r="O20">
        <v>92.759</v>
      </c>
      <c r="P20">
        <v>13</v>
      </c>
      <c r="Q20">
        <v>20.118400000000001</v>
      </c>
      <c r="R20">
        <v>20</v>
      </c>
      <c r="S20">
        <f t="shared" si="0"/>
        <v>0.31894098529586612</v>
      </c>
      <c r="T20">
        <f t="shared" si="1"/>
        <v>18</v>
      </c>
      <c r="U20">
        <f t="shared" si="2"/>
        <v>803684.12345449743</v>
      </c>
      <c r="V20">
        <f t="shared" si="3"/>
        <v>51</v>
      </c>
      <c r="W20">
        <f t="shared" si="4"/>
        <v>22.278975739693294</v>
      </c>
      <c r="X20">
        <f t="shared" si="5"/>
        <v>29</v>
      </c>
      <c r="Y20">
        <f t="shared" si="6"/>
        <v>23.5</v>
      </c>
      <c r="Z20">
        <v>0.89690000000000003</v>
      </c>
      <c r="AA20">
        <f t="shared" si="7"/>
        <v>19</v>
      </c>
      <c r="AB20">
        <v>0.90259999999999996</v>
      </c>
      <c r="AC20">
        <f t="shared" si="8"/>
        <v>0.89975000000000005</v>
      </c>
      <c r="AD20">
        <f t="shared" si="9"/>
        <v>20</v>
      </c>
      <c r="AE20">
        <v>0.89170000000000005</v>
      </c>
      <c r="AF20">
        <f t="shared" si="10"/>
        <v>35</v>
      </c>
      <c r="AG20">
        <v>0.93879999999999997</v>
      </c>
      <c r="AH20">
        <f t="shared" si="11"/>
        <v>12</v>
      </c>
      <c r="AI20">
        <f t="shared" si="12"/>
        <v>26.583333333333332</v>
      </c>
      <c r="AJ20">
        <f>IF(C20=1,(AI20/Z20),REF)</f>
        <v>29.639127364626304</v>
      </c>
      <c r="AK20">
        <f t="shared" si="13"/>
        <v>19</v>
      </c>
      <c r="AL20">
        <f>IF(B20=1,(AI20/AC20),REF)</f>
        <v>29.545244049272942</v>
      </c>
      <c r="AM20">
        <f t="shared" si="14"/>
        <v>19</v>
      </c>
      <c r="AN20">
        <f t="shared" si="15"/>
        <v>19</v>
      </c>
      <c r="AO20" t="str">
        <f t="shared" si="16"/>
        <v>Texas</v>
      </c>
      <c r="AP20">
        <f t="shared" si="17"/>
        <v>0.71248076180941178</v>
      </c>
      <c r="AQ20">
        <f t="shared" si="18"/>
        <v>0.67504151372411458</v>
      </c>
      <c r="AR20">
        <f t="shared" si="19"/>
        <v>0.86394080621984359</v>
      </c>
      <c r="AS20" t="str">
        <f t="shared" si="20"/>
        <v>Texas</v>
      </c>
      <c r="AT20">
        <f t="shared" si="21"/>
        <v>19</v>
      </c>
      <c r="AU20">
        <f t="shared" si="22"/>
        <v>19.333333333333332</v>
      </c>
      <c r="AV20">
        <v>18</v>
      </c>
      <c r="AW20" t="str">
        <f t="shared" si="23"/>
        <v>Texas</v>
      </c>
      <c r="AX20" t="str">
        <f t="shared" si="24"/>
        <v/>
      </c>
      <c r="AY20">
        <v>25</v>
      </c>
    </row>
    <row r="21" spans="1:52" x14ac:dyDescent="0.25">
      <c r="A21">
        <v>1</v>
      </c>
      <c r="B21">
        <v>1</v>
      </c>
      <c r="C21">
        <v>1</v>
      </c>
      <c r="D21" t="s">
        <v>243</v>
      </c>
      <c r="E21">
        <v>57.4039</v>
      </c>
      <c r="F21">
        <v>350</v>
      </c>
      <c r="G21">
        <v>58.014000000000003</v>
      </c>
      <c r="H21">
        <v>348</v>
      </c>
      <c r="I21">
        <v>112.497</v>
      </c>
      <c r="J21">
        <v>22</v>
      </c>
      <c r="K21">
        <v>115.17</v>
      </c>
      <c r="L21">
        <v>19</v>
      </c>
      <c r="M21">
        <v>92.710700000000003</v>
      </c>
      <c r="N21">
        <v>16</v>
      </c>
      <c r="O21">
        <v>94.219200000000001</v>
      </c>
      <c r="P21">
        <v>28</v>
      </c>
      <c r="Q21">
        <v>20.950299999999999</v>
      </c>
      <c r="R21">
        <v>17</v>
      </c>
      <c r="S21">
        <f t="shared" si="0"/>
        <v>0.3649717179494773</v>
      </c>
      <c r="T21">
        <f t="shared" si="1"/>
        <v>11</v>
      </c>
      <c r="U21">
        <f t="shared" si="2"/>
        <v>761412.72896271001</v>
      </c>
      <c r="V21">
        <f t="shared" si="3"/>
        <v>88</v>
      </c>
      <c r="W21">
        <f t="shared" si="4"/>
        <v>25.100458845880155</v>
      </c>
      <c r="X21">
        <f t="shared" si="5"/>
        <v>132</v>
      </c>
      <c r="Y21">
        <f t="shared" si="6"/>
        <v>71.5</v>
      </c>
      <c r="Z21">
        <v>0.93020000000000003</v>
      </c>
      <c r="AA21">
        <f t="shared" si="7"/>
        <v>12</v>
      </c>
      <c r="AB21">
        <v>0.90669999999999995</v>
      </c>
      <c r="AC21">
        <f t="shared" si="8"/>
        <v>0.91844999999999999</v>
      </c>
      <c r="AD21">
        <f t="shared" si="9"/>
        <v>17</v>
      </c>
      <c r="AE21">
        <v>0.96840000000000004</v>
      </c>
      <c r="AF21">
        <f t="shared" si="10"/>
        <v>9</v>
      </c>
      <c r="AG21">
        <v>0.90210000000000001</v>
      </c>
      <c r="AH21">
        <f t="shared" si="11"/>
        <v>26</v>
      </c>
      <c r="AI21">
        <f t="shared" si="12"/>
        <v>37.083333333333336</v>
      </c>
      <c r="AJ21">
        <f>IF(C21=1,(AI21/Z21),REF)</f>
        <v>39.865978642585823</v>
      </c>
      <c r="AK21">
        <f t="shared" si="13"/>
        <v>28</v>
      </c>
      <c r="AL21">
        <f>IF(B21=1,(AI21/AC21),REF)</f>
        <v>40.375995790008531</v>
      </c>
      <c r="AM21">
        <f t="shared" si="14"/>
        <v>28</v>
      </c>
      <c r="AN21">
        <f t="shared" si="15"/>
        <v>17</v>
      </c>
      <c r="AO21" t="str">
        <f t="shared" si="16"/>
        <v>Northern Iowa</v>
      </c>
      <c r="AP21">
        <f t="shared" si="17"/>
        <v>0.71735107197932346</v>
      </c>
      <c r="AQ21">
        <f t="shared" si="18"/>
        <v>0.66268888586207919</v>
      </c>
      <c r="AR21">
        <f t="shared" si="19"/>
        <v>0.86207423654825333</v>
      </c>
      <c r="AS21" t="str">
        <f t="shared" si="20"/>
        <v>Northern Iowa</v>
      </c>
      <c r="AT21">
        <f t="shared" si="21"/>
        <v>20</v>
      </c>
      <c r="AU21">
        <f t="shared" si="22"/>
        <v>18</v>
      </c>
      <c r="AV21">
        <v>11</v>
      </c>
      <c r="AW21" t="str">
        <f t="shared" si="23"/>
        <v>Northern Iowa</v>
      </c>
      <c r="AX21" t="str">
        <f t="shared" si="24"/>
        <v>y</v>
      </c>
      <c r="AY21">
        <v>18</v>
      </c>
    </row>
    <row r="22" spans="1:52" x14ac:dyDescent="0.25">
      <c r="A22">
        <v>1</v>
      </c>
      <c r="B22">
        <v>1</v>
      </c>
      <c r="C22">
        <v>1</v>
      </c>
      <c r="D22" t="s">
        <v>68</v>
      </c>
      <c r="E22">
        <v>64.577299999999994</v>
      </c>
      <c r="F22">
        <v>190</v>
      </c>
      <c r="G22">
        <v>63.040799999999997</v>
      </c>
      <c r="H22">
        <v>234</v>
      </c>
      <c r="I22">
        <v>106.55200000000001</v>
      </c>
      <c r="J22">
        <v>74</v>
      </c>
      <c r="K22">
        <v>110.554</v>
      </c>
      <c r="L22">
        <v>60</v>
      </c>
      <c r="M22">
        <v>93.881299999999996</v>
      </c>
      <c r="N22">
        <v>21</v>
      </c>
      <c r="O22">
        <v>90.926900000000003</v>
      </c>
      <c r="P22">
        <v>9</v>
      </c>
      <c r="Q22">
        <v>19.6267</v>
      </c>
      <c r="R22">
        <v>21</v>
      </c>
      <c r="S22">
        <f t="shared" si="0"/>
        <v>0.30393187699083113</v>
      </c>
      <c r="T22">
        <f t="shared" si="1"/>
        <v>21</v>
      </c>
      <c r="U22">
        <f t="shared" si="2"/>
        <v>789275.8311306067</v>
      </c>
      <c r="V22">
        <f t="shared" si="3"/>
        <v>61</v>
      </c>
      <c r="W22">
        <f t="shared" si="4"/>
        <v>21.077928774147829</v>
      </c>
      <c r="X22">
        <f t="shared" si="5"/>
        <v>10</v>
      </c>
      <c r="Y22">
        <f t="shared" si="6"/>
        <v>15.5</v>
      </c>
      <c r="Z22">
        <v>0.86699999999999999</v>
      </c>
      <c r="AA22">
        <f t="shared" si="7"/>
        <v>26</v>
      </c>
      <c r="AB22">
        <v>0.92769999999999997</v>
      </c>
      <c r="AC22">
        <f t="shared" si="8"/>
        <v>0.89734999999999998</v>
      </c>
      <c r="AD22">
        <f t="shared" si="9"/>
        <v>21</v>
      </c>
      <c r="AE22">
        <v>0.93359999999999999</v>
      </c>
      <c r="AF22">
        <f t="shared" si="10"/>
        <v>20</v>
      </c>
      <c r="AG22">
        <v>0.9</v>
      </c>
      <c r="AH22">
        <f t="shared" si="11"/>
        <v>28</v>
      </c>
      <c r="AI22">
        <f t="shared" si="12"/>
        <v>27.75</v>
      </c>
      <c r="AJ22">
        <f>IF(C22=1,(AI22/Z22),REF)</f>
        <v>32.006920415224911</v>
      </c>
      <c r="AK22">
        <f t="shared" si="13"/>
        <v>22</v>
      </c>
      <c r="AL22">
        <f>IF(B22=1,(AI22/AC22),REF)</f>
        <v>30.924388477182816</v>
      </c>
      <c r="AM22">
        <f t="shared" si="14"/>
        <v>21</v>
      </c>
      <c r="AN22">
        <f t="shared" si="15"/>
        <v>21</v>
      </c>
      <c r="AO22" t="str">
        <f t="shared" si="16"/>
        <v>Butler</v>
      </c>
      <c r="AP22">
        <f t="shared" si="17"/>
        <v>0.68345569693013541</v>
      </c>
      <c r="AQ22">
        <f t="shared" si="18"/>
        <v>0.66941247485305622</v>
      </c>
      <c r="AR22">
        <f t="shared" si="19"/>
        <v>0.85524431010287671</v>
      </c>
      <c r="AS22" t="str">
        <f t="shared" si="20"/>
        <v>Butler</v>
      </c>
      <c r="AT22">
        <f t="shared" si="21"/>
        <v>21</v>
      </c>
      <c r="AU22">
        <f t="shared" si="22"/>
        <v>21</v>
      </c>
      <c r="AV22">
        <v>22</v>
      </c>
      <c r="AW22" t="str">
        <f t="shared" si="23"/>
        <v>Butler</v>
      </c>
      <c r="AX22" t="str">
        <f t="shared" si="24"/>
        <v/>
      </c>
      <c r="AY22">
        <v>26</v>
      </c>
    </row>
    <row r="23" spans="1:52" x14ac:dyDescent="0.25">
      <c r="A23">
        <v>1</v>
      </c>
      <c r="B23">
        <v>1</v>
      </c>
      <c r="C23">
        <v>1</v>
      </c>
      <c r="D23" t="s">
        <v>131</v>
      </c>
      <c r="E23">
        <v>64.674599999999998</v>
      </c>
      <c r="F23">
        <v>179</v>
      </c>
      <c r="G23">
        <v>63.758200000000002</v>
      </c>
      <c r="H23">
        <v>185</v>
      </c>
      <c r="I23">
        <v>107.548</v>
      </c>
      <c r="J23">
        <v>59</v>
      </c>
      <c r="K23">
        <v>113.166</v>
      </c>
      <c r="L23">
        <v>37</v>
      </c>
      <c r="M23">
        <v>98.203100000000006</v>
      </c>
      <c r="N23">
        <v>89</v>
      </c>
      <c r="O23">
        <v>93.596999999999994</v>
      </c>
      <c r="P23">
        <v>19</v>
      </c>
      <c r="Q23">
        <v>19.569400000000002</v>
      </c>
      <c r="R23">
        <v>22</v>
      </c>
      <c r="S23">
        <f t="shared" si="0"/>
        <v>0.30257628187882107</v>
      </c>
      <c r="T23">
        <f t="shared" si="1"/>
        <v>22</v>
      </c>
      <c r="U23">
        <f t="shared" si="2"/>
        <v>828258.0818668775</v>
      </c>
      <c r="V23">
        <f t="shared" si="3"/>
        <v>38</v>
      </c>
      <c r="W23">
        <f t="shared" si="4"/>
        <v>22.043742778807264</v>
      </c>
      <c r="X23">
        <f t="shared" si="5"/>
        <v>26</v>
      </c>
      <c r="Y23">
        <f t="shared" si="6"/>
        <v>24</v>
      </c>
      <c r="Z23">
        <v>0.87180000000000002</v>
      </c>
      <c r="AA23">
        <f t="shared" si="7"/>
        <v>25</v>
      </c>
      <c r="AB23">
        <v>0.90059999999999996</v>
      </c>
      <c r="AC23">
        <f t="shared" si="8"/>
        <v>0.88619999999999999</v>
      </c>
      <c r="AD23">
        <f t="shared" si="9"/>
        <v>22</v>
      </c>
      <c r="AE23">
        <v>0.90539999999999998</v>
      </c>
      <c r="AF23">
        <f t="shared" si="10"/>
        <v>32</v>
      </c>
      <c r="AG23">
        <v>0.89</v>
      </c>
      <c r="AH23">
        <f t="shared" si="11"/>
        <v>30</v>
      </c>
      <c r="AI23">
        <f t="shared" si="12"/>
        <v>28</v>
      </c>
      <c r="AJ23">
        <f>IF(C23=1,(AI23/Z23),REF)</f>
        <v>32.117458132599218</v>
      </c>
      <c r="AK23">
        <f t="shared" si="13"/>
        <v>23</v>
      </c>
      <c r="AL23">
        <f>IF(B23=1,(AI23/AC23),REF)</f>
        <v>31.595576619273302</v>
      </c>
      <c r="AM23">
        <f t="shared" si="14"/>
        <v>23</v>
      </c>
      <c r="AN23">
        <f t="shared" si="15"/>
        <v>22</v>
      </c>
      <c r="AO23" t="str">
        <f t="shared" si="16"/>
        <v>Georgetown</v>
      </c>
      <c r="AP23">
        <f t="shared" si="17"/>
        <v>0.68700264235630426</v>
      </c>
      <c r="AQ23">
        <f t="shared" si="18"/>
        <v>0.65932270886559907</v>
      </c>
      <c r="AR23">
        <f t="shared" si="19"/>
        <v>0.85358743033545992</v>
      </c>
      <c r="AS23" t="str">
        <f t="shared" si="20"/>
        <v>Georgetown</v>
      </c>
      <c r="AT23">
        <f t="shared" si="21"/>
        <v>22</v>
      </c>
      <c r="AU23">
        <f t="shared" si="22"/>
        <v>22</v>
      </c>
      <c r="AV23">
        <v>23</v>
      </c>
      <c r="AW23" t="str">
        <f t="shared" si="23"/>
        <v>Georgetown</v>
      </c>
      <c r="AX23" t="str">
        <f t="shared" si="24"/>
        <v/>
      </c>
      <c r="AY23">
        <v>27</v>
      </c>
    </row>
    <row r="24" spans="1:52" x14ac:dyDescent="0.25">
      <c r="A24">
        <v>1</v>
      </c>
      <c r="B24">
        <v>1</v>
      </c>
      <c r="C24">
        <v>1</v>
      </c>
      <c r="D24" t="s">
        <v>250</v>
      </c>
      <c r="E24">
        <v>66.192999999999998</v>
      </c>
      <c r="F24">
        <v>109</v>
      </c>
      <c r="G24">
        <v>65.170299999999997</v>
      </c>
      <c r="H24">
        <v>113</v>
      </c>
      <c r="I24">
        <v>113.77200000000001</v>
      </c>
      <c r="J24">
        <v>14</v>
      </c>
      <c r="K24">
        <v>115.312</v>
      </c>
      <c r="L24">
        <v>17</v>
      </c>
      <c r="M24">
        <v>94.639300000000006</v>
      </c>
      <c r="N24">
        <v>31</v>
      </c>
      <c r="O24">
        <v>94.305800000000005</v>
      </c>
      <c r="P24">
        <v>29</v>
      </c>
      <c r="Q24">
        <v>21.006599999999999</v>
      </c>
      <c r="R24">
        <v>16</v>
      </c>
      <c r="S24">
        <f t="shared" si="0"/>
        <v>0.31734775580499436</v>
      </c>
      <c r="T24">
        <f t="shared" si="1"/>
        <v>19</v>
      </c>
      <c r="U24">
        <f t="shared" si="2"/>
        <v>880158.87817139202</v>
      </c>
      <c r="V24">
        <f t="shared" si="3"/>
        <v>20</v>
      </c>
      <c r="W24">
        <f t="shared" si="4"/>
        <v>21.799642979154275</v>
      </c>
      <c r="X24">
        <f t="shared" si="5"/>
        <v>20</v>
      </c>
      <c r="Y24">
        <f t="shared" si="6"/>
        <v>19.5</v>
      </c>
      <c r="Z24">
        <v>0.80569999999999997</v>
      </c>
      <c r="AA24">
        <f t="shared" si="7"/>
        <v>44</v>
      </c>
      <c r="AB24">
        <v>0.9577</v>
      </c>
      <c r="AC24">
        <f t="shared" si="8"/>
        <v>0.88169999999999993</v>
      </c>
      <c r="AD24">
        <f t="shared" si="9"/>
        <v>24</v>
      </c>
      <c r="AE24">
        <v>0.91510000000000002</v>
      </c>
      <c r="AF24">
        <f t="shared" si="10"/>
        <v>27</v>
      </c>
      <c r="AG24">
        <v>0.95299999999999996</v>
      </c>
      <c r="AH24">
        <f t="shared" si="11"/>
        <v>7</v>
      </c>
      <c r="AI24">
        <f t="shared" si="12"/>
        <v>19.416666666666668</v>
      </c>
      <c r="AJ24">
        <f>IF(C24=1,(AI24/Z24),REF)</f>
        <v>24.099127053080139</v>
      </c>
      <c r="AK24">
        <f t="shared" si="13"/>
        <v>14</v>
      </c>
      <c r="AL24">
        <f>IF(B24=1,(AI24/AC24),REF)</f>
        <v>22.021851725832676</v>
      </c>
      <c r="AM24">
        <f t="shared" si="14"/>
        <v>14</v>
      </c>
      <c r="AN24">
        <f t="shared" si="15"/>
        <v>14</v>
      </c>
      <c r="AO24" t="str">
        <f t="shared" si="16"/>
        <v>Ohio St.</v>
      </c>
      <c r="AP24">
        <f t="shared" si="17"/>
        <v>0.65341468689108761</v>
      </c>
      <c r="AQ24">
        <f t="shared" si="18"/>
        <v>0.68625209900115347</v>
      </c>
      <c r="AR24">
        <f t="shared" si="19"/>
        <v>0.85189627211720376</v>
      </c>
      <c r="AS24" t="str">
        <f t="shared" si="20"/>
        <v>Ohio St.</v>
      </c>
      <c r="AT24">
        <f t="shared" si="21"/>
        <v>23</v>
      </c>
      <c r="AU24">
        <f t="shared" si="22"/>
        <v>20.333333333333332</v>
      </c>
      <c r="AV24">
        <v>21</v>
      </c>
      <c r="AW24" t="str">
        <f t="shared" si="23"/>
        <v>Ohio St.</v>
      </c>
      <c r="AX24" t="str">
        <f t="shared" si="24"/>
        <v>y</v>
      </c>
      <c r="AY24">
        <v>19</v>
      </c>
    </row>
    <row r="25" spans="1:52" x14ac:dyDescent="0.25">
      <c r="A25">
        <v>1</v>
      </c>
      <c r="B25">
        <v>1</v>
      </c>
      <c r="C25">
        <v>1</v>
      </c>
      <c r="D25" t="s">
        <v>267</v>
      </c>
      <c r="E25">
        <v>65.716499999999996</v>
      </c>
      <c r="F25">
        <v>130</v>
      </c>
      <c r="G25">
        <v>64.865600000000001</v>
      </c>
      <c r="H25">
        <v>133</v>
      </c>
      <c r="I25">
        <v>106.002</v>
      </c>
      <c r="J25">
        <v>85</v>
      </c>
      <c r="K25">
        <v>112.95399999999999</v>
      </c>
      <c r="L25">
        <v>38</v>
      </c>
      <c r="M25">
        <v>99.250699999999995</v>
      </c>
      <c r="N25">
        <v>111</v>
      </c>
      <c r="O25">
        <v>95.387100000000004</v>
      </c>
      <c r="P25">
        <v>43</v>
      </c>
      <c r="Q25">
        <v>17.567299999999999</v>
      </c>
      <c r="R25">
        <v>28</v>
      </c>
      <c r="S25">
        <f t="shared" si="0"/>
        <v>0.26731338400553878</v>
      </c>
      <c r="T25">
        <f t="shared" si="1"/>
        <v>28</v>
      </c>
      <c r="U25">
        <f t="shared" si="2"/>
        <v>838450.93882211391</v>
      </c>
      <c r="V25">
        <f t="shared" si="3"/>
        <v>36</v>
      </c>
      <c r="W25">
        <f t="shared" si="4"/>
        <v>22.361915772771709</v>
      </c>
      <c r="X25">
        <f t="shared" si="5"/>
        <v>31</v>
      </c>
      <c r="Y25">
        <f t="shared" si="6"/>
        <v>29.5</v>
      </c>
      <c r="Z25">
        <v>0.91</v>
      </c>
      <c r="AA25">
        <f t="shared" si="7"/>
        <v>14</v>
      </c>
      <c r="AB25">
        <v>0.83979999999999999</v>
      </c>
      <c r="AC25">
        <f t="shared" si="8"/>
        <v>0.87490000000000001</v>
      </c>
      <c r="AD25">
        <f t="shared" si="9"/>
        <v>26</v>
      </c>
      <c r="AE25">
        <v>0.84150000000000003</v>
      </c>
      <c r="AF25">
        <f t="shared" si="10"/>
        <v>56</v>
      </c>
      <c r="AG25">
        <v>0.88009999999999999</v>
      </c>
      <c r="AH25">
        <f t="shared" si="11"/>
        <v>34</v>
      </c>
      <c r="AI25">
        <f t="shared" si="12"/>
        <v>34.916666666666664</v>
      </c>
      <c r="AJ25">
        <f>IF(C25=1,(AI25/Z25),REF)</f>
        <v>38.369963369963365</v>
      </c>
      <c r="AK25">
        <f t="shared" si="13"/>
        <v>27</v>
      </c>
      <c r="AL25">
        <f>IF(B25=1,(AI25/AC25),REF)</f>
        <v>39.909322970244219</v>
      </c>
      <c r="AM25">
        <f t="shared" si="14"/>
        <v>27</v>
      </c>
      <c r="AN25">
        <f t="shared" si="15"/>
        <v>26</v>
      </c>
      <c r="AO25" t="str">
        <f t="shared" si="16"/>
        <v>Providence</v>
      </c>
      <c r="AP25">
        <f t="shared" si="17"/>
        <v>0.70446255455323747</v>
      </c>
      <c r="AQ25">
        <f t="shared" si="18"/>
        <v>0.63218428491614198</v>
      </c>
      <c r="AR25">
        <f t="shared" si="19"/>
        <v>0.85112759648443981</v>
      </c>
      <c r="AS25" t="str">
        <f t="shared" si="20"/>
        <v>Providence</v>
      </c>
      <c r="AT25">
        <f t="shared" si="21"/>
        <v>24</v>
      </c>
      <c r="AU25">
        <f t="shared" si="22"/>
        <v>25.333333333333332</v>
      </c>
      <c r="AV25">
        <v>24</v>
      </c>
      <c r="AW25" t="str">
        <f t="shared" si="23"/>
        <v>Providence</v>
      </c>
      <c r="AX25" t="str">
        <f t="shared" si="24"/>
        <v>y</v>
      </c>
      <c r="AY25">
        <v>20</v>
      </c>
    </row>
    <row r="26" spans="1:52" x14ac:dyDescent="0.25">
      <c r="A26">
        <v>1</v>
      </c>
      <c r="B26">
        <v>1</v>
      </c>
      <c r="C26">
        <v>1</v>
      </c>
      <c r="D26" t="s">
        <v>69</v>
      </c>
      <c r="E26">
        <v>69.663899999999998</v>
      </c>
      <c r="F26">
        <v>14</v>
      </c>
      <c r="G26">
        <v>69.792299999999997</v>
      </c>
      <c r="H26">
        <v>6</v>
      </c>
      <c r="I26">
        <v>116.014</v>
      </c>
      <c r="J26">
        <v>7</v>
      </c>
      <c r="K26">
        <v>119.35599999999999</v>
      </c>
      <c r="L26">
        <v>9</v>
      </c>
      <c r="M26">
        <v>102.96599999999999</v>
      </c>
      <c r="N26">
        <v>188</v>
      </c>
      <c r="O26">
        <v>101.562</v>
      </c>
      <c r="P26">
        <v>129</v>
      </c>
      <c r="Q26">
        <v>17.794699999999999</v>
      </c>
      <c r="R26">
        <v>27</v>
      </c>
      <c r="S26">
        <f t="shared" si="0"/>
        <v>0.25542641167089408</v>
      </c>
      <c r="T26">
        <f t="shared" si="1"/>
        <v>29</v>
      </c>
      <c r="U26">
        <f t="shared" si="2"/>
        <v>992421.79974323034</v>
      </c>
      <c r="V26">
        <f t="shared" si="3"/>
        <v>4</v>
      </c>
      <c r="W26">
        <f t="shared" si="4"/>
        <v>23.32180755717518</v>
      </c>
      <c r="X26">
        <f t="shared" si="5"/>
        <v>60</v>
      </c>
      <c r="Y26">
        <f t="shared" si="6"/>
        <v>44.5</v>
      </c>
      <c r="Z26">
        <v>0.89180000000000004</v>
      </c>
      <c r="AA26">
        <f t="shared" si="7"/>
        <v>22</v>
      </c>
      <c r="AB26">
        <v>0.82410000000000005</v>
      </c>
      <c r="AC26">
        <f t="shared" si="8"/>
        <v>0.85794999999999999</v>
      </c>
      <c r="AD26">
        <f t="shared" si="9"/>
        <v>30</v>
      </c>
      <c r="AE26">
        <v>0.9405</v>
      </c>
      <c r="AF26">
        <f t="shared" si="10"/>
        <v>16</v>
      </c>
      <c r="AG26">
        <v>0.82499999999999996</v>
      </c>
      <c r="AH26">
        <f t="shared" si="11"/>
        <v>49</v>
      </c>
      <c r="AI26">
        <f t="shared" si="12"/>
        <v>28.75</v>
      </c>
      <c r="AJ26">
        <f>IF(C26=1,(AI26/Z26),REF)</f>
        <v>32.238169993272031</v>
      </c>
      <c r="AK26">
        <f t="shared" si="13"/>
        <v>24</v>
      </c>
      <c r="AL26">
        <f>IF(B26=1,(AI26/AC26),REF)</f>
        <v>33.510111311848007</v>
      </c>
      <c r="AM26">
        <f t="shared" si="14"/>
        <v>26</v>
      </c>
      <c r="AN26">
        <f t="shared" si="15"/>
        <v>24</v>
      </c>
      <c r="AO26" t="str">
        <f t="shared" si="16"/>
        <v>BYU</v>
      </c>
      <c r="AP26">
        <f t="shared" si="17"/>
        <v>0.70249961302997288</v>
      </c>
      <c r="AQ26">
        <f t="shared" si="18"/>
        <v>0.63362830434119255</v>
      </c>
      <c r="AR26">
        <f t="shared" si="19"/>
        <v>0.85099540887702219</v>
      </c>
      <c r="AS26" t="str">
        <f t="shared" si="20"/>
        <v>BYU</v>
      </c>
      <c r="AT26">
        <f t="shared" si="21"/>
        <v>25</v>
      </c>
      <c r="AU26">
        <f t="shared" si="22"/>
        <v>26.333333333333332</v>
      </c>
      <c r="AV26">
        <v>26</v>
      </c>
      <c r="AW26" t="str">
        <f t="shared" si="23"/>
        <v>BYU</v>
      </c>
      <c r="AX26" t="str">
        <f t="shared" si="24"/>
        <v/>
      </c>
      <c r="AY26">
        <v>28</v>
      </c>
    </row>
    <row r="27" spans="1:52" x14ac:dyDescent="0.25">
      <c r="A27">
        <v>1</v>
      </c>
      <c r="B27">
        <v>1</v>
      </c>
      <c r="C27">
        <v>1</v>
      </c>
      <c r="D27" t="s">
        <v>370</v>
      </c>
      <c r="E27">
        <v>69.138400000000004</v>
      </c>
      <c r="F27">
        <v>20</v>
      </c>
      <c r="G27">
        <v>67.979299999999995</v>
      </c>
      <c r="H27">
        <v>24</v>
      </c>
      <c r="I27">
        <v>106.429</v>
      </c>
      <c r="J27">
        <v>78</v>
      </c>
      <c r="K27">
        <v>113.252</v>
      </c>
      <c r="L27">
        <v>34</v>
      </c>
      <c r="M27">
        <v>96.33</v>
      </c>
      <c r="N27">
        <v>52</v>
      </c>
      <c r="O27">
        <v>94.499300000000005</v>
      </c>
      <c r="P27">
        <v>31</v>
      </c>
      <c r="Q27">
        <v>18.7531</v>
      </c>
      <c r="R27">
        <v>23</v>
      </c>
      <c r="S27">
        <f t="shared" si="0"/>
        <v>0.27123422005716052</v>
      </c>
      <c r="T27">
        <f t="shared" si="1"/>
        <v>26</v>
      </c>
      <c r="U27">
        <f t="shared" si="2"/>
        <v>886770.19032175362</v>
      </c>
      <c r="V27">
        <f t="shared" si="3"/>
        <v>18</v>
      </c>
      <c r="W27">
        <f t="shared" si="4"/>
        <v>20.93950550957706</v>
      </c>
      <c r="X27">
        <f t="shared" si="5"/>
        <v>9</v>
      </c>
      <c r="Y27">
        <f t="shared" si="6"/>
        <v>17.5</v>
      </c>
      <c r="Z27">
        <v>0.83560000000000001</v>
      </c>
      <c r="AA27">
        <f t="shared" si="7"/>
        <v>33</v>
      </c>
      <c r="AB27">
        <v>0.91790000000000005</v>
      </c>
      <c r="AC27">
        <f t="shared" si="8"/>
        <v>0.87675000000000003</v>
      </c>
      <c r="AD27">
        <f t="shared" si="9"/>
        <v>25</v>
      </c>
      <c r="AE27">
        <v>0.88839999999999997</v>
      </c>
      <c r="AF27">
        <f t="shared" si="10"/>
        <v>38</v>
      </c>
      <c r="AG27">
        <v>0.91790000000000005</v>
      </c>
      <c r="AH27">
        <f t="shared" si="11"/>
        <v>18</v>
      </c>
      <c r="AI27">
        <f t="shared" si="12"/>
        <v>23.75</v>
      </c>
      <c r="AJ27">
        <f>IF(C27=1,(AI27/Z27),REF)</f>
        <v>28.422690282431784</v>
      </c>
      <c r="AK27">
        <f t="shared" si="13"/>
        <v>17</v>
      </c>
      <c r="AL27">
        <f>IF(B27=1,(AI27/AC27),REF)</f>
        <v>27.088679783290562</v>
      </c>
      <c r="AM27">
        <f t="shared" si="14"/>
        <v>17</v>
      </c>
      <c r="AN27">
        <f t="shared" si="15"/>
        <v>17</v>
      </c>
      <c r="AO27" t="str">
        <f t="shared" si="16"/>
        <v>West Virginia</v>
      </c>
      <c r="AP27">
        <f t="shared" si="17"/>
        <v>0.66657277621283151</v>
      </c>
      <c r="AQ27">
        <f t="shared" si="18"/>
        <v>0.66496206301326033</v>
      </c>
      <c r="AR27">
        <f t="shared" si="19"/>
        <v>0.84982404594792538</v>
      </c>
      <c r="AS27" s="422" t="str">
        <f t="shared" si="20"/>
        <v>West Virginia</v>
      </c>
      <c r="AT27">
        <f t="shared" si="21"/>
        <v>26</v>
      </c>
      <c r="AU27">
        <f t="shared" si="22"/>
        <v>22.666666666666668</v>
      </c>
      <c r="AV27">
        <v>25</v>
      </c>
      <c r="AW27" t="str">
        <f t="shared" si="23"/>
        <v>West Virginia</v>
      </c>
      <c r="AX27" t="str">
        <f t="shared" si="24"/>
        <v/>
      </c>
      <c r="AY27">
        <v>29</v>
      </c>
      <c r="AZ27">
        <v>2</v>
      </c>
    </row>
    <row r="28" spans="1:52" x14ac:dyDescent="0.25">
      <c r="A28">
        <v>1</v>
      </c>
      <c r="B28">
        <v>1</v>
      </c>
      <c r="C28">
        <v>1</v>
      </c>
      <c r="D28" t="s">
        <v>382</v>
      </c>
      <c r="E28">
        <v>66.043599999999998</v>
      </c>
      <c r="F28">
        <v>118</v>
      </c>
      <c r="G28">
        <v>65.171400000000006</v>
      </c>
      <c r="H28">
        <v>112</v>
      </c>
      <c r="I28">
        <v>109.333</v>
      </c>
      <c r="J28">
        <v>40</v>
      </c>
      <c r="K28">
        <v>115.283</v>
      </c>
      <c r="L28">
        <v>18</v>
      </c>
      <c r="M28">
        <v>100.51</v>
      </c>
      <c r="N28">
        <v>135</v>
      </c>
      <c r="O28">
        <v>96.631299999999996</v>
      </c>
      <c r="P28">
        <v>55</v>
      </c>
      <c r="Q28">
        <v>18.651700000000002</v>
      </c>
      <c r="R28">
        <v>24</v>
      </c>
      <c r="S28">
        <f t="shared" si="0"/>
        <v>0.28241495012385764</v>
      </c>
      <c r="T28">
        <f t="shared" si="1"/>
        <v>25</v>
      </c>
      <c r="U28">
        <f t="shared" si="2"/>
        <v>877730.67728988046</v>
      </c>
      <c r="V28">
        <f t="shared" si="3"/>
        <v>21</v>
      </c>
      <c r="W28">
        <f t="shared" si="4"/>
        <v>22.717355651398137</v>
      </c>
      <c r="X28">
        <f t="shared" si="5"/>
        <v>40</v>
      </c>
      <c r="Y28">
        <f t="shared" si="6"/>
        <v>32.5</v>
      </c>
      <c r="Z28">
        <v>0.84670000000000001</v>
      </c>
      <c r="AA28">
        <f t="shared" si="7"/>
        <v>30</v>
      </c>
      <c r="AB28">
        <v>0.92010000000000003</v>
      </c>
      <c r="AC28">
        <f t="shared" si="8"/>
        <v>0.88339999999999996</v>
      </c>
      <c r="AD28">
        <f t="shared" si="9"/>
        <v>23</v>
      </c>
      <c r="AE28">
        <v>0.87309999999999999</v>
      </c>
      <c r="AF28">
        <f t="shared" si="10"/>
        <v>47</v>
      </c>
      <c r="AG28">
        <v>0.91790000000000005</v>
      </c>
      <c r="AH28">
        <f t="shared" si="11"/>
        <v>18</v>
      </c>
      <c r="AI28">
        <f t="shared" si="12"/>
        <v>27.75</v>
      </c>
      <c r="AJ28">
        <f>IF(C28=1,(AI28/Z28),REF)</f>
        <v>32.774300224400612</v>
      </c>
      <c r="AK28">
        <f t="shared" si="13"/>
        <v>25</v>
      </c>
      <c r="AL28">
        <f>IF(B28=1,(AI28/AC28),REF)</f>
        <v>31.412723568032604</v>
      </c>
      <c r="AM28">
        <f t="shared" si="14"/>
        <v>22</v>
      </c>
      <c r="AN28">
        <f t="shared" si="15"/>
        <v>22</v>
      </c>
      <c r="AO28" t="str">
        <f t="shared" si="16"/>
        <v>Xavier</v>
      </c>
      <c r="AP28">
        <f t="shared" si="17"/>
        <v>0.66587372227300179</v>
      </c>
      <c r="AQ28">
        <f t="shared" si="18"/>
        <v>0.65771655012169661</v>
      </c>
      <c r="AR28">
        <f t="shared" si="19"/>
        <v>0.84779222309271629</v>
      </c>
      <c r="AS28" s="422" t="str">
        <f t="shared" si="20"/>
        <v>Xavier</v>
      </c>
      <c r="AT28">
        <f t="shared" si="21"/>
        <v>27</v>
      </c>
      <c r="AU28">
        <f t="shared" si="22"/>
        <v>24</v>
      </c>
      <c r="AV28">
        <v>29</v>
      </c>
      <c r="AW28" t="str">
        <f t="shared" si="23"/>
        <v>Xavier</v>
      </c>
      <c r="AX28" t="str">
        <f t="shared" si="24"/>
        <v/>
      </c>
      <c r="AY28">
        <v>30</v>
      </c>
      <c r="AZ28">
        <v>2</v>
      </c>
    </row>
    <row r="29" spans="1:52" x14ac:dyDescent="0.25">
      <c r="A29">
        <v>1</v>
      </c>
      <c r="B29">
        <v>1</v>
      </c>
      <c r="C29">
        <v>1</v>
      </c>
      <c r="D29" t="s">
        <v>47</v>
      </c>
      <c r="E29">
        <v>70.318100000000001</v>
      </c>
      <c r="F29">
        <v>10</v>
      </c>
      <c r="G29">
        <v>69.134600000000006</v>
      </c>
      <c r="H29">
        <v>11</v>
      </c>
      <c r="I29">
        <v>109.877</v>
      </c>
      <c r="J29">
        <v>36</v>
      </c>
      <c r="K29">
        <v>114.941</v>
      </c>
      <c r="L29">
        <v>22</v>
      </c>
      <c r="M29">
        <v>99.305800000000005</v>
      </c>
      <c r="N29">
        <v>114</v>
      </c>
      <c r="O29">
        <v>97.963999999999999</v>
      </c>
      <c r="P29">
        <v>67</v>
      </c>
      <c r="Q29">
        <v>16.976700000000001</v>
      </c>
      <c r="R29">
        <v>29</v>
      </c>
      <c r="S29">
        <f t="shared" si="0"/>
        <v>0.24143143799391628</v>
      </c>
      <c r="T29">
        <f t="shared" si="1"/>
        <v>35</v>
      </c>
      <c r="U29">
        <f t="shared" si="2"/>
        <v>929002.9006603061</v>
      </c>
      <c r="V29">
        <f t="shared" si="3"/>
        <v>14</v>
      </c>
      <c r="W29">
        <f t="shared" si="4"/>
        <v>21.809177536507377</v>
      </c>
      <c r="X29">
        <f t="shared" si="5"/>
        <v>21</v>
      </c>
      <c r="Y29">
        <f t="shared" si="6"/>
        <v>28</v>
      </c>
      <c r="Z29">
        <v>0.84919999999999995</v>
      </c>
      <c r="AA29">
        <f t="shared" si="7"/>
        <v>29</v>
      </c>
      <c r="AB29">
        <v>0.86329999999999996</v>
      </c>
      <c r="AC29">
        <f t="shared" si="8"/>
        <v>0.85624999999999996</v>
      </c>
      <c r="AD29">
        <f t="shared" si="9"/>
        <v>33</v>
      </c>
      <c r="AE29">
        <v>0.93330000000000002</v>
      </c>
      <c r="AF29">
        <f t="shared" si="10"/>
        <v>21</v>
      </c>
      <c r="AG29">
        <v>0.85140000000000005</v>
      </c>
      <c r="AH29">
        <f t="shared" si="11"/>
        <v>41</v>
      </c>
      <c r="AI29">
        <f t="shared" si="12"/>
        <v>28.666666666666668</v>
      </c>
      <c r="AJ29">
        <f>IF(C29=1,(AI29/Z29),REF)</f>
        <v>33.75726173653635</v>
      </c>
      <c r="AK29">
        <f t="shared" si="13"/>
        <v>26</v>
      </c>
      <c r="AL29">
        <f>IF(B29=1,(AI29/AC29),REF)</f>
        <v>33.479318734793189</v>
      </c>
      <c r="AM29">
        <f t="shared" si="14"/>
        <v>25</v>
      </c>
      <c r="AN29">
        <f t="shared" si="15"/>
        <v>25</v>
      </c>
      <c r="AO29" t="str">
        <f t="shared" si="16"/>
        <v>Arkansas</v>
      </c>
      <c r="AP29">
        <f t="shared" si="17"/>
        <v>0.6658691952524417</v>
      </c>
      <c r="AQ29">
        <f t="shared" si="18"/>
        <v>0.63244546428864645</v>
      </c>
      <c r="AR29">
        <f t="shared" si="19"/>
        <v>0.84127887965053372</v>
      </c>
      <c r="AS29" t="str">
        <f t="shared" si="20"/>
        <v>Arkansas</v>
      </c>
      <c r="AT29">
        <f t="shared" si="21"/>
        <v>28</v>
      </c>
      <c r="AU29">
        <f t="shared" si="22"/>
        <v>28.666666666666668</v>
      </c>
      <c r="AV29">
        <v>31</v>
      </c>
      <c r="AW29" t="str">
        <f t="shared" si="23"/>
        <v>Arkansas</v>
      </c>
      <c r="AX29" t="str">
        <f t="shared" si="24"/>
        <v/>
      </c>
      <c r="AY29">
        <v>31</v>
      </c>
    </row>
    <row r="30" spans="1:52" x14ac:dyDescent="0.25">
      <c r="A30">
        <v>1</v>
      </c>
      <c r="B30">
        <v>1</v>
      </c>
      <c r="C30">
        <v>1</v>
      </c>
      <c r="D30" t="s">
        <v>311</v>
      </c>
      <c r="E30">
        <v>67.391999999999996</v>
      </c>
      <c r="F30">
        <v>65</v>
      </c>
      <c r="G30">
        <v>66.194299999999998</v>
      </c>
      <c r="H30">
        <v>68</v>
      </c>
      <c r="I30">
        <v>104.366</v>
      </c>
      <c r="J30">
        <v>117</v>
      </c>
      <c r="K30">
        <v>110.125</v>
      </c>
      <c r="L30">
        <v>63</v>
      </c>
      <c r="M30">
        <v>99.385199999999998</v>
      </c>
      <c r="N30">
        <v>115</v>
      </c>
      <c r="O30">
        <v>95.8018</v>
      </c>
      <c r="P30">
        <v>51</v>
      </c>
      <c r="Q30">
        <v>14.3233</v>
      </c>
      <c r="R30">
        <v>40</v>
      </c>
      <c r="S30">
        <f t="shared" si="0"/>
        <v>0.21253561253561254</v>
      </c>
      <c r="T30">
        <f t="shared" si="1"/>
        <v>45</v>
      </c>
      <c r="U30">
        <f t="shared" si="2"/>
        <v>817297.53299999994</v>
      </c>
      <c r="V30">
        <f t="shared" si="3"/>
        <v>45</v>
      </c>
      <c r="W30">
        <f t="shared" si="4"/>
        <v>21.957835403161504</v>
      </c>
      <c r="X30">
        <f t="shared" si="5"/>
        <v>25</v>
      </c>
      <c r="Y30">
        <f t="shared" si="6"/>
        <v>35</v>
      </c>
      <c r="Z30">
        <v>0.84930000000000005</v>
      </c>
      <c r="AA30">
        <f t="shared" si="7"/>
        <v>28</v>
      </c>
      <c r="AB30">
        <v>0.86360000000000003</v>
      </c>
      <c r="AC30">
        <f t="shared" si="8"/>
        <v>0.85645000000000004</v>
      </c>
      <c r="AD30">
        <f t="shared" si="9"/>
        <v>31</v>
      </c>
      <c r="AE30">
        <v>0.89149999999999996</v>
      </c>
      <c r="AF30">
        <f t="shared" si="10"/>
        <v>36</v>
      </c>
      <c r="AG30">
        <v>0.89319999999999999</v>
      </c>
      <c r="AH30">
        <f t="shared" si="11"/>
        <v>29</v>
      </c>
      <c r="AI30">
        <f t="shared" si="12"/>
        <v>36.833333333333336</v>
      </c>
      <c r="AJ30">
        <f>IF(C30=1,(AI30/Z30),REF)</f>
        <v>43.369049020762198</v>
      </c>
      <c r="AK30">
        <f t="shared" si="13"/>
        <v>30</v>
      </c>
      <c r="AL30">
        <f>IF(B30=1,(AI30/AC30),REF)</f>
        <v>43.006986202736101</v>
      </c>
      <c r="AM30">
        <f t="shared" si="14"/>
        <v>31</v>
      </c>
      <c r="AN30">
        <f t="shared" si="15"/>
        <v>30</v>
      </c>
      <c r="AO30" t="str">
        <f t="shared" si="16"/>
        <v>St. John's</v>
      </c>
      <c r="AP30">
        <f t="shared" si="17"/>
        <v>0.64946954903449139</v>
      </c>
      <c r="AQ30">
        <f t="shared" si="18"/>
        <v>0.61309702929097687</v>
      </c>
      <c r="AR30">
        <f t="shared" si="19"/>
        <v>0.83193561598366705</v>
      </c>
      <c r="AS30" t="str">
        <f t="shared" si="20"/>
        <v>St. John's</v>
      </c>
      <c r="AT30">
        <f t="shared" si="21"/>
        <v>29</v>
      </c>
      <c r="AU30">
        <f t="shared" si="22"/>
        <v>30</v>
      </c>
      <c r="AV30">
        <v>30</v>
      </c>
      <c r="AW30" t="str">
        <f t="shared" si="23"/>
        <v>St. John's</v>
      </c>
      <c r="AX30" t="str">
        <f t="shared" si="24"/>
        <v/>
      </c>
      <c r="AY30">
        <v>32</v>
      </c>
    </row>
    <row r="31" spans="1:52" x14ac:dyDescent="0.25">
      <c r="A31">
        <v>1</v>
      </c>
      <c r="B31">
        <v>1</v>
      </c>
      <c r="C31">
        <v>1</v>
      </c>
      <c r="D31" t="s">
        <v>194</v>
      </c>
      <c r="E31">
        <v>64.756799999999998</v>
      </c>
      <c r="F31">
        <v>176</v>
      </c>
      <c r="G31">
        <v>63.751399999999997</v>
      </c>
      <c r="H31">
        <v>187</v>
      </c>
      <c r="I31">
        <v>106.605</v>
      </c>
      <c r="J31">
        <v>69</v>
      </c>
      <c r="K31">
        <v>111.125</v>
      </c>
      <c r="L31">
        <v>55</v>
      </c>
      <c r="M31">
        <v>97.330200000000005</v>
      </c>
      <c r="N31">
        <v>74</v>
      </c>
      <c r="O31">
        <v>94.9328</v>
      </c>
      <c r="P31">
        <v>35</v>
      </c>
      <c r="Q31">
        <v>16.192399999999999</v>
      </c>
      <c r="R31">
        <v>33</v>
      </c>
      <c r="S31">
        <f t="shared" si="0"/>
        <v>0.25004632718108366</v>
      </c>
      <c r="T31">
        <f t="shared" si="1"/>
        <v>32</v>
      </c>
      <c r="U31">
        <f t="shared" si="2"/>
        <v>799666.54582500004</v>
      </c>
      <c r="V31">
        <f t="shared" si="3"/>
        <v>54</v>
      </c>
      <c r="W31">
        <f t="shared" si="4"/>
        <v>22.520637752014547</v>
      </c>
      <c r="X31">
        <f t="shared" si="5"/>
        <v>33</v>
      </c>
      <c r="Y31">
        <f t="shared" si="6"/>
        <v>32.5</v>
      </c>
      <c r="Z31">
        <v>0.83789999999999998</v>
      </c>
      <c r="AA31">
        <f t="shared" si="7"/>
        <v>32</v>
      </c>
      <c r="AB31">
        <v>0.875</v>
      </c>
      <c r="AC31">
        <f t="shared" si="8"/>
        <v>0.85644999999999993</v>
      </c>
      <c r="AD31">
        <f t="shared" si="9"/>
        <v>32</v>
      </c>
      <c r="AE31">
        <v>0.90749999999999997</v>
      </c>
      <c r="AF31">
        <f t="shared" si="10"/>
        <v>30</v>
      </c>
      <c r="AG31">
        <v>0.88419999999999999</v>
      </c>
      <c r="AH31">
        <f t="shared" si="11"/>
        <v>32</v>
      </c>
      <c r="AI31">
        <f t="shared" si="12"/>
        <v>35.416666666666664</v>
      </c>
      <c r="AJ31">
        <f>IF(C31=1,(AI31/Z31),REF)</f>
        <v>42.268369336038511</v>
      </c>
      <c r="AK31">
        <f t="shared" si="13"/>
        <v>29</v>
      </c>
      <c r="AL31">
        <f>IF(B31=1,(AI31/AC31),REF)</f>
        <v>41.35287134878471</v>
      </c>
      <c r="AM31">
        <f t="shared" si="14"/>
        <v>29</v>
      </c>
      <c r="AN31">
        <f t="shared" si="15"/>
        <v>29</v>
      </c>
      <c r="AO31" t="str">
        <f t="shared" si="16"/>
        <v>Maryland</v>
      </c>
      <c r="AP31">
        <f t="shared" si="17"/>
        <v>0.64240113634707297</v>
      </c>
      <c r="AQ31">
        <f t="shared" si="18"/>
        <v>0.61611017219677833</v>
      </c>
      <c r="AR31">
        <f t="shared" si="19"/>
        <v>0.83086573821354881</v>
      </c>
      <c r="AS31" t="str">
        <f t="shared" si="20"/>
        <v>Maryland</v>
      </c>
      <c r="AT31">
        <f t="shared" si="21"/>
        <v>30</v>
      </c>
      <c r="AU31">
        <f t="shared" si="22"/>
        <v>30.333333333333332</v>
      </c>
      <c r="AV31">
        <v>28</v>
      </c>
      <c r="AW31" t="str">
        <f t="shared" si="23"/>
        <v>Maryland</v>
      </c>
      <c r="AX31" t="str">
        <f t="shared" si="24"/>
        <v/>
      </c>
      <c r="AY31">
        <v>33</v>
      </c>
    </row>
    <row r="32" spans="1:52" x14ac:dyDescent="0.25">
      <c r="A32">
        <v>1</v>
      </c>
      <c r="B32">
        <v>1</v>
      </c>
      <c r="C32">
        <v>1</v>
      </c>
      <c r="D32" t="s">
        <v>295</v>
      </c>
      <c r="E32">
        <v>62.948700000000002</v>
      </c>
      <c r="F32">
        <v>275</v>
      </c>
      <c r="G32">
        <v>62.842399999999998</v>
      </c>
      <c r="H32">
        <v>244</v>
      </c>
      <c r="I32">
        <v>109.913</v>
      </c>
      <c r="J32">
        <v>34</v>
      </c>
      <c r="K32">
        <v>113.524</v>
      </c>
      <c r="L32">
        <v>31</v>
      </c>
      <c r="M32">
        <v>94.625600000000006</v>
      </c>
      <c r="N32">
        <v>29</v>
      </c>
      <c r="O32">
        <v>95.486699999999999</v>
      </c>
      <c r="P32">
        <v>45</v>
      </c>
      <c r="Q32">
        <v>18.037199999999999</v>
      </c>
      <c r="R32">
        <v>26</v>
      </c>
      <c r="S32">
        <f t="shared" si="0"/>
        <v>0.28653967436976463</v>
      </c>
      <c r="T32">
        <f t="shared" si="1"/>
        <v>23</v>
      </c>
      <c r="U32">
        <f t="shared" si="2"/>
        <v>811263.87135105126</v>
      </c>
      <c r="V32">
        <f t="shared" si="3"/>
        <v>47</v>
      </c>
      <c r="W32">
        <f t="shared" si="4"/>
        <v>23.384164073485316</v>
      </c>
      <c r="X32">
        <f t="shared" si="5"/>
        <v>63</v>
      </c>
      <c r="Y32">
        <f t="shared" si="6"/>
        <v>43</v>
      </c>
      <c r="Z32">
        <v>0.84299999999999997</v>
      </c>
      <c r="AA32">
        <f t="shared" si="7"/>
        <v>31</v>
      </c>
      <c r="AB32">
        <v>0.88639999999999997</v>
      </c>
      <c r="AC32">
        <f t="shared" si="8"/>
        <v>0.86470000000000002</v>
      </c>
      <c r="AD32">
        <f t="shared" si="9"/>
        <v>27</v>
      </c>
      <c r="AE32">
        <v>0.83720000000000006</v>
      </c>
      <c r="AF32">
        <f t="shared" si="10"/>
        <v>58</v>
      </c>
      <c r="AG32">
        <v>0.85089999999999999</v>
      </c>
      <c r="AH32">
        <f t="shared" si="11"/>
        <v>42</v>
      </c>
      <c r="AI32">
        <f t="shared" si="12"/>
        <v>40</v>
      </c>
      <c r="AJ32">
        <f>IF(C32=1,(AI32/Z32),REF)</f>
        <v>47.449584816132862</v>
      </c>
      <c r="AK32">
        <f t="shared" si="13"/>
        <v>31</v>
      </c>
      <c r="AL32">
        <f>IF(B32=1,(AI32/AC32),REF)</f>
        <v>46.258818087197874</v>
      </c>
      <c r="AM32">
        <f t="shared" si="14"/>
        <v>32</v>
      </c>
      <c r="AN32">
        <f t="shared" si="15"/>
        <v>27</v>
      </c>
      <c r="AO32" t="str">
        <f t="shared" si="16"/>
        <v>SMU</v>
      </c>
      <c r="AP32">
        <f t="shared" si="17"/>
        <v>0.63888102907557087</v>
      </c>
      <c r="AQ32">
        <f t="shared" si="18"/>
        <v>0.61338862328874522</v>
      </c>
      <c r="AR32">
        <f t="shared" si="19"/>
        <v>0.82921498950649286</v>
      </c>
      <c r="AS32" t="str">
        <f t="shared" si="20"/>
        <v>SMU</v>
      </c>
      <c r="AT32">
        <f t="shared" si="21"/>
        <v>31</v>
      </c>
      <c r="AU32">
        <f t="shared" si="22"/>
        <v>28.333333333333332</v>
      </c>
      <c r="AV32">
        <v>27</v>
      </c>
      <c r="AW32" t="str">
        <f t="shared" si="23"/>
        <v>SMU</v>
      </c>
      <c r="AX32" t="str">
        <f t="shared" si="24"/>
        <v/>
      </c>
      <c r="AY32">
        <v>34</v>
      </c>
    </row>
    <row r="33" spans="1:52" x14ac:dyDescent="0.25">
      <c r="A33">
        <v>1</v>
      </c>
      <c r="B33">
        <v>1</v>
      </c>
      <c r="C33">
        <v>1</v>
      </c>
      <c r="D33" t="s">
        <v>200</v>
      </c>
      <c r="E33">
        <v>62.488599999999998</v>
      </c>
      <c r="F33">
        <v>292</v>
      </c>
      <c r="G33">
        <v>61.764899999999997</v>
      </c>
      <c r="H33">
        <v>284</v>
      </c>
      <c r="I33">
        <v>107.681</v>
      </c>
      <c r="J33">
        <v>56</v>
      </c>
      <c r="K33">
        <v>112.41200000000001</v>
      </c>
      <c r="L33">
        <v>43</v>
      </c>
      <c r="M33">
        <v>99.234200000000001</v>
      </c>
      <c r="N33">
        <v>109</v>
      </c>
      <c r="O33">
        <v>98.085800000000006</v>
      </c>
      <c r="P33">
        <v>70</v>
      </c>
      <c r="Q33">
        <v>14.326700000000001</v>
      </c>
      <c r="R33">
        <v>39</v>
      </c>
      <c r="S33">
        <f t="shared" si="0"/>
        <v>0.22926101720953904</v>
      </c>
      <c r="T33">
        <f t="shared" si="1"/>
        <v>39</v>
      </c>
      <c r="U33">
        <f t="shared" si="2"/>
        <v>789634.55338171846</v>
      </c>
      <c r="V33">
        <f t="shared" si="3"/>
        <v>59</v>
      </c>
      <c r="W33">
        <f t="shared" si="4"/>
        <v>24.590594421477743</v>
      </c>
      <c r="X33">
        <f t="shared" si="5"/>
        <v>107</v>
      </c>
      <c r="Y33">
        <f t="shared" si="6"/>
        <v>73</v>
      </c>
      <c r="Z33">
        <v>0.89580000000000004</v>
      </c>
      <c r="AA33">
        <f t="shared" si="7"/>
        <v>21</v>
      </c>
      <c r="AB33">
        <v>0.75109999999999999</v>
      </c>
      <c r="AC33">
        <f t="shared" si="8"/>
        <v>0.82345000000000002</v>
      </c>
      <c r="AD33">
        <f t="shared" si="9"/>
        <v>43</v>
      </c>
      <c r="AE33">
        <v>0.82689999999999997</v>
      </c>
      <c r="AF33">
        <f t="shared" si="10"/>
        <v>63</v>
      </c>
      <c r="AG33">
        <v>0.80689999999999995</v>
      </c>
      <c r="AH33">
        <f t="shared" si="11"/>
        <v>58</v>
      </c>
      <c r="AI33">
        <f t="shared" si="12"/>
        <v>55.833333333333336</v>
      </c>
      <c r="AJ33">
        <f>IF(C33=1,(AI33/Z33),REF)</f>
        <v>62.32790057304458</v>
      </c>
      <c r="AK33">
        <f t="shared" si="13"/>
        <v>39</v>
      </c>
      <c r="AL33">
        <f>IF(B33=1,(AI33/AC33),REF)</f>
        <v>67.804157305644949</v>
      </c>
      <c r="AM33">
        <f t="shared" si="14"/>
        <v>51</v>
      </c>
      <c r="AN33">
        <f t="shared" si="15"/>
        <v>39</v>
      </c>
      <c r="AO33" t="str">
        <f t="shared" si="16"/>
        <v>Miami FL</v>
      </c>
      <c r="AP33">
        <f t="shared" si="17"/>
        <v>0.66063026780423895</v>
      </c>
      <c r="AQ33">
        <f t="shared" si="18"/>
        <v>0.55686480163832786</v>
      </c>
      <c r="AR33">
        <f t="shared" si="19"/>
        <v>0.81992643043291169</v>
      </c>
      <c r="AS33" t="str">
        <f t="shared" si="20"/>
        <v>Miami FL</v>
      </c>
      <c r="AT33">
        <f t="shared" si="21"/>
        <v>32</v>
      </c>
      <c r="AU33">
        <f t="shared" si="22"/>
        <v>38</v>
      </c>
      <c r="AV33">
        <v>32</v>
      </c>
      <c r="AW33" t="str">
        <f t="shared" si="23"/>
        <v>Miami FL</v>
      </c>
      <c r="AX33" t="str">
        <f t="shared" si="24"/>
        <v/>
      </c>
      <c r="AY33">
        <v>35</v>
      </c>
    </row>
    <row r="34" spans="1:52" x14ac:dyDescent="0.25">
      <c r="A34">
        <v>1</v>
      </c>
      <c r="B34">
        <v>1</v>
      </c>
      <c r="C34">
        <v>1</v>
      </c>
      <c r="D34" t="s">
        <v>268</v>
      </c>
      <c r="E34">
        <v>65.047399999999996</v>
      </c>
      <c r="F34">
        <v>159</v>
      </c>
      <c r="G34">
        <v>63.993200000000002</v>
      </c>
      <c r="H34">
        <v>167</v>
      </c>
      <c r="I34">
        <v>106.57299999999999</v>
      </c>
      <c r="J34">
        <v>70</v>
      </c>
      <c r="K34">
        <v>110.824</v>
      </c>
      <c r="L34">
        <v>57</v>
      </c>
      <c r="M34">
        <v>98.530299999999997</v>
      </c>
      <c r="N34">
        <v>95</v>
      </c>
      <c r="O34">
        <v>96.843599999999995</v>
      </c>
      <c r="P34">
        <v>58</v>
      </c>
      <c r="Q34">
        <v>13.9802</v>
      </c>
      <c r="R34">
        <v>46</v>
      </c>
      <c r="S34">
        <f t="shared" si="0"/>
        <v>0.21492634601844199</v>
      </c>
      <c r="T34">
        <f t="shared" si="1"/>
        <v>44</v>
      </c>
      <c r="U34">
        <f t="shared" si="2"/>
        <v>798909.49829546234</v>
      </c>
      <c r="V34">
        <f t="shared" si="3"/>
        <v>55</v>
      </c>
      <c r="W34">
        <f t="shared" si="4"/>
        <v>23.146404489812706</v>
      </c>
      <c r="X34">
        <f t="shared" si="5"/>
        <v>56</v>
      </c>
      <c r="Y34">
        <f t="shared" si="6"/>
        <v>50</v>
      </c>
      <c r="Z34">
        <v>0.83320000000000005</v>
      </c>
      <c r="AA34">
        <f t="shared" si="7"/>
        <v>34</v>
      </c>
      <c r="AB34">
        <v>0.87280000000000002</v>
      </c>
      <c r="AC34">
        <f t="shared" si="8"/>
        <v>0.85299999999999998</v>
      </c>
      <c r="AD34">
        <f t="shared" si="9"/>
        <v>34</v>
      </c>
      <c r="AE34">
        <v>0.85580000000000001</v>
      </c>
      <c r="AF34">
        <f t="shared" si="10"/>
        <v>50</v>
      </c>
      <c r="AG34">
        <v>0.80979999999999996</v>
      </c>
      <c r="AH34">
        <f t="shared" si="11"/>
        <v>56</v>
      </c>
      <c r="AI34">
        <f t="shared" si="12"/>
        <v>48.166666666666664</v>
      </c>
      <c r="AJ34">
        <f>IF(C34=1,(AI34/Z34),REF)</f>
        <v>57.80924947991678</v>
      </c>
      <c r="AK34">
        <f t="shared" si="13"/>
        <v>35</v>
      </c>
      <c r="AL34">
        <f>IF(B34=1,(AI34/AC34),REF)</f>
        <v>56.467370066432196</v>
      </c>
      <c r="AM34">
        <f t="shared" si="14"/>
        <v>37</v>
      </c>
      <c r="AN34">
        <f t="shared" si="15"/>
        <v>34</v>
      </c>
      <c r="AO34" t="str">
        <f t="shared" si="16"/>
        <v>Purdue</v>
      </c>
      <c r="AP34">
        <f t="shared" si="17"/>
        <v>0.61910624896953526</v>
      </c>
      <c r="AQ34">
        <f t="shared" si="18"/>
        <v>0.5901928044135214</v>
      </c>
      <c r="AR34">
        <f t="shared" si="19"/>
        <v>0.81771410086858987</v>
      </c>
      <c r="AS34" t="str">
        <f t="shared" si="20"/>
        <v>Purdue</v>
      </c>
      <c r="AT34">
        <f t="shared" si="21"/>
        <v>33</v>
      </c>
      <c r="AU34">
        <f t="shared" si="22"/>
        <v>33.666666666666664</v>
      </c>
      <c r="AV34">
        <v>34</v>
      </c>
      <c r="AW34" t="str">
        <f t="shared" si="23"/>
        <v>Purdue</v>
      </c>
      <c r="AX34" t="str">
        <f t="shared" si="24"/>
        <v/>
      </c>
      <c r="AY34">
        <v>36</v>
      </c>
    </row>
    <row r="35" spans="1:52" x14ac:dyDescent="0.25">
      <c r="A35">
        <v>1</v>
      </c>
      <c r="B35">
        <v>1</v>
      </c>
      <c r="C35">
        <v>1</v>
      </c>
      <c r="D35" t="s">
        <v>234</v>
      </c>
      <c r="E35">
        <v>64.474100000000007</v>
      </c>
      <c r="F35">
        <v>194</v>
      </c>
      <c r="G35">
        <v>63.846299999999999</v>
      </c>
      <c r="H35">
        <v>177</v>
      </c>
      <c r="I35">
        <v>108.152</v>
      </c>
      <c r="J35">
        <v>54</v>
      </c>
      <c r="K35">
        <v>114.001</v>
      </c>
      <c r="L35">
        <v>29</v>
      </c>
      <c r="M35">
        <v>101.056</v>
      </c>
      <c r="N35">
        <v>149</v>
      </c>
      <c r="O35">
        <v>98.637699999999995</v>
      </c>
      <c r="P35">
        <v>81</v>
      </c>
      <c r="Q35">
        <v>15.3629</v>
      </c>
      <c r="R35">
        <v>37</v>
      </c>
      <c r="S35">
        <f t="shared" si="0"/>
        <v>0.23828638166333471</v>
      </c>
      <c r="T35">
        <f t="shared" si="1"/>
        <v>37</v>
      </c>
      <c r="U35">
        <f t="shared" si="2"/>
        <v>837920.10375927424</v>
      </c>
      <c r="V35">
        <f t="shared" si="3"/>
        <v>37</v>
      </c>
      <c r="W35">
        <f t="shared" si="4"/>
        <v>24.048246266551054</v>
      </c>
      <c r="X35">
        <f t="shared" si="5"/>
        <v>87</v>
      </c>
      <c r="Y35">
        <f t="shared" si="6"/>
        <v>62</v>
      </c>
      <c r="Z35">
        <v>0.81520000000000004</v>
      </c>
      <c r="AA35">
        <f t="shared" si="7"/>
        <v>41</v>
      </c>
      <c r="AB35">
        <v>0.87439999999999996</v>
      </c>
      <c r="AC35">
        <f t="shared" si="8"/>
        <v>0.8448</v>
      </c>
      <c r="AD35">
        <f t="shared" si="9"/>
        <v>37</v>
      </c>
      <c r="AE35">
        <v>0.93799999999999994</v>
      </c>
      <c r="AF35">
        <f t="shared" si="10"/>
        <v>19</v>
      </c>
      <c r="AG35">
        <v>0.80640000000000001</v>
      </c>
      <c r="AH35">
        <f t="shared" si="11"/>
        <v>59</v>
      </c>
      <c r="AI35">
        <f t="shared" si="12"/>
        <v>41.833333333333336</v>
      </c>
      <c r="AJ35">
        <f>IF(C35=1,(AI35/Z35),REF)</f>
        <v>51.316650310762185</v>
      </c>
      <c r="AK35">
        <f t="shared" si="13"/>
        <v>33</v>
      </c>
      <c r="AL35">
        <f>IF(B35=1,(AI35/AC35),REF)</f>
        <v>49.518623737373737</v>
      </c>
      <c r="AM35">
        <f t="shared" si="14"/>
        <v>33</v>
      </c>
      <c r="AN35">
        <f t="shared" si="15"/>
        <v>33</v>
      </c>
      <c r="AO35" t="str">
        <f t="shared" si="16"/>
        <v>North Carolina St.</v>
      </c>
      <c r="AP35">
        <f t="shared" si="17"/>
        <v>0.61299086198218178</v>
      </c>
      <c r="AQ35">
        <f t="shared" si="18"/>
        <v>0.594192832443321</v>
      </c>
      <c r="AR35">
        <f t="shared" si="19"/>
        <v>0.81714164778612641</v>
      </c>
      <c r="AS35" s="422" t="str">
        <f t="shared" si="20"/>
        <v>North Carolina St.</v>
      </c>
      <c r="AT35">
        <f t="shared" si="21"/>
        <v>34</v>
      </c>
      <c r="AU35">
        <f t="shared" si="22"/>
        <v>34.666666666666664</v>
      </c>
      <c r="AV35">
        <v>40</v>
      </c>
      <c r="AW35" t="str">
        <f t="shared" si="23"/>
        <v>North Carolina St.</v>
      </c>
      <c r="AX35" t="str">
        <f t="shared" si="24"/>
        <v/>
      </c>
      <c r="AY35">
        <v>37</v>
      </c>
      <c r="AZ35">
        <v>2</v>
      </c>
    </row>
    <row r="36" spans="1:52" x14ac:dyDescent="0.25">
      <c r="A36">
        <v>1</v>
      </c>
      <c r="B36">
        <v>1</v>
      </c>
      <c r="C36">
        <v>1</v>
      </c>
      <c r="D36" t="s">
        <v>359</v>
      </c>
      <c r="E36">
        <v>66.667599999999993</v>
      </c>
      <c r="F36">
        <v>87</v>
      </c>
      <c r="G36">
        <v>66.504900000000006</v>
      </c>
      <c r="H36">
        <v>61</v>
      </c>
      <c r="I36">
        <v>106.572</v>
      </c>
      <c r="J36">
        <v>71</v>
      </c>
      <c r="K36">
        <v>110.62</v>
      </c>
      <c r="L36">
        <v>59</v>
      </c>
      <c r="M36">
        <v>96.5822</v>
      </c>
      <c r="N36">
        <v>61</v>
      </c>
      <c r="O36">
        <v>94.104299999999995</v>
      </c>
      <c r="P36">
        <v>24</v>
      </c>
      <c r="Q36">
        <v>16.515699999999999</v>
      </c>
      <c r="R36">
        <v>31</v>
      </c>
      <c r="S36">
        <f t="shared" si="0"/>
        <v>0.24773203175155564</v>
      </c>
      <c r="T36">
        <f t="shared" si="1"/>
        <v>33</v>
      </c>
      <c r="U36">
        <f t="shared" si="2"/>
        <v>815797.0476654399</v>
      </c>
      <c r="V36">
        <f t="shared" si="3"/>
        <v>46</v>
      </c>
      <c r="W36">
        <f t="shared" si="4"/>
        <v>21.570505787950474</v>
      </c>
      <c r="X36">
        <f t="shared" si="5"/>
        <v>15</v>
      </c>
      <c r="Y36">
        <f t="shared" si="6"/>
        <v>24</v>
      </c>
      <c r="Z36">
        <v>0.81689999999999996</v>
      </c>
      <c r="AA36">
        <f t="shared" si="7"/>
        <v>39</v>
      </c>
      <c r="AB36">
        <v>0.87709999999999999</v>
      </c>
      <c r="AC36">
        <f t="shared" si="8"/>
        <v>0.84699999999999998</v>
      </c>
      <c r="AD36">
        <f t="shared" si="9"/>
        <v>36</v>
      </c>
      <c r="AE36">
        <v>0.69279999999999997</v>
      </c>
      <c r="AF36">
        <f t="shared" si="10"/>
        <v>116</v>
      </c>
      <c r="AG36">
        <v>0.9123</v>
      </c>
      <c r="AH36">
        <f t="shared" si="11"/>
        <v>21</v>
      </c>
      <c r="AI36">
        <f t="shared" si="12"/>
        <v>46</v>
      </c>
      <c r="AJ36">
        <f>IF(C36=1,(AI36/Z36),REF)</f>
        <v>56.310441914555028</v>
      </c>
      <c r="AK36">
        <f t="shared" si="13"/>
        <v>34</v>
      </c>
      <c r="AL36">
        <f>IF(B36=1,(AI36/AC36),REF)</f>
        <v>54.309327036599768</v>
      </c>
      <c r="AM36">
        <f t="shared" si="14"/>
        <v>36</v>
      </c>
      <c r="AN36">
        <f t="shared" si="15"/>
        <v>34</v>
      </c>
      <c r="AO36" t="str">
        <f t="shared" si="16"/>
        <v>VCU</v>
      </c>
      <c r="AP36">
        <f t="shared" si="17"/>
        <v>0.60859119103105297</v>
      </c>
      <c r="AQ36">
        <f t="shared" si="18"/>
        <v>0.58890288506488264</v>
      </c>
      <c r="AR36">
        <f t="shared" si="19"/>
        <v>0.81451174523596581</v>
      </c>
      <c r="AS36" t="str">
        <f t="shared" si="20"/>
        <v>VCU</v>
      </c>
      <c r="AT36">
        <f t="shared" si="21"/>
        <v>35</v>
      </c>
      <c r="AU36">
        <f t="shared" si="22"/>
        <v>35</v>
      </c>
      <c r="AV36">
        <v>35</v>
      </c>
      <c r="AW36" t="str">
        <f t="shared" si="23"/>
        <v>VCU</v>
      </c>
      <c r="AX36" t="str">
        <f t="shared" si="24"/>
        <v/>
      </c>
      <c r="AY36">
        <v>38</v>
      </c>
    </row>
    <row r="37" spans="1:52" x14ac:dyDescent="0.25">
      <c r="A37">
        <v>1</v>
      </c>
      <c r="B37">
        <v>1</v>
      </c>
      <c r="C37">
        <v>1</v>
      </c>
      <c r="D37" t="s">
        <v>188</v>
      </c>
      <c r="E37">
        <v>69.744100000000003</v>
      </c>
      <c r="F37">
        <v>13</v>
      </c>
      <c r="G37">
        <v>69.096599999999995</v>
      </c>
      <c r="H37">
        <v>13</v>
      </c>
      <c r="I37">
        <v>103.515</v>
      </c>
      <c r="J37">
        <v>138</v>
      </c>
      <c r="K37">
        <v>108.74299999999999</v>
      </c>
      <c r="L37">
        <v>75</v>
      </c>
      <c r="M37">
        <v>95.188699999999997</v>
      </c>
      <c r="N37">
        <v>36</v>
      </c>
      <c r="O37">
        <v>94.799599999999998</v>
      </c>
      <c r="P37">
        <v>34</v>
      </c>
      <c r="Q37">
        <v>13.943199999999999</v>
      </c>
      <c r="R37">
        <v>47</v>
      </c>
      <c r="S37">
        <f t="shared" si="0"/>
        <v>0.19992228733326542</v>
      </c>
      <c r="T37">
        <f t="shared" si="1"/>
        <v>52</v>
      </c>
      <c r="U37">
        <f t="shared" si="2"/>
        <v>824726.77568146086</v>
      </c>
      <c r="V37">
        <f t="shared" si="3"/>
        <v>40</v>
      </c>
      <c r="W37">
        <f t="shared" si="4"/>
        <v>20.863296659169464</v>
      </c>
      <c r="X37">
        <f t="shared" si="5"/>
        <v>8</v>
      </c>
      <c r="Y37">
        <f t="shared" si="6"/>
        <v>30</v>
      </c>
      <c r="Z37">
        <v>0.85570000000000002</v>
      </c>
      <c r="AA37">
        <f t="shared" si="7"/>
        <v>27</v>
      </c>
      <c r="AB37">
        <v>0.78939999999999999</v>
      </c>
      <c r="AC37">
        <f t="shared" si="8"/>
        <v>0.82255</v>
      </c>
      <c r="AD37">
        <f t="shared" si="9"/>
        <v>45</v>
      </c>
      <c r="AE37">
        <v>0.83399999999999996</v>
      </c>
      <c r="AF37">
        <f t="shared" si="10"/>
        <v>60</v>
      </c>
      <c r="AG37">
        <v>0.74229999999999996</v>
      </c>
      <c r="AH37">
        <f t="shared" si="11"/>
        <v>81</v>
      </c>
      <c r="AI37">
        <f t="shared" si="12"/>
        <v>51.333333333333336</v>
      </c>
      <c r="AJ37">
        <f>IF(C37=1,(AI37/Z37),REF)</f>
        <v>59.989871839819251</v>
      </c>
      <c r="AK37">
        <f t="shared" si="13"/>
        <v>38</v>
      </c>
      <c r="AL37">
        <f>IF(B37=1,(AI37/AC37),REF)</f>
        <v>62.407553745466338</v>
      </c>
      <c r="AM37">
        <f t="shared" si="14"/>
        <v>42</v>
      </c>
      <c r="AN37">
        <f t="shared" si="15"/>
        <v>38</v>
      </c>
      <c r="AO37" t="str">
        <f t="shared" si="16"/>
        <v>LSU</v>
      </c>
      <c r="AP37">
        <f t="shared" si="17"/>
        <v>0.63347488013441033</v>
      </c>
      <c r="AQ37">
        <f t="shared" si="18"/>
        <v>0.56205295577985681</v>
      </c>
      <c r="AR37">
        <f t="shared" si="19"/>
        <v>0.81397652244398022</v>
      </c>
      <c r="AS37" t="str">
        <f t="shared" si="20"/>
        <v>LSU</v>
      </c>
      <c r="AT37">
        <f t="shared" si="21"/>
        <v>36</v>
      </c>
      <c r="AU37">
        <f t="shared" si="22"/>
        <v>39.666666666666664</v>
      </c>
      <c r="AV37">
        <v>37</v>
      </c>
      <c r="AW37" t="str">
        <f t="shared" si="23"/>
        <v>LSU</v>
      </c>
      <c r="AX37" t="str">
        <f t="shared" si="24"/>
        <v/>
      </c>
      <c r="AY37">
        <v>39</v>
      </c>
    </row>
    <row r="38" spans="1:52" x14ac:dyDescent="0.25">
      <c r="A38">
        <v>1</v>
      </c>
      <c r="B38">
        <v>1</v>
      </c>
      <c r="C38">
        <v>1</v>
      </c>
      <c r="D38" t="s">
        <v>120</v>
      </c>
      <c r="E38">
        <v>62.8063</v>
      </c>
      <c r="F38">
        <v>280</v>
      </c>
      <c r="G38">
        <v>62.523000000000003</v>
      </c>
      <c r="H38">
        <v>263</v>
      </c>
      <c r="I38">
        <v>101.38500000000001</v>
      </c>
      <c r="J38">
        <v>188</v>
      </c>
      <c r="K38">
        <v>106.976</v>
      </c>
      <c r="L38">
        <v>110</v>
      </c>
      <c r="M38">
        <v>94.7196</v>
      </c>
      <c r="N38">
        <v>32</v>
      </c>
      <c r="O38">
        <v>91.4696</v>
      </c>
      <c r="P38">
        <v>10</v>
      </c>
      <c r="Q38">
        <v>15.5061</v>
      </c>
      <c r="R38">
        <v>35</v>
      </c>
      <c r="S38">
        <f t="shared" si="0"/>
        <v>0.24689242958110888</v>
      </c>
      <c r="T38">
        <f t="shared" si="1"/>
        <v>34</v>
      </c>
      <c r="U38">
        <f t="shared" si="2"/>
        <v>718746.79171962885</v>
      </c>
      <c r="V38">
        <f t="shared" si="3"/>
        <v>131</v>
      </c>
      <c r="W38">
        <f t="shared" si="4"/>
        <v>21.879613124688227</v>
      </c>
      <c r="X38">
        <f t="shared" si="5"/>
        <v>23</v>
      </c>
      <c r="Y38">
        <f t="shared" si="6"/>
        <v>28.5</v>
      </c>
      <c r="Z38">
        <v>0.78779999999999994</v>
      </c>
      <c r="AA38">
        <f t="shared" si="7"/>
        <v>51</v>
      </c>
      <c r="AB38">
        <v>0.9335</v>
      </c>
      <c r="AC38">
        <f t="shared" si="8"/>
        <v>0.86064999999999992</v>
      </c>
      <c r="AD38">
        <f t="shared" si="9"/>
        <v>29</v>
      </c>
      <c r="AE38">
        <v>0.91049999999999998</v>
      </c>
      <c r="AF38">
        <f t="shared" si="10"/>
        <v>28</v>
      </c>
      <c r="AG38">
        <v>0.91</v>
      </c>
      <c r="AH38">
        <f t="shared" si="11"/>
        <v>23</v>
      </c>
      <c r="AI38">
        <f t="shared" si="12"/>
        <v>45.583333333333336</v>
      </c>
      <c r="AJ38">
        <f>IF(C38=1,(AI38/Z38),REF)</f>
        <v>57.86155538630787</v>
      </c>
      <c r="AK38">
        <f t="shared" si="13"/>
        <v>36</v>
      </c>
      <c r="AL38">
        <f>IF(B38=1,(AI38/AC38),REF)</f>
        <v>52.963845155793109</v>
      </c>
      <c r="AM38">
        <f t="shared" si="14"/>
        <v>34</v>
      </c>
      <c r="AN38">
        <f t="shared" si="15"/>
        <v>29</v>
      </c>
      <c r="AO38" t="str">
        <f t="shared" si="16"/>
        <v>Florida</v>
      </c>
      <c r="AP38">
        <f t="shared" si="17"/>
        <v>0.58531900482527754</v>
      </c>
      <c r="AQ38">
        <f t="shared" si="18"/>
        <v>0.60027286116189471</v>
      </c>
      <c r="AR38">
        <f t="shared" si="19"/>
        <v>0.8112637789431143</v>
      </c>
      <c r="AS38" t="str">
        <f t="shared" si="20"/>
        <v>Florida</v>
      </c>
      <c r="AT38">
        <f t="shared" si="21"/>
        <v>37</v>
      </c>
      <c r="AU38">
        <f t="shared" si="22"/>
        <v>31.666666666666668</v>
      </c>
      <c r="AV38">
        <v>36</v>
      </c>
      <c r="AW38" t="str">
        <f t="shared" si="23"/>
        <v>Florida</v>
      </c>
      <c r="AX38" t="str">
        <f t="shared" si="24"/>
        <v>y</v>
      </c>
      <c r="AY38">
        <v>21</v>
      </c>
    </row>
    <row r="39" spans="1:52" x14ac:dyDescent="0.25">
      <c r="A39">
        <v>1</v>
      </c>
      <c r="B39">
        <v>1</v>
      </c>
      <c r="C39">
        <v>1</v>
      </c>
      <c r="D39" t="s">
        <v>132</v>
      </c>
      <c r="E39">
        <v>64.773700000000005</v>
      </c>
      <c r="F39">
        <v>173</v>
      </c>
      <c r="G39">
        <v>63.656300000000002</v>
      </c>
      <c r="H39">
        <v>194</v>
      </c>
      <c r="I39">
        <v>103.29600000000001</v>
      </c>
      <c r="J39">
        <v>143</v>
      </c>
      <c r="K39">
        <v>109.524</v>
      </c>
      <c r="L39">
        <v>66</v>
      </c>
      <c r="M39">
        <v>96.905600000000007</v>
      </c>
      <c r="N39">
        <v>67</v>
      </c>
      <c r="O39">
        <v>94.130200000000002</v>
      </c>
      <c r="P39">
        <v>27</v>
      </c>
      <c r="Q39">
        <v>15.393700000000001</v>
      </c>
      <c r="R39">
        <v>36</v>
      </c>
      <c r="S39">
        <f t="shared" si="0"/>
        <v>0.23765509767081389</v>
      </c>
      <c r="T39">
        <f t="shared" si="1"/>
        <v>38</v>
      </c>
      <c r="U39">
        <f t="shared" si="2"/>
        <v>776993.34430185123</v>
      </c>
      <c r="V39">
        <f t="shared" si="3"/>
        <v>74</v>
      </c>
      <c r="W39">
        <f t="shared" si="4"/>
        <v>22.210977122968302</v>
      </c>
      <c r="X39">
        <f t="shared" si="5"/>
        <v>28</v>
      </c>
      <c r="Y39">
        <f t="shared" si="6"/>
        <v>33</v>
      </c>
      <c r="Z39">
        <v>0.82440000000000002</v>
      </c>
      <c r="AA39">
        <f t="shared" si="7"/>
        <v>35</v>
      </c>
      <c r="AB39">
        <v>0.86180000000000001</v>
      </c>
      <c r="AC39">
        <f t="shared" si="8"/>
        <v>0.84309999999999996</v>
      </c>
      <c r="AD39">
        <f t="shared" si="9"/>
        <v>39</v>
      </c>
      <c r="AE39">
        <v>0.77949999999999997</v>
      </c>
      <c r="AF39">
        <f t="shared" si="10"/>
        <v>80</v>
      </c>
      <c r="AG39">
        <v>0.84250000000000003</v>
      </c>
      <c r="AH39">
        <f t="shared" si="11"/>
        <v>46</v>
      </c>
      <c r="AI39">
        <f t="shared" si="12"/>
        <v>51.666666666666664</v>
      </c>
      <c r="AJ39">
        <f>IF(C39=1,(AI39/Z39),REF)</f>
        <v>62.671842147824677</v>
      </c>
      <c r="AK39">
        <f t="shared" si="13"/>
        <v>40</v>
      </c>
      <c r="AL39">
        <f>IF(B39=1,(AI39/AC39),REF)</f>
        <v>61.28177756691575</v>
      </c>
      <c r="AM39">
        <f t="shared" si="14"/>
        <v>39</v>
      </c>
      <c r="AN39">
        <f t="shared" si="15"/>
        <v>39</v>
      </c>
      <c r="AO39" t="str">
        <f t="shared" si="16"/>
        <v>Georgia</v>
      </c>
      <c r="AP39">
        <f t="shared" si="17"/>
        <v>0.60764005798448506</v>
      </c>
      <c r="AQ39">
        <f t="shared" si="18"/>
        <v>0.57740726554204536</v>
      </c>
      <c r="AR39">
        <f t="shared" si="19"/>
        <v>0.81111471298773008</v>
      </c>
      <c r="AS39" t="str">
        <f t="shared" si="20"/>
        <v>Georgia</v>
      </c>
      <c r="AT39">
        <f t="shared" si="21"/>
        <v>38</v>
      </c>
      <c r="AU39">
        <f t="shared" si="22"/>
        <v>38.666666666666664</v>
      </c>
      <c r="AV39">
        <v>38</v>
      </c>
      <c r="AW39" t="str">
        <f t="shared" si="23"/>
        <v>Georgia</v>
      </c>
      <c r="AX39" t="str">
        <f t="shared" si="24"/>
        <v/>
      </c>
      <c r="AY39">
        <v>40</v>
      </c>
    </row>
    <row r="40" spans="1:52" x14ac:dyDescent="0.25">
      <c r="A40">
        <v>1</v>
      </c>
      <c r="B40">
        <v>1</v>
      </c>
      <c r="C40">
        <v>1</v>
      </c>
      <c r="D40" t="s">
        <v>207</v>
      </c>
      <c r="E40">
        <v>66.566199999999995</v>
      </c>
      <c r="F40">
        <v>93</v>
      </c>
      <c r="G40">
        <v>65.648200000000003</v>
      </c>
      <c r="H40">
        <v>89</v>
      </c>
      <c r="I40">
        <v>108.54</v>
      </c>
      <c r="J40">
        <v>51</v>
      </c>
      <c r="K40">
        <v>114.568</v>
      </c>
      <c r="L40">
        <v>24</v>
      </c>
      <c r="M40">
        <v>100.598</v>
      </c>
      <c r="N40">
        <v>137</v>
      </c>
      <c r="O40">
        <v>100.14100000000001</v>
      </c>
      <c r="P40">
        <v>103</v>
      </c>
      <c r="Q40">
        <v>14.4267</v>
      </c>
      <c r="R40">
        <v>38</v>
      </c>
      <c r="S40">
        <f t="shared" si="0"/>
        <v>0.21673161454311637</v>
      </c>
      <c r="T40">
        <f t="shared" si="1"/>
        <v>42</v>
      </c>
      <c r="U40">
        <f t="shared" si="2"/>
        <v>873736.40021850867</v>
      </c>
      <c r="V40">
        <f t="shared" si="3"/>
        <v>22</v>
      </c>
      <c r="W40">
        <f t="shared" si="4"/>
        <v>23.863014918437017</v>
      </c>
      <c r="X40">
        <f t="shared" si="5"/>
        <v>78</v>
      </c>
      <c r="Y40">
        <f t="shared" si="6"/>
        <v>60</v>
      </c>
      <c r="Z40">
        <v>0.90569999999999995</v>
      </c>
      <c r="AA40">
        <f t="shared" si="7"/>
        <v>16</v>
      </c>
      <c r="AB40">
        <v>0.6583</v>
      </c>
      <c r="AC40">
        <f t="shared" si="8"/>
        <v>0.78200000000000003</v>
      </c>
      <c r="AD40">
        <f t="shared" si="9"/>
        <v>62</v>
      </c>
      <c r="AE40">
        <v>0.6724</v>
      </c>
      <c r="AF40">
        <f t="shared" si="10"/>
        <v>123</v>
      </c>
      <c r="AG40">
        <v>0.78349999999999997</v>
      </c>
      <c r="AH40">
        <f t="shared" si="11"/>
        <v>67</v>
      </c>
      <c r="AI40">
        <f t="shared" si="12"/>
        <v>62.666666666666664</v>
      </c>
      <c r="AJ40">
        <f>IF(C40=1,(AI40/Z40),REF)</f>
        <v>69.191417319936704</v>
      </c>
      <c r="AK40">
        <f t="shared" si="13"/>
        <v>49</v>
      </c>
      <c r="AL40">
        <f>IF(B40=1,(AI40/AC40),REF)</f>
        <v>80.13640238704177</v>
      </c>
      <c r="AM40">
        <f t="shared" si="14"/>
        <v>57</v>
      </c>
      <c r="AN40">
        <f t="shared" si="15"/>
        <v>49</v>
      </c>
      <c r="AO40" t="str">
        <f t="shared" si="16"/>
        <v>Mississippi</v>
      </c>
      <c r="AP40">
        <f t="shared" si="17"/>
        <v>0.66098987112742635</v>
      </c>
      <c r="AQ40">
        <f t="shared" si="18"/>
        <v>0.5179020107526453</v>
      </c>
      <c r="AR40">
        <f t="shared" si="19"/>
        <v>0.80942682392849685</v>
      </c>
      <c r="AS40" t="str">
        <f t="shared" si="20"/>
        <v>Mississippi</v>
      </c>
      <c r="AT40">
        <f t="shared" si="21"/>
        <v>39</v>
      </c>
      <c r="AU40">
        <f t="shared" si="22"/>
        <v>50</v>
      </c>
      <c r="AV40">
        <v>45</v>
      </c>
      <c r="AW40" t="str">
        <f t="shared" si="23"/>
        <v>Mississippi</v>
      </c>
      <c r="AX40" t="str">
        <f t="shared" si="24"/>
        <v>y</v>
      </c>
      <c r="AY40">
        <v>22</v>
      </c>
    </row>
    <row r="41" spans="1:52" x14ac:dyDescent="0.25">
      <c r="A41">
        <v>1</v>
      </c>
      <c r="B41">
        <v>1</v>
      </c>
      <c r="C41">
        <v>1</v>
      </c>
      <c r="D41" t="s">
        <v>316</v>
      </c>
      <c r="E41">
        <v>66.026899999999998</v>
      </c>
      <c r="F41">
        <v>119</v>
      </c>
      <c r="G41">
        <v>65.546199999999999</v>
      </c>
      <c r="H41">
        <v>95</v>
      </c>
      <c r="I41">
        <v>101.414</v>
      </c>
      <c r="J41">
        <v>186</v>
      </c>
      <c r="K41">
        <v>106.23699999999999</v>
      </c>
      <c r="L41">
        <v>120</v>
      </c>
      <c r="M41">
        <v>95.087000000000003</v>
      </c>
      <c r="N41">
        <v>35</v>
      </c>
      <c r="O41">
        <v>93.803799999999995</v>
      </c>
      <c r="P41">
        <v>23</v>
      </c>
      <c r="Q41">
        <v>12.433299999999999</v>
      </c>
      <c r="R41">
        <v>56</v>
      </c>
      <c r="S41">
        <f t="shared" si="0"/>
        <v>0.18830506960042043</v>
      </c>
      <c r="T41">
        <f t="shared" si="1"/>
        <v>58</v>
      </c>
      <c r="U41">
        <f t="shared" si="2"/>
        <v>745199.41262854601</v>
      </c>
      <c r="V41">
        <f t="shared" si="3"/>
        <v>98</v>
      </c>
      <c r="W41">
        <f t="shared" si="4"/>
        <v>21.66864646416736</v>
      </c>
      <c r="X41">
        <f t="shared" si="5"/>
        <v>17</v>
      </c>
      <c r="Y41">
        <f t="shared" si="6"/>
        <v>37.5</v>
      </c>
      <c r="Z41">
        <v>0.82379999999999998</v>
      </c>
      <c r="AA41">
        <f t="shared" si="7"/>
        <v>36</v>
      </c>
      <c r="AB41">
        <v>0.87039999999999995</v>
      </c>
      <c r="AC41">
        <f t="shared" si="8"/>
        <v>0.84709999999999996</v>
      </c>
      <c r="AD41">
        <f t="shared" si="9"/>
        <v>35</v>
      </c>
      <c r="AE41">
        <v>0.77969999999999995</v>
      </c>
      <c r="AF41">
        <f t="shared" si="10"/>
        <v>79</v>
      </c>
      <c r="AG41">
        <v>0.90190000000000003</v>
      </c>
      <c r="AH41">
        <f t="shared" si="11"/>
        <v>27</v>
      </c>
      <c r="AI41">
        <f t="shared" si="12"/>
        <v>55.75</v>
      </c>
      <c r="AJ41">
        <f>IF(C41=1,(AI41/Z41),REF)</f>
        <v>67.674192765234281</v>
      </c>
      <c r="AK41">
        <f t="shared" si="13"/>
        <v>47</v>
      </c>
      <c r="AL41">
        <f>IF(B41=1,(AI41/AC41),REF)</f>
        <v>65.812772990201864</v>
      </c>
      <c r="AM41">
        <f t="shared" si="14"/>
        <v>49</v>
      </c>
      <c r="AN41">
        <f t="shared" si="15"/>
        <v>35</v>
      </c>
      <c r="AO41" t="str">
        <f t="shared" si="16"/>
        <v>Syracuse</v>
      </c>
      <c r="AP41">
        <f t="shared" si="17"/>
        <v>0.60255284125115205</v>
      </c>
      <c r="AQ41">
        <f t="shared" si="18"/>
        <v>0.57499687221996965</v>
      </c>
      <c r="AR41">
        <f t="shared" si="19"/>
        <v>0.80905808497622222</v>
      </c>
      <c r="AS41" t="str">
        <f t="shared" si="20"/>
        <v>Syracuse</v>
      </c>
      <c r="AT41">
        <f t="shared" si="21"/>
        <v>40</v>
      </c>
      <c r="AU41">
        <f t="shared" si="22"/>
        <v>36.666666666666664</v>
      </c>
      <c r="AV41">
        <v>39</v>
      </c>
      <c r="AW41" t="str">
        <f t="shared" si="23"/>
        <v>Syracuse</v>
      </c>
      <c r="AX41" t="str">
        <f t="shared" si="24"/>
        <v/>
      </c>
      <c r="AY41">
        <v>41</v>
      </c>
    </row>
    <row r="42" spans="1:52" x14ac:dyDescent="0.25">
      <c r="A42">
        <v>1</v>
      </c>
      <c r="B42">
        <v>1</v>
      </c>
      <c r="C42">
        <v>1</v>
      </c>
      <c r="D42" t="s">
        <v>98</v>
      </c>
      <c r="E42">
        <v>67.252700000000004</v>
      </c>
      <c r="F42">
        <v>69</v>
      </c>
      <c r="G42">
        <v>66.517799999999994</v>
      </c>
      <c r="H42">
        <v>60</v>
      </c>
      <c r="I42">
        <v>117.158</v>
      </c>
      <c r="J42">
        <v>5</v>
      </c>
      <c r="K42">
        <v>120.48099999999999</v>
      </c>
      <c r="L42">
        <v>7</v>
      </c>
      <c r="M42">
        <v>102.422</v>
      </c>
      <c r="N42">
        <v>179</v>
      </c>
      <c r="O42">
        <v>103.66200000000001</v>
      </c>
      <c r="P42">
        <v>166</v>
      </c>
      <c r="Q42">
        <v>16.8188</v>
      </c>
      <c r="R42">
        <v>30</v>
      </c>
      <c r="S42">
        <f t="shared" si="0"/>
        <v>0.25008661362294732</v>
      </c>
      <c r="T42">
        <f t="shared" si="1"/>
        <v>31</v>
      </c>
      <c r="U42">
        <f t="shared" si="2"/>
        <v>976218.09133992472</v>
      </c>
      <c r="V42">
        <f t="shared" si="3"/>
        <v>5</v>
      </c>
      <c r="W42">
        <f t="shared" si="4"/>
        <v>24.962128190232928</v>
      </c>
      <c r="X42">
        <f t="shared" si="5"/>
        <v>124</v>
      </c>
      <c r="Y42">
        <f t="shared" si="6"/>
        <v>77.5</v>
      </c>
      <c r="Z42">
        <v>0.75280000000000002</v>
      </c>
      <c r="AA42">
        <f t="shared" si="7"/>
        <v>58</v>
      </c>
      <c r="AB42">
        <v>0.93540000000000001</v>
      </c>
      <c r="AC42">
        <f t="shared" si="8"/>
        <v>0.84410000000000007</v>
      </c>
      <c r="AD42">
        <f t="shared" si="9"/>
        <v>38</v>
      </c>
      <c r="AE42">
        <v>0.92400000000000004</v>
      </c>
      <c r="AF42">
        <f t="shared" si="10"/>
        <v>26</v>
      </c>
      <c r="AG42">
        <v>0.87029999999999996</v>
      </c>
      <c r="AH42">
        <f t="shared" si="11"/>
        <v>37</v>
      </c>
      <c r="AI42">
        <f t="shared" si="12"/>
        <v>35.75</v>
      </c>
      <c r="AJ42">
        <f>IF(C42=1,(AI42/Z42),REF)</f>
        <v>47.489373007438893</v>
      </c>
      <c r="AK42">
        <f t="shared" si="13"/>
        <v>32</v>
      </c>
      <c r="AL42">
        <f>IF(B42=1,(AI42/AC42),REF)</f>
        <v>42.352801800734504</v>
      </c>
      <c r="AM42">
        <f t="shared" si="14"/>
        <v>30</v>
      </c>
      <c r="AN42">
        <f t="shared" si="15"/>
        <v>30</v>
      </c>
      <c r="AO42" t="str">
        <f t="shared" si="16"/>
        <v>Davidson</v>
      </c>
      <c r="AP42">
        <f t="shared" si="17"/>
        <v>0.57047369859064678</v>
      </c>
      <c r="AQ42">
        <f t="shared" si="18"/>
        <v>0.60541504087987275</v>
      </c>
      <c r="AR42">
        <f t="shared" si="19"/>
        <v>0.80860141006560848</v>
      </c>
      <c r="AS42" t="str">
        <f t="shared" si="20"/>
        <v>Davidson</v>
      </c>
      <c r="AT42">
        <f t="shared" si="21"/>
        <v>41</v>
      </c>
      <c r="AU42">
        <f t="shared" si="22"/>
        <v>36.333333333333336</v>
      </c>
      <c r="AV42">
        <v>44</v>
      </c>
      <c r="AW42" t="str">
        <f t="shared" si="23"/>
        <v>Davidson</v>
      </c>
      <c r="AX42" t="str">
        <f t="shared" si="24"/>
        <v>y</v>
      </c>
      <c r="AY42">
        <v>23</v>
      </c>
    </row>
    <row r="43" spans="1:52" x14ac:dyDescent="0.25">
      <c r="A43">
        <v>1</v>
      </c>
      <c r="B43">
        <v>1</v>
      </c>
      <c r="C43">
        <v>1</v>
      </c>
      <c r="D43" t="s">
        <v>286</v>
      </c>
      <c r="E43">
        <v>60.249400000000001</v>
      </c>
      <c r="F43">
        <v>339</v>
      </c>
      <c r="G43">
        <v>59.9465</v>
      </c>
      <c r="H43">
        <v>335</v>
      </c>
      <c r="I43">
        <v>100.65600000000001</v>
      </c>
      <c r="J43">
        <v>205</v>
      </c>
      <c r="K43">
        <v>104.401</v>
      </c>
      <c r="L43">
        <v>159</v>
      </c>
      <c r="M43">
        <v>87.338099999999997</v>
      </c>
      <c r="N43">
        <v>3</v>
      </c>
      <c r="O43">
        <v>88.182900000000004</v>
      </c>
      <c r="P43">
        <v>6</v>
      </c>
      <c r="Q43">
        <v>16.218599999999999</v>
      </c>
      <c r="R43">
        <v>32</v>
      </c>
      <c r="S43">
        <f t="shared" si="0"/>
        <v>0.26918276364577892</v>
      </c>
      <c r="T43">
        <f t="shared" si="1"/>
        <v>27</v>
      </c>
      <c r="U43">
        <f t="shared" si="2"/>
        <v>656692.48051896936</v>
      </c>
      <c r="V43">
        <f t="shared" si="3"/>
        <v>224</v>
      </c>
      <c r="W43">
        <f t="shared" si="4"/>
        <v>21.511083046504677</v>
      </c>
      <c r="X43">
        <f t="shared" si="5"/>
        <v>14</v>
      </c>
      <c r="Y43">
        <f t="shared" si="6"/>
        <v>20.5</v>
      </c>
      <c r="Z43">
        <v>0.79730000000000001</v>
      </c>
      <c r="AA43">
        <f t="shared" si="7"/>
        <v>46</v>
      </c>
      <c r="AB43">
        <v>0.93140000000000001</v>
      </c>
      <c r="AC43">
        <f t="shared" si="8"/>
        <v>0.86434999999999995</v>
      </c>
      <c r="AD43">
        <f t="shared" si="9"/>
        <v>28</v>
      </c>
      <c r="AE43">
        <v>0.9647</v>
      </c>
      <c r="AF43">
        <f t="shared" si="10"/>
        <v>11</v>
      </c>
      <c r="AG43">
        <v>0.91110000000000002</v>
      </c>
      <c r="AH43">
        <f t="shared" si="11"/>
        <v>22</v>
      </c>
      <c r="AI43">
        <f t="shared" si="12"/>
        <v>55.416666666666664</v>
      </c>
      <c r="AJ43">
        <f>IF(C43=1,(AI43/Z43),REF)</f>
        <v>69.505414105940886</v>
      </c>
      <c r="AK43">
        <f t="shared" si="13"/>
        <v>50</v>
      </c>
      <c r="AL43">
        <f>IF(B43=1,(AI43/AC43),REF)</f>
        <v>64.11368851352654</v>
      </c>
      <c r="AM43">
        <f t="shared" si="14"/>
        <v>46</v>
      </c>
      <c r="AN43">
        <f t="shared" si="15"/>
        <v>28</v>
      </c>
      <c r="AO43" t="str">
        <f t="shared" si="16"/>
        <v>San Diego St.</v>
      </c>
      <c r="AP43">
        <f t="shared" si="17"/>
        <v>0.58161494837384342</v>
      </c>
      <c r="AQ43">
        <f t="shared" si="18"/>
        <v>0.58862725235323277</v>
      </c>
      <c r="AR43">
        <f t="shared" si="19"/>
        <v>0.80704602703235129</v>
      </c>
      <c r="AS43" t="str">
        <f t="shared" si="20"/>
        <v>San Diego St.</v>
      </c>
      <c r="AT43">
        <f t="shared" si="21"/>
        <v>42</v>
      </c>
      <c r="AU43">
        <f t="shared" si="22"/>
        <v>32.666666666666664</v>
      </c>
      <c r="AV43">
        <v>33</v>
      </c>
      <c r="AW43" t="str">
        <f t="shared" si="23"/>
        <v>San Diego St.</v>
      </c>
      <c r="AX43" t="str">
        <f t="shared" si="24"/>
        <v/>
      </c>
      <c r="AY43">
        <v>42</v>
      </c>
    </row>
    <row r="44" spans="1:52" x14ac:dyDescent="0.25">
      <c r="A44">
        <v>1</v>
      </c>
      <c r="B44">
        <v>1</v>
      </c>
      <c r="C44">
        <v>1</v>
      </c>
      <c r="D44" t="s">
        <v>156</v>
      </c>
      <c r="E44">
        <v>66.855900000000005</v>
      </c>
      <c r="F44">
        <v>79</v>
      </c>
      <c r="G44">
        <v>66.048199999999994</v>
      </c>
      <c r="H44">
        <v>76</v>
      </c>
      <c r="I44">
        <v>115.321</v>
      </c>
      <c r="J44">
        <v>12</v>
      </c>
      <c r="K44">
        <v>119.285</v>
      </c>
      <c r="L44">
        <v>10</v>
      </c>
      <c r="M44">
        <v>106.72799999999999</v>
      </c>
      <c r="N44">
        <v>279</v>
      </c>
      <c r="O44">
        <v>105.47799999999999</v>
      </c>
      <c r="P44">
        <v>201</v>
      </c>
      <c r="Q44">
        <v>13.807399999999999</v>
      </c>
      <c r="R44">
        <v>50</v>
      </c>
      <c r="S44">
        <f t="shared" si="0"/>
        <v>0.20651879639642876</v>
      </c>
      <c r="T44">
        <f t="shared" si="1"/>
        <v>48</v>
      </c>
      <c r="U44">
        <f t="shared" si="2"/>
        <v>951286.6659674776</v>
      </c>
      <c r="V44">
        <f t="shared" si="3"/>
        <v>10</v>
      </c>
      <c r="W44">
        <f t="shared" si="4"/>
        <v>25.817802765518756</v>
      </c>
      <c r="X44">
        <f t="shared" si="5"/>
        <v>165</v>
      </c>
      <c r="Y44">
        <f t="shared" si="6"/>
        <v>106.5</v>
      </c>
      <c r="Z44">
        <v>0.80969999999999998</v>
      </c>
      <c r="AA44">
        <f t="shared" si="7"/>
        <v>43</v>
      </c>
      <c r="AB44">
        <v>0.85060000000000002</v>
      </c>
      <c r="AC44">
        <f t="shared" si="8"/>
        <v>0.83014999999999994</v>
      </c>
      <c r="AD44">
        <f t="shared" si="9"/>
        <v>41</v>
      </c>
      <c r="AE44">
        <v>0.80879999999999996</v>
      </c>
      <c r="AF44">
        <f t="shared" si="10"/>
        <v>70</v>
      </c>
      <c r="AG44">
        <v>0.84089999999999998</v>
      </c>
      <c r="AH44">
        <f t="shared" si="11"/>
        <v>47</v>
      </c>
      <c r="AI44">
        <f t="shared" si="12"/>
        <v>53.75</v>
      </c>
      <c r="AJ44">
        <f>IF(C44=1,(AI44/Z44),REF)</f>
        <v>66.382610843522301</v>
      </c>
      <c r="AK44">
        <f t="shared" si="13"/>
        <v>46</v>
      </c>
      <c r="AL44">
        <f>IF(B44=1,(AI44/AC44),REF)</f>
        <v>64.747334819008614</v>
      </c>
      <c r="AM44">
        <f t="shared" si="14"/>
        <v>47</v>
      </c>
      <c r="AN44">
        <f t="shared" si="15"/>
        <v>41</v>
      </c>
      <c r="AO44" t="str">
        <f t="shared" si="16"/>
        <v>Indiana</v>
      </c>
      <c r="AP44">
        <f t="shared" si="17"/>
        <v>0.59338199691832005</v>
      </c>
      <c r="AQ44">
        <f t="shared" si="18"/>
        <v>0.56464229925294174</v>
      </c>
      <c r="AR44">
        <f t="shared" si="19"/>
        <v>0.80366502821480168</v>
      </c>
      <c r="AS44" t="str">
        <f t="shared" si="20"/>
        <v>Indiana</v>
      </c>
      <c r="AT44">
        <f t="shared" si="21"/>
        <v>43</v>
      </c>
      <c r="AU44">
        <f t="shared" si="22"/>
        <v>41.666666666666664</v>
      </c>
      <c r="AV44">
        <v>47</v>
      </c>
      <c r="AW44" t="str">
        <f t="shared" si="23"/>
        <v>Indiana</v>
      </c>
      <c r="AX44" t="str">
        <f t="shared" si="24"/>
        <v/>
      </c>
      <c r="AY44">
        <v>43</v>
      </c>
    </row>
    <row r="45" spans="1:52" x14ac:dyDescent="0.25">
      <c r="A45">
        <v>1</v>
      </c>
      <c r="B45">
        <v>1</v>
      </c>
      <c r="C45">
        <v>1</v>
      </c>
      <c r="D45" t="s">
        <v>206</v>
      </c>
      <c r="E45">
        <v>67.979299999999995</v>
      </c>
      <c r="F45">
        <v>44</v>
      </c>
      <c r="G45">
        <v>66.999200000000002</v>
      </c>
      <c r="H45">
        <v>46</v>
      </c>
      <c r="I45">
        <v>106.563</v>
      </c>
      <c r="J45">
        <v>73</v>
      </c>
      <c r="K45">
        <v>112.28400000000001</v>
      </c>
      <c r="L45">
        <v>44</v>
      </c>
      <c r="M45">
        <v>99.699200000000005</v>
      </c>
      <c r="N45">
        <v>119</v>
      </c>
      <c r="O45">
        <v>99.298400000000001</v>
      </c>
      <c r="P45">
        <v>93</v>
      </c>
      <c r="Q45">
        <v>12.985900000000001</v>
      </c>
      <c r="R45">
        <v>54</v>
      </c>
      <c r="S45">
        <f t="shared" si="0"/>
        <v>0.19102285548689096</v>
      </c>
      <c r="T45">
        <f t="shared" si="1"/>
        <v>57</v>
      </c>
      <c r="U45">
        <f t="shared" si="2"/>
        <v>857062.39328722085</v>
      </c>
      <c r="V45">
        <f t="shared" si="3"/>
        <v>28</v>
      </c>
      <c r="W45">
        <f t="shared" si="4"/>
        <v>23.053183805175699</v>
      </c>
      <c r="X45">
        <f t="shared" si="5"/>
        <v>50</v>
      </c>
      <c r="Y45">
        <f t="shared" si="6"/>
        <v>53.5</v>
      </c>
      <c r="Z45">
        <v>0.8236</v>
      </c>
      <c r="AA45">
        <f t="shared" si="7"/>
        <v>37</v>
      </c>
      <c r="AB45">
        <v>0.80579999999999996</v>
      </c>
      <c r="AC45">
        <f t="shared" si="8"/>
        <v>0.81469999999999998</v>
      </c>
      <c r="AD45">
        <f t="shared" si="9"/>
        <v>47</v>
      </c>
      <c r="AE45">
        <v>0.72970000000000002</v>
      </c>
      <c r="AF45">
        <f t="shared" si="10"/>
        <v>101</v>
      </c>
      <c r="AG45">
        <v>0.87280000000000002</v>
      </c>
      <c r="AH45">
        <f t="shared" si="11"/>
        <v>35</v>
      </c>
      <c r="AI45">
        <f t="shared" si="12"/>
        <v>53.583333333333336</v>
      </c>
      <c r="AJ45">
        <f>IF(C45=1,(AI45/Z45),REF)</f>
        <v>65.059899627650964</v>
      </c>
      <c r="AK45">
        <f t="shared" si="13"/>
        <v>43</v>
      </c>
      <c r="AL45">
        <f>IF(B45=1,(AI45/AC45),REF)</f>
        <v>65.770631316230933</v>
      </c>
      <c r="AM45">
        <f t="shared" si="14"/>
        <v>48</v>
      </c>
      <c r="AN45">
        <f t="shared" si="15"/>
        <v>43</v>
      </c>
      <c r="AO45" t="str">
        <f t="shared" si="16"/>
        <v>Minnesota</v>
      </c>
      <c r="AP45">
        <f t="shared" si="17"/>
        <v>0.60478450886998669</v>
      </c>
      <c r="AQ45">
        <f t="shared" si="18"/>
        <v>0.5530485898167411</v>
      </c>
      <c r="AR45">
        <f t="shared" si="19"/>
        <v>0.80361194941705849</v>
      </c>
      <c r="AS45" t="str">
        <f t="shared" si="20"/>
        <v>Minnesota</v>
      </c>
      <c r="AT45">
        <f t="shared" si="21"/>
        <v>44</v>
      </c>
      <c r="AU45">
        <f t="shared" si="22"/>
        <v>44.666666666666664</v>
      </c>
      <c r="AV45">
        <v>46</v>
      </c>
      <c r="AW45" t="str">
        <f t="shared" si="23"/>
        <v>Minnesota</v>
      </c>
      <c r="AX45" t="str">
        <f t="shared" si="24"/>
        <v/>
      </c>
      <c r="AY45">
        <v>44</v>
      </c>
    </row>
    <row r="46" spans="1:52" x14ac:dyDescent="0.25">
      <c r="A46">
        <v>1</v>
      </c>
      <c r="B46">
        <v>1</v>
      </c>
      <c r="C46">
        <v>1</v>
      </c>
      <c r="D46" t="s">
        <v>312</v>
      </c>
      <c r="E46">
        <v>65.590900000000005</v>
      </c>
      <c r="F46">
        <v>139</v>
      </c>
      <c r="G46">
        <v>64.444599999999994</v>
      </c>
      <c r="H46">
        <v>146</v>
      </c>
      <c r="I46">
        <v>108.693</v>
      </c>
      <c r="J46">
        <v>47</v>
      </c>
      <c r="K46">
        <v>113.395</v>
      </c>
      <c r="L46">
        <v>32</v>
      </c>
      <c r="M46">
        <v>101.303</v>
      </c>
      <c r="N46">
        <v>156</v>
      </c>
      <c r="O46">
        <v>99.471199999999996</v>
      </c>
      <c r="P46">
        <v>97</v>
      </c>
      <c r="Q46">
        <v>13.9238</v>
      </c>
      <c r="R46">
        <v>48</v>
      </c>
      <c r="S46">
        <f t="shared" si="0"/>
        <v>0.21228249650485051</v>
      </c>
      <c r="T46">
        <f t="shared" si="1"/>
        <v>46</v>
      </c>
      <c r="U46">
        <f t="shared" si="2"/>
        <v>843395.73556317249</v>
      </c>
      <c r="V46">
        <f t="shared" si="3"/>
        <v>35</v>
      </c>
      <c r="W46">
        <f t="shared" si="4"/>
        <v>23.959192752944322</v>
      </c>
      <c r="X46">
        <f t="shared" si="5"/>
        <v>83</v>
      </c>
      <c r="Y46">
        <f t="shared" si="6"/>
        <v>64.5</v>
      </c>
      <c r="Z46">
        <v>0.79459999999999997</v>
      </c>
      <c r="AA46">
        <f t="shared" si="7"/>
        <v>48</v>
      </c>
      <c r="AB46">
        <v>0.84019999999999995</v>
      </c>
      <c r="AC46">
        <f t="shared" si="8"/>
        <v>0.8173999999999999</v>
      </c>
      <c r="AD46">
        <f t="shared" si="9"/>
        <v>46</v>
      </c>
      <c r="AE46">
        <v>0.79959999999999998</v>
      </c>
      <c r="AF46">
        <f t="shared" si="10"/>
        <v>73</v>
      </c>
      <c r="AG46">
        <v>0.86650000000000005</v>
      </c>
      <c r="AH46">
        <f t="shared" si="11"/>
        <v>39</v>
      </c>
      <c r="AI46">
        <f t="shared" si="12"/>
        <v>50.583333333333336</v>
      </c>
      <c r="AJ46">
        <f>IF(C46=1,(AI46/Z46),REF)</f>
        <v>63.658863998657608</v>
      </c>
      <c r="AK46">
        <f t="shared" si="13"/>
        <v>42</v>
      </c>
      <c r="AL46">
        <f>IF(B46=1,(AI46/AC46),REF)</f>
        <v>61.883206916238493</v>
      </c>
      <c r="AM46">
        <f t="shared" si="14"/>
        <v>40</v>
      </c>
      <c r="AN46">
        <f t="shared" si="15"/>
        <v>40</v>
      </c>
      <c r="AO46" t="str">
        <f t="shared" si="16"/>
        <v>Stanford</v>
      </c>
      <c r="AP46">
        <f t="shared" si="17"/>
        <v>0.58476090791097535</v>
      </c>
      <c r="AQ46">
        <f t="shared" si="18"/>
        <v>0.55912331994369402</v>
      </c>
      <c r="AR46">
        <f t="shared" si="19"/>
        <v>0.79972529073955745</v>
      </c>
      <c r="AS46" t="str">
        <f t="shared" si="20"/>
        <v>Stanford</v>
      </c>
      <c r="AT46">
        <f t="shared" si="21"/>
        <v>45</v>
      </c>
      <c r="AU46">
        <f t="shared" si="22"/>
        <v>43.666666666666664</v>
      </c>
      <c r="AV46">
        <v>49</v>
      </c>
      <c r="AW46" t="str">
        <f t="shared" si="23"/>
        <v>Stanford</v>
      </c>
      <c r="AX46" t="str">
        <f t="shared" si="24"/>
        <v/>
      </c>
      <c r="AY46">
        <v>45</v>
      </c>
    </row>
    <row r="47" spans="1:52" x14ac:dyDescent="0.25">
      <c r="A47">
        <v>1</v>
      </c>
      <c r="B47">
        <v>1</v>
      </c>
      <c r="C47">
        <v>1</v>
      </c>
      <c r="D47" t="s">
        <v>152</v>
      </c>
      <c r="E47">
        <v>65.145399999999995</v>
      </c>
      <c r="F47">
        <v>153</v>
      </c>
      <c r="G47">
        <v>64.486999999999995</v>
      </c>
      <c r="H47">
        <v>142</v>
      </c>
      <c r="I47">
        <v>105.236</v>
      </c>
      <c r="J47">
        <v>98</v>
      </c>
      <c r="K47">
        <v>107.955</v>
      </c>
      <c r="L47">
        <v>89</v>
      </c>
      <c r="M47">
        <v>96.927800000000005</v>
      </c>
      <c r="N47">
        <v>68</v>
      </c>
      <c r="O47">
        <v>95.404700000000005</v>
      </c>
      <c r="P47">
        <v>44</v>
      </c>
      <c r="Q47">
        <v>12.55</v>
      </c>
      <c r="R47">
        <v>55</v>
      </c>
      <c r="S47">
        <f t="shared" si="0"/>
        <v>0.19265059390225547</v>
      </c>
      <c r="T47">
        <f t="shared" si="1"/>
        <v>55</v>
      </c>
      <c r="U47">
        <f t="shared" si="2"/>
        <v>759222.864231435</v>
      </c>
      <c r="V47">
        <f t="shared" si="3"/>
        <v>90</v>
      </c>
      <c r="W47">
        <f t="shared" si="4"/>
        <v>22.564612370860964</v>
      </c>
      <c r="X47">
        <f t="shared" si="5"/>
        <v>34</v>
      </c>
      <c r="Y47">
        <f t="shared" si="6"/>
        <v>44.5</v>
      </c>
      <c r="Z47">
        <v>0.77700000000000002</v>
      </c>
      <c r="AA47">
        <f t="shared" si="7"/>
        <v>52</v>
      </c>
      <c r="AB47">
        <v>0.87470000000000003</v>
      </c>
      <c r="AC47">
        <f t="shared" si="8"/>
        <v>0.82584999999999997</v>
      </c>
      <c r="AD47">
        <f t="shared" si="9"/>
        <v>42</v>
      </c>
      <c r="AE47">
        <v>0.88139999999999996</v>
      </c>
      <c r="AF47">
        <f t="shared" si="10"/>
        <v>39</v>
      </c>
      <c r="AG47">
        <v>0.86970000000000003</v>
      </c>
      <c r="AH47">
        <f t="shared" si="11"/>
        <v>38</v>
      </c>
      <c r="AI47">
        <f t="shared" si="12"/>
        <v>51.416666666666664</v>
      </c>
      <c r="AJ47">
        <f>IF(C47=1,(AI47/Z47),REF)</f>
        <v>66.173316173316167</v>
      </c>
      <c r="AK47">
        <f t="shared" si="13"/>
        <v>45</v>
      </c>
      <c r="AL47">
        <f>IF(B47=1,(AI47/AC47),REF)</f>
        <v>62.259086597646871</v>
      </c>
      <c r="AM47">
        <f t="shared" si="14"/>
        <v>41</v>
      </c>
      <c r="AN47">
        <f t="shared" si="15"/>
        <v>41</v>
      </c>
      <c r="AO47" t="str">
        <f t="shared" si="16"/>
        <v>Illinois</v>
      </c>
      <c r="AP47">
        <f t="shared" si="17"/>
        <v>0.56959791160374251</v>
      </c>
      <c r="AQ47">
        <f t="shared" si="18"/>
        <v>0.56447589951102939</v>
      </c>
      <c r="AR47">
        <f t="shared" si="19"/>
        <v>0.79697469159468592</v>
      </c>
      <c r="AS47" t="str">
        <f t="shared" si="20"/>
        <v>Illinois</v>
      </c>
      <c r="AT47">
        <f t="shared" si="21"/>
        <v>46</v>
      </c>
      <c r="AU47">
        <f t="shared" si="22"/>
        <v>43</v>
      </c>
      <c r="AV47">
        <v>42</v>
      </c>
      <c r="AW47" t="str">
        <f t="shared" si="23"/>
        <v>Illinois</v>
      </c>
      <c r="AX47" t="str">
        <f t="shared" si="24"/>
        <v/>
      </c>
      <c r="AY47">
        <v>46</v>
      </c>
    </row>
    <row r="48" spans="1:52" x14ac:dyDescent="0.25">
      <c r="A48">
        <v>1</v>
      </c>
      <c r="B48">
        <v>1</v>
      </c>
      <c r="C48">
        <v>1</v>
      </c>
      <c r="D48" t="s">
        <v>317</v>
      </c>
      <c r="E48">
        <v>64.674300000000002</v>
      </c>
      <c r="F48">
        <v>180</v>
      </c>
      <c r="G48">
        <v>63.302999999999997</v>
      </c>
      <c r="H48">
        <v>220</v>
      </c>
      <c r="I48">
        <v>104.45</v>
      </c>
      <c r="J48">
        <v>116</v>
      </c>
      <c r="K48">
        <v>108.624</v>
      </c>
      <c r="L48">
        <v>76</v>
      </c>
      <c r="M48">
        <v>95.657499999999999</v>
      </c>
      <c r="N48">
        <v>40</v>
      </c>
      <c r="O48">
        <v>95.592500000000001</v>
      </c>
      <c r="P48">
        <v>47</v>
      </c>
      <c r="Q48">
        <v>13.031599999999999</v>
      </c>
      <c r="R48">
        <v>53</v>
      </c>
      <c r="S48">
        <f t="shared" si="0"/>
        <v>0.20149425660579232</v>
      </c>
      <c r="T48">
        <f t="shared" si="1"/>
        <v>51</v>
      </c>
      <c r="U48">
        <f t="shared" si="2"/>
        <v>763103.27867143671</v>
      </c>
      <c r="V48">
        <f t="shared" si="3"/>
        <v>87</v>
      </c>
      <c r="W48">
        <f t="shared" si="4"/>
        <v>22.800605200488533</v>
      </c>
      <c r="X48">
        <f t="shared" si="5"/>
        <v>43</v>
      </c>
      <c r="Y48">
        <f t="shared" si="6"/>
        <v>47</v>
      </c>
      <c r="Z48">
        <v>0.79100000000000004</v>
      </c>
      <c r="AA48">
        <f t="shared" si="7"/>
        <v>49</v>
      </c>
      <c r="AB48">
        <v>0.82869999999999999</v>
      </c>
      <c r="AC48">
        <f t="shared" si="8"/>
        <v>0.80984999999999996</v>
      </c>
      <c r="AD48">
        <f t="shared" si="9"/>
        <v>49</v>
      </c>
      <c r="AE48">
        <v>0.87370000000000003</v>
      </c>
      <c r="AF48">
        <f t="shared" si="10"/>
        <v>44</v>
      </c>
      <c r="AG48">
        <v>0.88490000000000002</v>
      </c>
      <c r="AH48">
        <f t="shared" si="11"/>
        <v>31</v>
      </c>
      <c r="AI48">
        <f t="shared" si="12"/>
        <v>51.5</v>
      </c>
      <c r="AJ48">
        <f>IF(C48=1,(AI48/Z48),REF)</f>
        <v>65.107458912768649</v>
      </c>
      <c r="AK48">
        <f t="shared" si="13"/>
        <v>44</v>
      </c>
      <c r="AL48">
        <f>IF(B48=1,(AI48/AC48),REF)</f>
        <v>63.59202321417547</v>
      </c>
      <c r="AM48">
        <f t="shared" si="14"/>
        <v>45</v>
      </c>
      <c r="AN48">
        <f t="shared" si="15"/>
        <v>44</v>
      </c>
      <c r="AO48" t="str">
        <f t="shared" si="16"/>
        <v>TCU</v>
      </c>
      <c r="AP48">
        <f t="shared" si="17"/>
        <v>0.58080329078682247</v>
      </c>
      <c r="AQ48">
        <f t="shared" si="18"/>
        <v>0.55207595261606823</v>
      </c>
      <c r="AR48">
        <f t="shared" si="19"/>
        <v>0.79663879061865361</v>
      </c>
      <c r="AS48" t="str">
        <f t="shared" si="20"/>
        <v>TCU</v>
      </c>
      <c r="AT48">
        <f t="shared" si="21"/>
        <v>47</v>
      </c>
      <c r="AU48">
        <f t="shared" si="22"/>
        <v>46.666666666666664</v>
      </c>
      <c r="AV48">
        <v>43</v>
      </c>
      <c r="AW48" t="str">
        <f t="shared" si="23"/>
        <v>TCU</v>
      </c>
      <c r="AX48" t="str">
        <f t="shared" si="24"/>
        <v/>
      </c>
      <c r="AY48">
        <v>47</v>
      </c>
    </row>
    <row r="49" spans="1:51" x14ac:dyDescent="0.25">
      <c r="A49">
        <v>1</v>
      </c>
      <c r="B49">
        <v>1</v>
      </c>
      <c r="C49">
        <v>1</v>
      </c>
      <c r="D49" t="s">
        <v>252</v>
      </c>
      <c r="E49">
        <v>64.156800000000004</v>
      </c>
      <c r="F49">
        <v>213</v>
      </c>
      <c r="G49">
        <v>62.710500000000003</v>
      </c>
      <c r="H49">
        <v>254</v>
      </c>
      <c r="I49">
        <v>103.18300000000001</v>
      </c>
      <c r="J49">
        <v>145</v>
      </c>
      <c r="K49">
        <v>111.825</v>
      </c>
      <c r="L49">
        <v>48</v>
      </c>
      <c r="M49">
        <v>97.547499999999999</v>
      </c>
      <c r="N49">
        <v>78</v>
      </c>
      <c r="O49">
        <v>95.645799999999994</v>
      </c>
      <c r="P49">
        <v>49</v>
      </c>
      <c r="Q49">
        <v>16.178899999999999</v>
      </c>
      <c r="R49">
        <v>34</v>
      </c>
      <c r="S49">
        <f t="shared" si="0"/>
        <v>0.25218215372337782</v>
      </c>
      <c r="T49">
        <f t="shared" si="1"/>
        <v>30</v>
      </c>
      <c r="U49">
        <f t="shared" si="2"/>
        <v>802269.91744200012</v>
      </c>
      <c r="V49">
        <f t="shared" si="3"/>
        <v>53</v>
      </c>
      <c r="W49">
        <f t="shared" si="4"/>
        <v>23.005027263774387</v>
      </c>
      <c r="X49">
        <f t="shared" si="5"/>
        <v>48</v>
      </c>
      <c r="Y49">
        <f t="shared" si="6"/>
        <v>39</v>
      </c>
      <c r="Z49">
        <v>0.74050000000000005</v>
      </c>
      <c r="AA49">
        <f t="shared" si="7"/>
        <v>61</v>
      </c>
      <c r="AB49">
        <v>0.90580000000000005</v>
      </c>
      <c r="AC49">
        <f t="shared" si="8"/>
        <v>0.82315000000000005</v>
      </c>
      <c r="AD49">
        <f t="shared" si="9"/>
        <v>44</v>
      </c>
      <c r="AE49">
        <v>0.8468</v>
      </c>
      <c r="AF49">
        <f t="shared" si="10"/>
        <v>54</v>
      </c>
      <c r="AG49">
        <v>0.84599999999999997</v>
      </c>
      <c r="AH49">
        <f t="shared" si="11"/>
        <v>43</v>
      </c>
      <c r="AI49">
        <f t="shared" si="12"/>
        <v>43.833333333333336</v>
      </c>
      <c r="AJ49">
        <f>IF(C49=1,(AI49/Z49),REF)</f>
        <v>59.194238127391401</v>
      </c>
      <c r="AK49">
        <f t="shared" si="13"/>
        <v>37</v>
      </c>
      <c r="AL49">
        <f>IF(B49=1,(AI49/AC49),REF)</f>
        <v>53.250723845390674</v>
      </c>
      <c r="AM49">
        <f t="shared" si="14"/>
        <v>35</v>
      </c>
      <c r="AN49">
        <f t="shared" si="15"/>
        <v>35</v>
      </c>
      <c r="AO49" t="str">
        <f t="shared" si="16"/>
        <v>Oklahoma St.</v>
      </c>
      <c r="AP49">
        <f t="shared" si="17"/>
        <v>0.54892470703914864</v>
      </c>
      <c r="AQ49">
        <f t="shared" si="18"/>
        <v>0.5737304067449549</v>
      </c>
      <c r="AR49">
        <f t="shared" si="19"/>
        <v>0.79375513032915734</v>
      </c>
      <c r="AS49" t="str">
        <f t="shared" si="20"/>
        <v>Oklahoma St.</v>
      </c>
      <c r="AT49">
        <f t="shared" si="21"/>
        <v>48</v>
      </c>
      <c r="AU49">
        <f t="shared" si="22"/>
        <v>42.333333333333336</v>
      </c>
      <c r="AV49">
        <v>52</v>
      </c>
      <c r="AW49" t="str">
        <f t="shared" si="23"/>
        <v>Oklahoma St.</v>
      </c>
      <c r="AX49" t="str">
        <f t="shared" si="24"/>
        <v/>
      </c>
      <c r="AY49">
        <v>48</v>
      </c>
    </row>
    <row r="50" spans="1:51" x14ac:dyDescent="0.25">
      <c r="A50">
        <v>1</v>
      </c>
      <c r="B50">
        <v>1</v>
      </c>
      <c r="C50">
        <v>1</v>
      </c>
      <c r="D50" t="s">
        <v>84</v>
      </c>
      <c r="E50">
        <v>59.401299999999999</v>
      </c>
      <c r="F50">
        <v>343</v>
      </c>
      <c r="G50">
        <v>59.209899999999998</v>
      </c>
      <c r="H50">
        <v>341</v>
      </c>
      <c r="I50">
        <v>104.05800000000001</v>
      </c>
      <c r="J50">
        <v>124</v>
      </c>
      <c r="K50">
        <v>108.35299999999999</v>
      </c>
      <c r="L50">
        <v>82</v>
      </c>
      <c r="M50">
        <v>92.421599999999998</v>
      </c>
      <c r="N50">
        <v>13</v>
      </c>
      <c r="O50">
        <v>94.104500000000002</v>
      </c>
      <c r="P50">
        <v>25</v>
      </c>
      <c r="Q50">
        <v>14.248799999999999</v>
      </c>
      <c r="R50">
        <v>41</v>
      </c>
      <c r="S50">
        <f t="shared" si="0"/>
        <v>0.23986848772669947</v>
      </c>
      <c r="T50">
        <f t="shared" si="1"/>
        <v>36</v>
      </c>
      <c r="U50">
        <f t="shared" si="2"/>
        <v>697393.39545899164</v>
      </c>
      <c r="V50">
        <f t="shared" si="3"/>
        <v>176</v>
      </c>
      <c r="W50">
        <f t="shared" si="4"/>
        <v>24.209213295810947</v>
      </c>
      <c r="X50">
        <f t="shared" si="5"/>
        <v>91</v>
      </c>
      <c r="Y50">
        <f t="shared" si="6"/>
        <v>63.5</v>
      </c>
      <c r="Z50">
        <v>0.81659999999999999</v>
      </c>
      <c r="AA50">
        <f t="shared" si="7"/>
        <v>40</v>
      </c>
      <c r="AB50">
        <v>0.84660000000000002</v>
      </c>
      <c r="AC50">
        <f t="shared" si="8"/>
        <v>0.83160000000000001</v>
      </c>
      <c r="AD50">
        <f t="shared" si="9"/>
        <v>40</v>
      </c>
      <c r="AE50">
        <v>0.74690000000000001</v>
      </c>
      <c r="AF50">
        <f t="shared" si="10"/>
        <v>95</v>
      </c>
      <c r="AG50">
        <v>0.8458</v>
      </c>
      <c r="AH50">
        <f t="shared" si="11"/>
        <v>44</v>
      </c>
      <c r="AI50">
        <f t="shared" si="12"/>
        <v>75.75</v>
      </c>
      <c r="AJ50">
        <f>IF(C50=1,(AI50/Z50),REF)</f>
        <v>92.762674504041144</v>
      </c>
      <c r="AK50">
        <f t="shared" si="13"/>
        <v>63</v>
      </c>
      <c r="AL50">
        <f>IF(B50=1,(AI50/AC50),REF)</f>
        <v>91.089466089466086</v>
      </c>
      <c r="AM50">
        <f t="shared" si="14"/>
        <v>64</v>
      </c>
      <c r="AN50">
        <f t="shared" si="15"/>
        <v>40</v>
      </c>
      <c r="AO50" t="str">
        <f t="shared" si="16"/>
        <v>Cincinnati</v>
      </c>
      <c r="AP50">
        <f t="shared" si="17"/>
        <v>0.57874560881295356</v>
      </c>
      <c r="AQ50">
        <f t="shared" si="18"/>
        <v>0.54200155856874499</v>
      </c>
      <c r="AR50">
        <f t="shared" si="19"/>
        <v>0.79321526191781733</v>
      </c>
      <c r="AS50" t="str">
        <f t="shared" si="20"/>
        <v>Cincinnati</v>
      </c>
      <c r="AT50">
        <f t="shared" si="21"/>
        <v>49</v>
      </c>
      <c r="AU50">
        <f t="shared" si="22"/>
        <v>43</v>
      </c>
      <c r="AV50">
        <v>41</v>
      </c>
      <c r="AW50" t="str">
        <f t="shared" si="23"/>
        <v>Cincinnati</v>
      </c>
      <c r="AX50" t="str">
        <f t="shared" si="24"/>
        <v/>
      </c>
      <c r="AY50">
        <v>49</v>
      </c>
    </row>
    <row r="51" spans="1:51" x14ac:dyDescent="0.25">
      <c r="A51">
        <v>1</v>
      </c>
      <c r="B51">
        <v>1</v>
      </c>
      <c r="C51">
        <v>1</v>
      </c>
      <c r="D51" t="s">
        <v>358</v>
      </c>
      <c r="E51">
        <v>62.686100000000003</v>
      </c>
      <c r="F51">
        <v>285</v>
      </c>
      <c r="G51">
        <v>62.542099999999998</v>
      </c>
      <c r="H51">
        <v>261</v>
      </c>
      <c r="I51">
        <v>108.774</v>
      </c>
      <c r="J51">
        <v>46</v>
      </c>
      <c r="K51">
        <v>114.282</v>
      </c>
      <c r="L51">
        <v>27</v>
      </c>
      <c r="M51">
        <v>100.07299999999999</v>
      </c>
      <c r="N51">
        <v>125</v>
      </c>
      <c r="O51">
        <v>100.212</v>
      </c>
      <c r="P51">
        <v>104</v>
      </c>
      <c r="Q51">
        <v>14.069599999999999</v>
      </c>
      <c r="R51">
        <v>43</v>
      </c>
      <c r="S51">
        <f t="shared" si="0"/>
        <v>0.22445167269937025</v>
      </c>
      <c r="T51">
        <f t="shared" si="1"/>
        <v>40</v>
      </c>
      <c r="U51">
        <f t="shared" si="2"/>
        <v>818704.00613501633</v>
      </c>
      <c r="V51">
        <f t="shared" si="3"/>
        <v>43</v>
      </c>
      <c r="W51">
        <f t="shared" si="4"/>
        <v>25.36882288598737</v>
      </c>
      <c r="X51">
        <f t="shared" si="5"/>
        <v>149</v>
      </c>
      <c r="Y51">
        <f t="shared" si="6"/>
        <v>94.5</v>
      </c>
      <c r="Z51">
        <v>0.78839999999999999</v>
      </c>
      <c r="AA51">
        <f t="shared" si="7"/>
        <v>50</v>
      </c>
      <c r="AB51">
        <v>0.82050000000000001</v>
      </c>
      <c r="AC51">
        <f t="shared" si="8"/>
        <v>0.80445</v>
      </c>
      <c r="AD51">
        <f t="shared" si="9"/>
        <v>52</v>
      </c>
      <c r="AE51">
        <v>0.85429999999999995</v>
      </c>
      <c r="AF51">
        <f t="shared" si="10"/>
        <v>51</v>
      </c>
      <c r="AG51">
        <v>0.80910000000000004</v>
      </c>
      <c r="AH51">
        <f t="shared" si="11"/>
        <v>57</v>
      </c>
      <c r="AI51">
        <f t="shared" si="12"/>
        <v>56.25</v>
      </c>
      <c r="AJ51">
        <f>IF(C51=1,(AI51/Z51),REF)</f>
        <v>71.347031963470315</v>
      </c>
      <c r="AK51">
        <f t="shared" si="13"/>
        <v>52</v>
      </c>
      <c r="AL51">
        <f>IF(B51=1,(AI51/AC51),REF)</f>
        <v>69.923550251724777</v>
      </c>
      <c r="AM51">
        <f t="shared" si="14"/>
        <v>52</v>
      </c>
      <c r="AN51">
        <f t="shared" si="15"/>
        <v>52</v>
      </c>
      <c r="AO51" t="str">
        <f t="shared" si="16"/>
        <v>Vanderbilt</v>
      </c>
      <c r="AP51">
        <f t="shared" si="17"/>
        <v>0.57362052669198005</v>
      </c>
      <c r="AQ51">
        <f t="shared" si="18"/>
        <v>0.5419268844569991</v>
      </c>
      <c r="AR51">
        <f t="shared" si="19"/>
        <v>0.79174114495485182</v>
      </c>
      <c r="AS51" t="str">
        <f t="shared" si="20"/>
        <v>Vanderbilt</v>
      </c>
      <c r="AT51">
        <f t="shared" si="21"/>
        <v>50</v>
      </c>
      <c r="AU51">
        <f t="shared" si="22"/>
        <v>51.333333333333336</v>
      </c>
      <c r="AV51">
        <v>50</v>
      </c>
      <c r="AW51" t="str">
        <f t="shared" si="23"/>
        <v>Vanderbilt</v>
      </c>
      <c r="AX51" t="str">
        <f t="shared" si="24"/>
        <v/>
      </c>
      <c r="AY51">
        <v>50</v>
      </c>
    </row>
    <row r="52" spans="1:51" x14ac:dyDescent="0.25">
      <c r="A52">
        <v>1</v>
      </c>
      <c r="B52">
        <v>1</v>
      </c>
      <c r="C52">
        <v>1</v>
      </c>
      <c r="D52" t="s">
        <v>313</v>
      </c>
      <c r="E52">
        <v>67.862300000000005</v>
      </c>
      <c r="F52">
        <v>47</v>
      </c>
      <c r="G52">
        <v>65.236500000000007</v>
      </c>
      <c r="H52">
        <v>110</v>
      </c>
      <c r="I52">
        <v>115.74</v>
      </c>
      <c r="J52">
        <v>10</v>
      </c>
      <c r="K52">
        <v>114.494</v>
      </c>
      <c r="L52">
        <v>25</v>
      </c>
      <c r="M52">
        <v>96.518699999999995</v>
      </c>
      <c r="N52">
        <v>58</v>
      </c>
      <c r="O52">
        <v>100.48399999999999</v>
      </c>
      <c r="P52">
        <v>109</v>
      </c>
      <c r="Q52">
        <v>14.0106</v>
      </c>
      <c r="R52">
        <v>44</v>
      </c>
      <c r="S52">
        <f t="shared" si="0"/>
        <v>0.20644746788717747</v>
      </c>
      <c r="T52">
        <f t="shared" si="1"/>
        <v>49</v>
      </c>
      <c r="U52">
        <f t="shared" si="2"/>
        <v>889598.47821784287</v>
      </c>
      <c r="V52">
        <f t="shared" si="3"/>
        <v>16</v>
      </c>
      <c r="W52">
        <f t="shared" si="4"/>
        <v>23.535665824146722</v>
      </c>
      <c r="X52">
        <f t="shared" si="5"/>
        <v>64</v>
      </c>
      <c r="Y52">
        <f t="shared" si="6"/>
        <v>56.5</v>
      </c>
      <c r="Z52">
        <v>0.76390000000000002</v>
      </c>
      <c r="AA52">
        <f t="shared" si="7"/>
        <v>55</v>
      </c>
      <c r="AB52">
        <v>0.84609999999999996</v>
      </c>
      <c r="AC52">
        <f t="shared" si="8"/>
        <v>0.80499999999999994</v>
      </c>
      <c r="AD52">
        <f t="shared" si="9"/>
        <v>51</v>
      </c>
      <c r="AE52">
        <v>0.8407</v>
      </c>
      <c r="AF52">
        <f t="shared" si="10"/>
        <v>57</v>
      </c>
      <c r="AG52">
        <v>0.79459999999999997</v>
      </c>
      <c r="AH52">
        <f t="shared" si="11"/>
        <v>62</v>
      </c>
      <c r="AI52">
        <f t="shared" si="12"/>
        <v>48.583333333333336</v>
      </c>
      <c r="AJ52">
        <f>IF(C52=1,(AI52/Z52),REF)</f>
        <v>63.599074922546585</v>
      </c>
      <c r="AK52">
        <f t="shared" si="13"/>
        <v>41</v>
      </c>
      <c r="AL52">
        <f>IF(B52=1,(AI52/AC52),REF)</f>
        <v>60.351966873706012</v>
      </c>
      <c r="AM52">
        <f t="shared" si="14"/>
        <v>38</v>
      </c>
      <c r="AN52">
        <f t="shared" si="15"/>
        <v>38</v>
      </c>
      <c r="AO52" t="str">
        <f t="shared" si="16"/>
        <v>Stephen F. Austin</v>
      </c>
      <c r="AP52">
        <f t="shared" si="17"/>
        <v>0.5622210340639977</v>
      </c>
      <c r="AQ52">
        <f t="shared" si="18"/>
        <v>0.5523686552722068</v>
      </c>
      <c r="AR52">
        <f t="shared" si="19"/>
        <v>0.79146918407060196</v>
      </c>
      <c r="AS52" t="str">
        <f t="shared" si="20"/>
        <v>Stephen F. Austin</v>
      </c>
      <c r="AT52">
        <f t="shared" si="21"/>
        <v>51</v>
      </c>
      <c r="AU52">
        <f t="shared" si="22"/>
        <v>46.666666666666664</v>
      </c>
      <c r="AV52">
        <v>48</v>
      </c>
      <c r="AW52" t="str">
        <f t="shared" si="23"/>
        <v>Stephen F. Austin</v>
      </c>
      <c r="AX52" t="str">
        <f t="shared" si="24"/>
        <v/>
      </c>
      <c r="AY52">
        <v>51</v>
      </c>
    </row>
    <row r="53" spans="1:51" x14ac:dyDescent="0.25">
      <c r="A53">
        <v>1</v>
      </c>
      <c r="B53">
        <v>1</v>
      </c>
      <c r="C53">
        <v>1</v>
      </c>
      <c r="D53" t="s">
        <v>297</v>
      </c>
      <c r="E53">
        <v>65.162499999999994</v>
      </c>
      <c r="F53">
        <v>152</v>
      </c>
      <c r="G53">
        <v>63.885199999999998</v>
      </c>
      <c r="H53">
        <v>174</v>
      </c>
      <c r="I53">
        <v>99.119699999999995</v>
      </c>
      <c r="J53">
        <v>243</v>
      </c>
      <c r="K53">
        <v>105.157</v>
      </c>
      <c r="L53">
        <v>139</v>
      </c>
      <c r="M53">
        <v>96.242900000000006</v>
      </c>
      <c r="N53">
        <v>50</v>
      </c>
      <c r="O53">
        <v>93.567999999999998</v>
      </c>
      <c r="P53">
        <v>18</v>
      </c>
      <c r="Q53">
        <v>11.589</v>
      </c>
      <c r="R53">
        <v>61</v>
      </c>
      <c r="S53">
        <f t="shared" si="0"/>
        <v>0.17784768847112986</v>
      </c>
      <c r="T53">
        <f t="shared" si="1"/>
        <v>62</v>
      </c>
      <c r="U53">
        <f t="shared" si="2"/>
        <v>720566.57631546236</v>
      </c>
      <c r="V53">
        <f t="shared" si="3"/>
        <v>127</v>
      </c>
      <c r="W53">
        <f t="shared" si="4"/>
        <v>21.867846495327584</v>
      </c>
      <c r="X53">
        <f t="shared" si="5"/>
        <v>22</v>
      </c>
      <c r="Y53">
        <f t="shared" si="6"/>
        <v>42</v>
      </c>
      <c r="Z53">
        <v>0.77569999999999995</v>
      </c>
      <c r="AA53">
        <f t="shared" si="7"/>
        <v>53</v>
      </c>
      <c r="AB53">
        <v>0.83860000000000001</v>
      </c>
      <c r="AC53">
        <f t="shared" si="8"/>
        <v>0.80715000000000003</v>
      </c>
      <c r="AD53">
        <f t="shared" si="9"/>
        <v>50</v>
      </c>
      <c r="AE53">
        <v>0.76939999999999997</v>
      </c>
      <c r="AF53">
        <f t="shared" si="10"/>
        <v>87</v>
      </c>
      <c r="AG53">
        <v>0.92620000000000002</v>
      </c>
      <c r="AH53">
        <f t="shared" si="11"/>
        <v>14</v>
      </c>
      <c r="AI53">
        <f t="shared" si="12"/>
        <v>63.666666666666664</v>
      </c>
      <c r="AJ53">
        <f>IF(C53=1,(AI53/Z53),REF)</f>
        <v>82.076404108117401</v>
      </c>
      <c r="AK53">
        <f t="shared" si="13"/>
        <v>56</v>
      </c>
      <c r="AL53">
        <f>IF(B53=1,(AI53/AC53),REF)</f>
        <v>78.878358008631182</v>
      </c>
      <c r="AM53">
        <f t="shared" si="14"/>
        <v>55</v>
      </c>
      <c r="AN53">
        <f t="shared" si="15"/>
        <v>50</v>
      </c>
      <c r="AO53" t="str">
        <f t="shared" si="16"/>
        <v>South Carolina</v>
      </c>
      <c r="AP53">
        <f t="shared" si="17"/>
        <v>0.55652876804575369</v>
      </c>
      <c r="AQ53">
        <f t="shared" si="18"/>
        <v>0.53561667939542434</v>
      </c>
      <c r="AR53">
        <f t="shared" si="19"/>
        <v>0.78505519827987613</v>
      </c>
      <c r="AS53" t="str">
        <f t="shared" si="20"/>
        <v>South Carolina</v>
      </c>
      <c r="AT53">
        <f t="shared" si="21"/>
        <v>52</v>
      </c>
      <c r="AU53">
        <f t="shared" si="22"/>
        <v>50.666666666666664</v>
      </c>
      <c r="AV53">
        <v>54</v>
      </c>
      <c r="AW53" t="str">
        <f t="shared" si="23"/>
        <v>South Carolina</v>
      </c>
      <c r="AX53" t="str">
        <f t="shared" si="24"/>
        <v/>
      </c>
      <c r="AY53">
        <v>52</v>
      </c>
    </row>
    <row r="54" spans="1:51" x14ac:dyDescent="0.25">
      <c r="A54">
        <v>1</v>
      </c>
      <c r="B54">
        <v>1</v>
      </c>
      <c r="C54">
        <v>1</v>
      </c>
      <c r="D54" t="s">
        <v>255</v>
      </c>
      <c r="E54">
        <v>67.776600000000002</v>
      </c>
      <c r="F54">
        <v>51</v>
      </c>
      <c r="G54">
        <v>66.119500000000002</v>
      </c>
      <c r="H54">
        <v>73</v>
      </c>
      <c r="I54">
        <v>108.976</v>
      </c>
      <c r="J54">
        <v>44</v>
      </c>
      <c r="K54">
        <v>114.45699999999999</v>
      </c>
      <c r="L54">
        <v>26</v>
      </c>
      <c r="M54">
        <v>103.417</v>
      </c>
      <c r="N54">
        <v>198</v>
      </c>
      <c r="O54">
        <v>101.273</v>
      </c>
      <c r="P54">
        <v>122</v>
      </c>
      <c r="Q54">
        <v>13.1844</v>
      </c>
      <c r="R54">
        <v>52</v>
      </c>
      <c r="S54">
        <f t="shared" si="0"/>
        <v>0.19452141299504544</v>
      </c>
      <c r="T54">
        <f t="shared" si="1"/>
        <v>54</v>
      </c>
      <c r="U54">
        <f t="shared" si="2"/>
        <v>887900.89928873337</v>
      </c>
      <c r="V54">
        <f t="shared" si="3"/>
        <v>17</v>
      </c>
      <c r="W54">
        <f t="shared" si="4"/>
        <v>23.862179132919152</v>
      </c>
      <c r="X54">
        <f t="shared" si="5"/>
        <v>76</v>
      </c>
      <c r="Y54">
        <f t="shared" si="6"/>
        <v>65</v>
      </c>
      <c r="Z54">
        <v>0.74509999999999998</v>
      </c>
      <c r="AA54">
        <f t="shared" si="7"/>
        <v>60</v>
      </c>
      <c r="AB54">
        <v>0.85340000000000005</v>
      </c>
      <c r="AC54">
        <f t="shared" si="8"/>
        <v>0.79925000000000002</v>
      </c>
      <c r="AD54">
        <f t="shared" si="9"/>
        <v>54</v>
      </c>
      <c r="AE54">
        <v>0.93110000000000004</v>
      </c>
      <c r="AF54">
        <f t="shared" si="10"/>
        <v>22</v>
      </c>
      <c r="AG54">
        <v>0.72519999999999996</v>
      </c>
      <c r="AH54">
        <f t="shared" si="11"/>
        <v>91</v>
      </c>
      <c r="AI54">
        <f t="shared" si="12"/>
        <v>50.5</v>
      </c>
      <c r="AJ54">
        <f>IF(C54=1,(AI54/Z54),REF)</f>
        <v>67.776137431217293</v>
      </c>
      <c r="AK54">
        <f t="shared" si="13"/>
        <v>48</v>
      </c>
      <c r="AL54">
        <f>IF(B54=1,(AI54/AC54),REF)</f>
        <v>63.184235220519234</v>
      </c>
      <c r="AM54">
        <f t="shared" si="14"/>
        <v>44</v>
      </c>
      <c r="AN54">
        <f t="shared" si="15"/>
        <v>44</v>
      </c>
      <c r="AO54" t="str">
        <f t="shared" si="16"/>
        <v>Oregon</v>
      </c>
      <c r="AP54">
        <f t="shared" si="17"/>
        <v>0.54490719369240626</v>
      </c>
      <c r="AQ54">
        <f t="shared" si="18"/>
        <v>0.54528823503714696</v>
      </c>
      <c r="AR54">
        <f t="shared" si="19"/>
        <v>0.78449421324972701</v>
      </c>
      <c r="AS54" t="str">
        <f t="shared" si="20"/>
        <v>Oregon</v>
      </c>
      <c r="AT54">
        <f t="shared" si="21"/>
        <v>53</v>
      </c>
      <c r="AU54">
        <f t="shared" si="22"/>
        <v>50.333333333333336</v>
      </c>
      <c r="AV54">
        <v>66</v>
      </c>
      <c r="AW54" t="str">
        <f t="shared" si="23"/>
        <v>Oregon</v>
      </c>
      <c r="AX54" t="str">
        <f t="shared" si="24"/>
        <v/>
      </c>
      <c r="AY54">
        <v>53</v>
      </c>
    </row>
    <row r="55" spans="1:51" x14ac:dyDescent="0.25">
      <c r="A55">
        <v>1</v>
      </c>
      <c r="B55">
        <v>1</v>
      </c>
      <c r="C55">
        <v>1</v>
      </c>
      <c r="D55" t="s">
        <v>67</v>
      </c>
      <c r="E55">
        <v>68.8703</v>
      </c>
      <c r="F55">
        <v>24</v>
      </c>
      <c r="G55">
        <v>68.452200000000005</v>
      </c>
      <c r="H55">
        <v>19</v>
      </c>
      <c r="I55">
        <v>108.964</v>
      </c>
      <c r="J55">
        <v>45</v>
      </c>
      <c r="K55">
        <v>111.34399999999999</v>
      </c>
      <c r="L55">
        <v>53</v>
      </c>
      <c r="M55">
        <v>99.297799999999995</v>
      </c>
      <c r="N55">
        <v>113</v>
      </c>
      <c r="O55">
        <v>99.004499999999993</v>
      </c>
      <c r="P55">
        <v>90</v>
      </c>
      <c r="Q55">
        <v>12.339</v>
      </c>
      <c r="R55">
        <v>57</v>
      </c>
      <c r="S55">
        <f t="shared" si="0"/>
        <v>0.17917012122787326</v>
      </c>
      <c r="T55">
        <f t="shared" si="1"/>
        <v>61</v>
      </c>
      <c r="U55">
        <f t="shared" si="2"/>
        <v>853818.60320622067</v>
      </c>
      <c r="V55">
        <f t="shared" si="3"/>
        <v>29</v>
      </c>
      <c r="W55">
        <f t="shared" si="4"/>
        <v>22.647273292722705</v>
      </c>
      <c r="X55">
        <f t="shared" si="5"/>
        <v>36</v>
      </c>
      <c r="Y55">
        <f t="shared" si="6"/>
        <v>48.5</v>
      </c>
      <c r="Z55">
        <v>0.80169999999999997</v>
      </c>
      <c r="AA55">
        <f t="shared" si="7"/>
        <v>45</v>
      </c>
      <c r="AB55">
        <v>0.7429</v>
      </c>
      <c r="AC55">
        <f t="shared" si="8"/>
        <v>0.77229999999999999</v>
      </c>
      <c r="AD55">
        <f t="shared" si="9"/>
        <v>66</v>
      </c>
      <c r="AE55">
        <v>0.65529999999999999</v>
      </c>
      <c r="AF55">
        <f t="shared" si="10"/>
        <v>129</v>
      </c>
      <c r="AG55">
        <v>0.82379999999999998</v>
      </c>
      <c r="AH55">
        <f t="shared" si="11"/>
        <v>51</v>
      </c>
      <c r="AI55">
        <f t="shared" si="12"/>
        <v>64.083333333333329</v>
      </c>
      <c r="AJ55">
        <f>IF(C55=1,(AI55/Z55),REF)</f>
        <v>79.934306265851731</v>
      </c>
      <c r="AK55">
        <f t="shared" si="13"/>
        <v>54</v>
      </c>
      <c r="AL55">
        <f>IF(B55=1,(AI55/AC55),REF)</f>
        <v>82.977254089516165</v>
      </c>
      <c r="AM55">
        <f t="shared" si="14"/>
        <v>59</v>
      </c>
      <c r="AN55">
        <f t="shared" si="15"/>
        <v>54</v>
      </c>
      <c r="AO55" t="str">
        <f t="shared" si="16"/>
        <v>Buffalo</v>
      </c>
      <c r="AP55">
        <f t="shared" si="17"/>
        <v>0.57670567096870662</v>
      </c>
      <c r="AQ55">
        <f t="shared" si="18"/>
        <v>0.50925549842278528</v>
      </c>
      <c r="AR55">
        <f t="shared" si="19"/>
        <v>0.78327401718250633</v>
      </c>
      <c r="AS55" t="str">
        <f t="shared" si="20"/>
        <v>Buffalo</v>
      </c>
      <c r="AT55">
        <f t="shared" si="21"/>
        <v>54</v>
      </c>
      <c r="AU55">
        <f t="shared" si="22"/>
        <v>58</v>
      </c>
      <c r="AV55">
        <v>56</v>
      </c>
      <c r="AW55" t="str">
        <f t="shared" si="23"/>
        <v>Buffalo</v>
      </c>
      <c r="AX55" t="str">
        <f t="shared" si="24"/>
        <v/>
      </c>
      <c r="AY55">
        <v>54</v>
      </c>
    </row>
    <row r="56" spans="1:51" x14ac:dyDescent="0.25">
      <c r="A56">
        <v>1</v>
      </c>
      <c r="B56">
        <v>1</v>
      </c>
      <c r="C56">
        <v>1</v>
      </c>
      <c r="D56" t="s">
        <v>202</v>
      </c>
      <c r="E56">
        <v>60.5441</v>
      </c>
      <c r="F56">
        <v>336</v>
      </c>
      <c r="G56">
        <v>59.479799999999997</v>
      </c>
      <c r="H56">
        <v>340</v>
      </c>
      <c r="I56">
        <v>103.17400000000001</v>
      </c>
      <c r="J56">
        <v>146</v>
      </c>
      <c r="K56">
        <v>109.67400000000001</v>
      </c>
      <c r="L56">
        <v>65</v>
      </c>
      <c r="M56">
        <v>103.595</v>
      </c>
      <c r="N56">
        <v>202</v>
      </c>
      <c r="O56">
        <v>100.11</v>
      </c>
      <c r="P56">
        <v>102</v>
      </c>
      <c r="Q56">
        <v>9.5641300000000005</v>
      </c>
      <c r="R56">
        <v>74</v>
      </c>
      <c r="S56">
        <f t="shared" si="0"/>
        <v>0.15796749807165367</v>
      </c>
      <c r="T56">
        <f t="shared" si="1"/>
        <v>72</v>
      </c>
      <c r="U56">
        <f t="shared" si="2"/>
        <v>728247.82153277169</v>
      </c>
      <c r="V56">
        <f t="shared" si="3"/>
        <v>116</v>
      </c>
      <c r="W56">
        <f t="shared" si="4"/>
        <v>26.223587845072537</v>
      </c>
      <c r="X56">
        <f t="shared" si="5"/>
        <v>182</v>
      </c>
      <c r="Y56">
        <f t="shared" si="6"/>
        <v>127</v>
      </c>
      <c r="Z56">
        <v>0.81210000000000004</v>
      </c>
      <c r="AA56">
        <f t="shared" si="7"/>
        <v>42</v>
      </c>
      <c r="AB56">
        <v>0.79330000000000001</v>
      </c>
      <c r="AC56">
        <f t="shared" si="8"/>
        <v>0.80269999999999997</v>
      </c>
      <c r="AD56">
        <f t="shared" si="9"/>
        <v>53</v>
      </c>
      <c r="AE56">
        <v>0.77010000000000001</v>
      </c>
      <c r="AF56">
        <f t="shared" si="10"/>
        <v>86</v>
      </c>
      <c r="AG56">
        <v>0.77859999999999996</v>
      </c>
      <c r="AH56">
        <f t="shared" si="11"/>
        <v>69</v>
      </c>
      <c r="AI56">
        <f t="shared" si="12"/>
        <v>87.166666666666671</v>
      </c>
      <c r="AJ56">
        <f>IF(C56=1,(AI56/Z56),REF)</f>
        <v>107.3348930755654</v>
      </c>
      <c r="AK56">
        <f t="shared" si="13"/>
        <v>70</v>
      </c>
      <c r="AL56">
        <f>IF(B56=1,(AI56/AC56),REF)</f>
        <v>108.591835887214</v>
      </c>
      <c r="AM56">
        <f t="shared" si="14"/>
        <v>72</v>
      </c>
      <c r="AN56">
        <f t="shared" si="15"/>
        <v>53</v>
      </c>
      <c r="AO56" t="str">
        <f t="shared" si="16"/>
        <v>Michigan</v>
      </c>
      <c r="AP56">
        <f t="shared" si="17"/>
        <v>0.56721940128753445</v>
      </c>
      <c r="AQ56">
        <f t="shared" si="18"/>
        <v>0.51179753558139007</v>
      </c>
      <c r="AR56">
        <f t="shared" si="19"/>
        <v>0.78126668681626998</v>
      </c>
      <c r="AS56" t="str">
        <f t="shared" si="20"/>
        <v>Michigan</v>
      </c>
      <c r="AT56">
        <f t="shared" si="21"/>
        <v>55</v>
      </c>
      <c r="AU56">
        <f t="shared" si="22"/>
        <v>53.666666666666664</v>
      </c>
      <c r="AV56">
        <v>58</v>
      </c>
      <c r="AW56" t="str">
        <f t="shared" si="23"/>
        <v>Michigan</v>
      </c>
      <c r="AX56" t="str">
        <f t="shared" si="24"/>
        <v/>
      </c>
      <c r="AY56">
        <v>55</v>
      </c>
    </row>
    <row r="57" spans="1:51" x14ac:dyDescent="0.25">
      <c r="A57">
        <v>1</v>
      </c>
      <c r="B57">
        <v>1</v>
      </c>
      <c r="C57">
        <v>1</v>
      </c>
      <c r="D57" t="s">
        <v>59</v>
      </c>
      <c r="E57">
        <v>62.3307</v>
      </c>
      <c r="F57">
        <v>295</v>
      </c>
      <c r="G57">
        <v>62.825600000000001</v>
      </c>
      <c r="H57">
        <v>248</v>
      </c>
      <c r="I57">
        <v>109.92400000000001</v>
      </c>
      <c r="J57">
        <v>33</v>
      </c>
      <c r="K57">
        <v>111.76900000000001</v>
      </c>
      <c r="L57">
        <v>50</v>
      </c>
      <c r="M57">
        <v>95.963899999999995</v>
      </c>
      <c r="N57">
        <v>45</v>
      </c>
      <c r="O57">
        <v>97.786900000000003</v>
      </c>
      <c r="P57">
        <v>65</v>
      </c>
      <c r="Q57">
        <v>13.9824</v>
      </c>
      <c r="R57">
        <v>45</v>
      </c>
      <c r="S57">
        <f t="shared" si="0"/>
        <v>0.22432124137864651</v>
      </c>
      <c r="T57">
        <f t="shared" si="1"/>
        <v>41</v>
      </c>
      <c r="U57">
        <f t="shared" si="2"/>
        <v>778654.38708768284</v>
      </c>
      <c r="V57">
        <f t="shared" si="3"/>
        <v>72</v>
      </c>
      <c r="W57">
        <f t="shared" si="4"/>
        <v>24.532797914156468</v>
      </c>
      <c r="X57">
        <f t="shared" si="5"/>
        <v>104</v>
      </c>
      <c r="Y57">
        <f t="shared" si="6"/>
        <v>72.5</v>
      </c>
      <c r="Z57">
        <v>0.72699999999999998</v>
      </c>
      <c r="AA57">
        <f t="shared" si="7"/>
        <v>68</v>
      </c>
      <c r="AB57">
        <v>0.89629999999999999</v>
      </c>
      <c r="AC57">
        <f t="shared" si="8"/>
        <v>0.81164999999999998</v>
      </c>
      <c r="AD57">
        <f t="shared" si="9"/>
        <v>48</v>
      </c>
      <c r="AE57">
        <v>0.96889999999999998</v>
      </c>
      <c r="AF57">
        <f t="shared" si="10"/>
        <v>8</v>
      </c>
      <c r="AG57">
        <v>0.73340000000000005</v>
      </c>
      <c r="AH57">
        <f t="shared" si="11"/>
        <v>84</v>
      </c>
      <c r="AI57">
        <f t="shared" si="12"/>
        <v>54.25</v>
      </c>
      <c r="AJ57">
        <f>IF(C57=1,(AI57/Z57),REF)</f>
        <v>74.621733149931231</v>
      </c>
      <c r="AK57">
        <f t="shared" si="13"/>
        <v>53</v>
      </c>
      <c r="AL57">
        <f>IF(B57=1,(AI57/AC57),REF)</f>
        <v>66.83915480810694</v>
      </c>
      <c r="AM57">
        <f t="shared" si="14"/>
        <v>50</v>
      </c>
      <c r="AN57">
        <f t="shared" si="15"/>
        <v>48</v>
      </c>
      <c r="AO57" t="str">
        <f t="shared" si="16"/>
        <v>Boise St.</v>
      </c>
      <c r="AP57">
        <f t="shared" si="17"/>
        <v>0.52657900206195618</v>
      </c>
      <c r="AQ57">
        <f t="shared" si="18"/>
        <v>0.54986933231386814</v>
      </c>
      <c r="AR57">
        <f t="shared" si="19"/>
        <v>0.78052223195372661</v>
      </c>
      <c r="AS57" t="str">
        <f t="shared" si="20"/>
        <v>Boise St.</v>
      </c>
      <c r="AT57">
        <f t="shared" si="21"/>
        <v>56</v>
      </c>
      <c r="AU57">
        <f t="shared" si="22"/>
        <v>50.666666666666664</v>
      </c>
      <c r="AV57">
        <v>51</v>
      </c>
      <c r="AW57" t="str">
        <f t="shared" si="23"/>
        <v>Boise St.</v>
      </c>
      <c r="AX57" t="str">
        <f t="shared" si="24"/>
        <v/>
      </c>
      <c r="AY57">
        <v>56</v>
      </c>
    </row>
    <row r="58" spans="1:51" x14ac:dyDescent="0.25">
      <c r="A58">
        <v>1</v>
      </c>
      <c r="B58">
        <v>1</v>
      </c>
      <c r="C58">
        <v>1</v>
      </c>
      <c r="D58" t="s">
        <v>281</v>
      </c>
      <c r="E58">
        <v>62.175199999999997</v>
      </c>
      <c r="F58">
        <v>299</v>
      </c>
      <c r="G58">
        <v>62.107599999999998</v>
      </c>
      <c r="H58">
        <v>274</v>
      </c>
      <c r="I58">
        <v>109.16200000000001</v>
      </c>
      <c r="J58">
        <v>41</v>
      </c>
      <c r="K58">
        <v>111.277</v>
      </c>
      <c r="L58">
        <v>54</v>
      </c>
      <c r="M58">
        <v>100.605</v>
      </c>
      <c r="N58">
        <v>138</v>
      </c>
      <c r="O58">
        <v>99.400099999999995</v>
      </c>
      <c r="P58">
        <v>95</v>
      </c>
      <c r="Q58">
        <v>11.877000000000001</v>
      </c>
      <c r="R58">
        <v>60</v>
      </c>
      <c r="S58">
        <f t="shared" si="0"/>
        <v>0.19102310889229157</v>
      </c>
      <c r="T58">
        <f t="shared" si="1"/>
        <v>56</v>
      </c>
      <c r="U58">
        <f t="shared" si="2"/>
        <v>769888.81158972078</v>
      </c>
      <c r="V58">
        <f t="shared" si="3"/>
        <v>79</v>
      </c>
      <c r="W58">
        <f t="shared" si="4"/>
        <v>25.246531630191114</v>
      </c>
      <c r="X58">
        <f t="shared" si="5"/>
        <v>142</v>
      </c>
      <c r="Y58">
        <f t="shared" si="6"/>
        <v>99</v>
      </c>
      <c r="Z58">
        <v>0.77370000000000005</v>
      </c>
      <c r="AA58">
        <f t="shared" si="7"/>
        <v>54</v>
      </c>
      <c r="AB58">
        <v>0.8216</v>
      </c>
      <c r="AC58">
        <f t="shared" si="8"/>
        <v>0.79764999999999997</v>
      </c>
      <c r="AD58">
        <f t="shared" si="9"/>
        <v>55</v>
      </c>
      <c r="AE58">
        <v>0.85119999999999996</v>
      </c>
      <c r="AF58">
        <f t="shared" si="10"/>
        <v>52</v>
      </c>
      <c r="AG58">
        <v>0.78029999999999999</v>
      </c>
      <c r="AH58">
        <f t="shared" si="11"/>
        <v>68</v>
      </c>
      <c r="AI58">
        <f t="shared" si="12"/>
        <v>68.166666666666671</v>
      </c>
      <c r="AJ58">
        <f>IF(C58=1,(AI58/Z58),REF)</f>
        <v>88.104777907026843</v>
      </c>
      <c r="AK58">
        <f t="shared" si="13"/>
        <v>59</v>
      </c>
      <c r="AL58">
        <f>IF(B58=1,(AI58/AC58),REF)</f>
        <v>85.45937023339394</v>
      </c>
      <c r="AM58">
        <f t="shared" si="14"/>
        <v>61</v>
      </c>
      <c r="AN58">
        <f t="shared" si="15"/>
        <v>55</v>
      </c>
      <c r="AO58" t="str">
        <f t="shared" si="16"/>
        <v>Saint Mary's</v>
      </c>
      <c r="AP58">
        <f t="shared" si="17"/>
        <v>0.55117347634429137</v>
      </c>
      <c r="AQ58">
        <f t="shared" si="18"/>
        <v>0.52403703750204789</v>
      </c>
      <c r="AR58">
        <f t="shared" si="19"/>
        <v>0.78016309537055617</v>
      </c>
      <c r="AS58" t="str">
        <f t="shared" si="20"/>
        <v>Saint Mary's</v>
      </c>
      <c r="AT58">
        <f t="shared" si="21"/>
        <v>57</v>
      </c>
      <c r="AU58">
        <f t="shared" si="22"/>
        <v>55.666666666666664</v>
      </c>
      <c r="AV58">
        <v>55</v>
      </c>
      <c r="AW58" t="str">
        <f t="shared" si="23"/>
        <v>Saint Mary's</v>
      </c>
      <c r="AX58" t="str">
        <f t="shared" si="24"/>
        <v/>
      </c>
      <c r="AY58">
        <v>57</v>
      </c>
    </row>
    <row r="59" spans="1:51" x14ac:dyDescent="0.25">
      <c r="A59">
        <v>1</v>
      </c>
      <c r="B59">
        <v>1</v>
      </c>
      <c r="C59">
        <v>1</v>
      </c>
      <c r="D59" t="s">
        <v>357</v>
      </c>
      <c r="E59">
        <v>63.183</v>
      </c>
      <c r="F59">
        <v>264</v>
      </c>
      <c r="G59">
        <v>62.199599999999997</v>
      </c>
      <c r="H59">
        <v>270</v>
      </c>
      <c r="I59">
        <v>107.55200000000001</v>
      </c>
      <c r="J59">
        <v>58</v>
      </c>
      <c r="K59">
        <v>106.629</v>
      </c>
      <c r="L59">
        <v>114</v>
      </c>
      <c r="M59">
        <v>93.935900000000004</v>
      </c>
      <c r="N59">
        <v>22</v>
      </c>
      <c r="O59">
        <v>95.659400000000005</v>
      </c>
      <c r="P59">
        <v>50</v>
      </c>
      <c r="Q59">
        <v>10.9697</v>
      </c>
      <c r="R59">
        <v>64</v>
      </c>
      <c r="S59">
        <f t="shared" si="0"/>
        <v>0.17361632084579712</v>
      </c>
      <c r="T59">
        <f t="shared" si="1"/>
        <v>65</v>
      </c>
      <c r="U59">
        <f t="shared" si="2"/>
        <v>718374.5124693031</v>
      </c>
      <c r="V59">
        <f t="shared" si="3"/>
        <v>133</v>
      </c>
      <c r="W59">
        <f t="shared" si="4"/>
        <v>23.364904013262546</v>
      </c>
      <c r="X59">
        <f t="shared" si="5"/>
        <v>61</v>
      </c>
      <c r="Y59">
        <f t="shared" si="6"/>
        <v>63</v>
      </c>
      <c r="Z59">
        <v>0.82179999999999997</v>
      </c>
      <c r="AA59">
        <f t="shared" si="7"/>
        <v>38</v>
      </c>
      <c r="AB59">
        <v>0.69059999999999999</v>
      </c>
      <c r="AC59">
        <f t="shared" si="8"/>
        <v>0.75619999999999998</v>
      </c>
      <c r="AD59">
        <f t="shared" si="9"/>
        <v>71</v>
      </c>
      <c r="AE59">
        <v>0.70299999999999996</v>
      </c>
      <c r="AF59">
        <f t="shared" si="10"/>
        <v>109</v>
      </c>
      <c r="AG59">
        <v>0.79830000000000001</v>
      </c>
      <c r="AH59">
        <f t="shared" si="11"/>
        <v>61</v>
      </c>
      <c r="AI59">
        <f t="shared" si="12"/>
        <v>83.666666666666671</v>
      </c>
      <c r="AJ59">
        <f>IF(C59=1,(AI59/Z59),REF)</f>
        <v>101.8090370730916</v>
      </c>
      <c r="AK59">
        <f t="shared" si="13"/>
        <v>66</v>
      </c>
      <c r="AL59">
        <f>IF(B59=1,(AI59/AC59),REF)</f>
        <v>110.6409239178348</v>
      </c>
      <c r="AM59">
        <f t="shared" si="14"/>
        <v>75</v>
      </c>
      <c r="AN59">
        <f t="shared" si="15"/>
        <v>66</v>
      </c>
      <c r="AO59" t="str">
        <f t="shared" si="16"/>
        <v>Valparaiso</v>
      </c>
      <c r="AP59">
        <f t="shared" si="17"/>
        <v>0.57703633841861535</v>
      </c>
      <c r="AQ59">
        <f t="shared" si="18"/>
        <v>0.48102403067034777</v>
      </c>
      <c r="AR59">
        <f t="shared" si="19"/>
        <v>0.77516147565456539</v>
      </c>
      <c r="AS59" t="str">
        <f t="shared" si="20"/>
        <v>Valparaiso</v>
      </c>
      <c r="AT59">
        <f t="shared" si="21"/>
        <v>58</v>
      </c>
      <c r="AU59">
        <f t="shared" si="22"/>
        <v>65</v>
      </c>
      <c r="AV59">
        <v>53</v>
      </c>
      <c r="AW59" t="str">
        <f t="shared" si="23"/>
        <v>Valparaiso</v>
      </c>
      <c r="AX59" t="str">
        <f t="shared" si="24"/>
        <v/>
      </c>
      <c r="AY59">
        <v>58</v>
      </c>
    </row>
    <row r="60" spans="1:51" x14ac:dyDescent="0.25">
      <c r="A60">
        <v>1</v>
      </c>
      <c r="B60">
        <v>1</v>
      </c>
      <c r="C60">
        <v>1</v>
      </c>
      <c r="D60" t="s">
        <v>341</v>
      </c>
      <c r="E60">
        <v>67.536699999999996</v>
      </c>
      <c r="F60">
        <v>60</v>
      </c>
      <c r="G60">
        <v>65.493499999999997</v>
      </c>
      <c r="H60">
        <v>98</v>
      </c>
      <c r="I60">
        <v>105.49</v>
      </c>
      <c r="J60">
        <v>95</v>
      </c>
      <c r="K60">
        <v>112.26600000000001</v>
      </c>
      <c r="L60">
        <v>45</v>
      </c>
      <c r="M60">
        <v>100.35599999999999</v>
      </c>
      <c r="N60">
        <v>132</v>
      </c>
      <c r="O60">
        <v>98.131500000000003</v>
      </c>
      <c r="P60">
        <v>72</v>
      </c>
      <c r="Q60">
        <v>14.134600000000001</v>
      </c>
      <c r="R60">
        <v>42</v>
      </c>
      <c r="S60">
        <f t="shared" si="0"/>
        <v>0.20928621031231914</v>
      </c>
      <c r="T60">
        <f t="shared" si="1"/>
        <v>47</v>
      </c>
      <c r="U60">
        <f t="shared" si="2"/>
        <v>851209.25015954522</v>
      </c>
      <c r="V60">
        <f t="shared" si="3"/>
        <v>31</v>
      </c>
      <c r="W60">
        <f t="shared" si="4"/>
        <v>22.769508893066867</v>
      </c>
      <c r="X60">
        <f t="shared" si="5"/>
        <v>41</v>
      </c>
      <c r="Y60">
        <f t="shared" si="6"/>
        <v>44</v>
      </c>
      <c r="Z60">
        <v>0.69769999999999999</v>
      </c>
      <c r="AA60">
        <f t="shared" si="7"/>
        <v>79</v>
      </c>
      <c r="AB60">
        <v>0.88639999999999997</v>
      </c>
      <c r="AC60">
        <f t="shared" si="8"/>
        <v>0.79204999999999992</v>
      </c>
      <c r="AD60">
        <f t="shared" si="9"/>
        <v>57</v>
      </c>
      <c r="AE60">
        <v>0.90690000000000004</v>
      </c>
      <c r="AF60">
        <f t="shared" si="10"/>
        <v>31</v>
      </c>
      <c r="AG60">
        <v>0.72750000000000004</v>
      </c>
      <c r="AH60">
        <f t="shared" si="11"/>
        <v>88</v>
      </c>
      <c r="AI60">
        <f t="shared" si="12"/>
        <v>49.666666666666664</v>
      </c>
      <c r="AJ60">
        <f>IF(C60=1,(AI60/Z60),REF)</f>
        <v>71.186278725335626</v>
      </c>
      <c r="AK60">
        <f t="shared" si="13"/>
        <v>51</v>
      </c>
      <c r="AL60">
        <f>IF(B60=1,(AI60/AC60),REF)</f>
        <v>62.706478968078621</v>
      </c>
      <c r="AM60">
        <f t="shared" si="14"/>
        <v>43</v>
      </c>
      <c r="AN60">
        <f t="shared" si="15"/>
        <v>43</v>
      </c>
      <c r="AO60" t="str">
        <f t="shared" si="16"/>
        <v>UCLA</v>
      </c>
      <c r="AP60">
        <f t="shared" si="17"/>
        <v>0.50774394538332801</v>
      </c>
      <c r="AQ60">
        <f t="shared" si="18"/>
        <v>0.5408889643084378</v>
      </c>
      <c r="AR60">
        <f t="shared" si="19"/>
        <v>0.77239133853501951</v>
      </c>
      <c r="AS60" s="422" t="str">
        <f t="shared" si="20"/>
        <v>UCLA</v>
      </c>
      <c r="AT60">
        <f t="shared" si="21"/>
        <v>59</v>
      </c>
      <c r="AU60">
        <f t="shared" si="22"/>
        <v>53</v>
      </c>
      <c r="AV60">
        <v>68</v>
      </c>
      <c r="AW60" t="str">
        <f t="shared" si="23"/>
        <v>UCLA</v>
      </c>
      <c r="AX60" t="str">
        <f t="shared" si="24"/>
        <v/>
      </c>
      <c r="AY60">
        <v>59</v>
      </c>
    </row>
    <row r="61" spans="1:51" x14ac:dyDescent="0.25">
      <c r="A61">
        <v>1</v>
      </c>
      <c r="B61">
        <v>1</v>
      </c>
      <c r="C61">
        <v>1</v>
      </c>
      <c r="D61" t="s">
        <v>324</v>
      </c>
      <c r="E61">
        <v>64.2</v>
      </c>
      <c r="F61">
        <v>210</v>
      </c>
      <c r="G61">
        <v>63.265300000000003</v>
      </c>
      <c r="H61">
        <v>223</v>
      </c>
      <c r="I61">
        <v>104.03</v>
      </c>
      <c r="J61">
        <v>126</v>
      </c>
      <c r="K61">
        <v>108.617</v>
      </c>
      <c r="L61">
        <v>77</v>
      </c>
      <c r="M61">
        <v>96.528499999999994</v>
      </c>
      <c r="N61">
        <v>59</v>
      </c>
      <c r="O61">
        <v>95.382300000000001</v>
      </c>
      <c r="P61">
        <v>42</v>
      </c>
      <c r="Q61">
        <v>13.2347</v>
      </c>
      <c r="R61">
        <v>51</v>
      </c>
      <c r="S61">
        <f t="shared" si="0"/>
        <v>0.20614797507788166</v>
      </c>
      <c r="T61">
        <f t="shared" si="1"/>
        <v>50</v>
      </c>
      <c r="U61">
        <f t="shared" si="2"/>
        <v>757409.30263380008</v>
      </c>
      <c r="V61">
        <f t="shared" si="3"/>
        <v>91</v>
      </c>
      <c r="W61">
        <f t="shared" si="4"/>
        <v>22.888294712254822</v>
      </c>
      <c r="X61">
        <f t="shared" si="5"/>
        <v>46</v>
      </c>
      <c r="Y61">
        <f t="shared" si="6"/>
        <v>48</v>
      </c>
      <c r="Z61">
        <v>0.73350000000000004</v>
      </c>
      <c r="AA61">
        <f t="shared" si="7"/>
        <v>63</v>
      </c>
      <c r="AB61">
        <v>0.84599999999999997</v>
      </c>
      <c r="AC61">
        <f t="shared" si="8"/>
        <v>0.78974999999999995</v>
      </c>
      <c r="AD61">
        <f t="shared" si="9"/>
        <v>59</v>
      </c>
      <c r="AE61">
        <v>0.89139999999999997</v>
      </c>
      <c r="AF61">
        <f t="shared" si="10"/>
        <v>37</v>
      </c>
      <c r="AG61">
        <v>0.72660000000000002</v>
      </c>
      <c r="AH61">
        <f t="shared" si="11"/>
        <v>90</v>
      </c>
      <c r="AI61">
        <f t="shared" si="12"/>
        <v>62.5</v>
      </c>
      <c r="AJ61">
        <f>IF(C61=1,(AI61/Z61),REF)</f>
        <v>85.207907293796865</v>
      </c>
      <c r="AK61">
        <f t="shared" si="13"/>
        <v>58</v>
      </c>
      <c r="AL61">
        <f>IF(B61=1,(AI61/AC61),REF)</f>
        <v>79.138968027856919</v>
      </c>
      <c r="AM61">
        <f t="shared" si="14"/>
        <v>56</v>
      </c>
      <c r="AN61">
        <f t="shared" si="15"/>
        <v>56</v>
      </c>
      <c r="AO61" t="str">
        <f t="shared" si="16"/>
        <v>Texas A&amp;M</v>
      </c>
      <c r="AP61">
        <f t="shared" si="17"/>
        <v>0.52428542873156414</v>
      </c>
      <c r="AQ61">
        <f t="shared" si="18"/>
        <v>0.52385417685141167</v>
      </c>
      <c r="AR61">
        <f t="shared" si="19"/>
        <v>0.77224597685357244</v>
      </c>
      <c r="AS61" t="str">
        <f t="shared" si="20"/>
        <v>Texas A&amp;M</v>
      </c>
      <c r="AT61">
        <f t="shared" si="21"/>
        <v>60</v>
      </c>
      <c r="AU61">
        <f t="shared" si="22"/>
        <v>58.333333333333336</v>
      </c>
      <c r="AV61">
        <v>59</v>
      </c>
      <c r="AW61" t="str">
        <f t="shared" si="23"/>
        <v>Texas A&amp;M</v>
      </c>
      <c r="AX61" t="str">
        <f t="shared" si="24"/>
        <v/>
      </c>
      <c r="AY61">
        <v>60</v>
      </c>
    </row>
    <row r="62" spans="1:51" x14ac:dyDescent="0.25">
      <c r="A62">
        <v>1</v>
      </c>
      <c r="B62">
        <v>1</v>
      </c>
      <c r="C62">
        <v>1</v>
      </c>
      <c r="D62" t="s">
        <v>154</v>
      </c>
      <c r="E62">
        <v>63.791400000000003</v>
      </c>
      <c r="F62">
        <v>239</v>
      </c>
      <c r="G62">
        <v>64.441299999999998</v>
      </c>
      <c r="H62">
        <v>147</v>
      </c>
      <c r="I62">
        <v>104.982</v>
      </c>
      <c r="J62">
        <v>101</v>
      </c>
      <c r="K62">
        <v>107.715</v>
      </c>
      <c r="L62">
        <v>94</v>
      </c>
      <c r="M62">
        <v>97.115200000000002</v>
      </c>
      <c r="N62">
        <v>72</v>
      </c>
      <c r="O62">
        <v>97.098200000000006</v>
      </c>
      <c r="P62">
        <v>60</v>
      </c>
      <c r="Q62">
        <v>10.6168</v>
      </c>
      <c r="R62">
        <v>68</v>
      </c>
      <c r="S62">
        <f t="shared" si="0"/>
        <v>0.16642995764319324</v>
      </c>
      <c r="T62">
        <f t="shared" si="1"/>
        <v>67</v>
      </c>
      <c r="U62">
        <f t="shared" si="2"/>
        <v>740141.07247246511</v>
      </c>
      <c r="V62">
        <f t="shared" si="3"/>
        <v>103</v>
      </c>
      <c r="W62">
        <f t="shared" si="4"/>
        <v>23.701495680457775</v>
      </c>
      <c r="X62">
        <f t="shared" si="5"/>
        <v>69</v>
      </c>
      <c r="Y62">
        <f t="shared" si="6"/>
        <v>68</v>
      </c>
      <c r="Z62">
        <v>0.73660000000000003</v>
      </c>
      <c r="AA62">
        <f t="shared" si="7"/>
        <v>62</v>
      </c>
      <c r="AB62">
        <v>0.84640000000000004</v>
      </c>
      <c r="AC62">
        <f t="shared" si="8"/>
        <v>0.79150000000000009</v>
      </c>
      <c r="AD62">
        <f t="shared" si="9"/>
        <v>58</v>
      </c>
      <c r="AE62">
        <v>0.87409999999999999</v>
      </c>
      <c r="AF62">
        <f t="shared" si="10"/>
        <v>43</v>
      </c>
      <c r="AG62">
        <v>0.78710000000000002</v>
      </c>
      <c r="AH62">
        <f t="shared" si="11"/>
        <v>65</v>
      </c>
      <c r="AI62">
        <f t="shared" si="12"/>
        <v>67.333333333333329</v>
      </c>
      <c r="AJ62">
        <f>IF(C62=1,(AI62/Z62),REF)</f>
        <v>91.410987419675976</v>
      </c>
      <c r="AK62">
        <f t="shared" si="13"/>
        <v>61</v>
      </c>
      <c r="AL62">
        <f>IF(B62=1,(AI62/AC62),REF)</f>
        <v>85.07054116656137</v>
      </c>
      <c r="AM62">
        <f t="shared" si="14"/>
        <v>60</v>
      </c>
      <c r="AN62">
        <f t="shared" si="15"/>
        <v>58</v>
      </c>
      <c r="AO62" t="str">
        <f t="shared" si="16"/>
        <v>Illinois St.</v>
      </c>
      <c r="AP62">
        <f t="shared" si="17"/>
        <v>0.52281439155471354</v>
      </c>
      <c r="AQ62">
        <f t="shared" si="18"/>
        <v>0.5202931330940479</v>
      </c>
      <c r="AR62">
        <f t="shared" si="19"/>
        <v>0.77076082522592659</v>
      </c>
      <c r="AS62" t="str">
        <f t="shared" si="20"/>
        <v>Illinois St.</v>
      </c>
      <c r="AT62">
        <f t="shared" si="21"/>
        <v>61</v>
      </c>
      <c r="AU62">
        <f t="shared" si="22"/>
        <v>59</v>
      </c>
      <c r="AV62">
        <v>60</v>
      </c>
      <c r="AW62" t="str">
        <f t="shared" si="23"/>
        <v>Illinois St.</v>
      </c>
      <c r="AX62" t="str">
        <f t="shared" si="24"/>
        <v/>
      </c>
      <c r="AY62">
        <v>61</v>
      </c>
    </row>
    <row r="63" spans="1:51" x14ac:dyDescent="0.25">
      <c r="A63">
        <v>1</v>
      </c>
      <c r="B63">
        <v>1</v>
      </c>
      <c r="C63">
        <v>1</v>
      </c>
      <c r="D63" t="s">
        <v>271</v>
      </c>
      <c r="E63">
        <v>65.533100000000005</v>
      </c>
      <c r="F63">
        <v>140</v>
      </c>
      <c r="G63">
        <v>65.045400000000001</v>
      </c>
      <c r="H63">
        <v>122</v>
      </c>
      <c r="I63">
        <v>100.70399999999999</v>
      </c>
      <c r="J63">
        <v>203</v>
      </c>
      <c r="K63">
        <v>103.80800000000001</v>
      </c>
      <c r="L63">
        <v>169</v>
      </c>
      <c r="M63">
        <v>90.558000000000007</v>
      </c>
      <c r="N63">
        <v>7</v>
      </c>
      <c r="O63">
        <v>91.889899999999997</v>
      </c>
      <c r="P63">
        <v>12</v>
      </c>
      <c r="Q63">
        <v>11.9184</v>
      </c>
      <c r="R63">
        <v>59</v>
      </c>
      <c r="S63">
        <f t="shared" si="0"/>
        <v>0.18186382148868296</v>
      </c>
      <c r="T63">
        <f t="shared" si="1"/>
        <v>60</v>
      </c>
      <c r="U63">
        <f t="shared" si="2"/>
        <v>706191.29553059861</v>
      </c>
      <c r="V63">
        <f t="shared" si="3"/>
        <v>162</v>
      </c>
      <c r="W63">
        <f t="shared" si="4"/>
        <v>21.123590212166519</v>
      </c>
      <c r="X63">
        <f t="shared" si="5"/>
        <v>11</v>
      </c>
      <c r="Y63">
        <f t="shared" si="6"/>
        <v>35.5</v>
      </c>
      <c r="Z63">
        <v>0.76319999999999999</v>
      </c>
      <c r="AA63">
        <f t="shared" si="7"/>
        <v>56</v>
      </c>
      <c r="AB63">
        <v>0.8004</v>
      </c>
      <c r="AC63">
        <f t="shared" si="8"/>
        <v>0.78180000000000005</v>
      </c>
      <c r="AD63">
        <f t="shared" si="9"/>
        <v>63</v>
      </c>
      <c r="AE63">
        <v>0.77429999999999999</v>
      </c>
      <c r="AF63">
        <f t="shared" si="10"/>
        <v>83</v>
      </c>
      <c r="AG63">
        <v>0.8236</v>
      </c>
      <c r="AH63">
        <f t="shared" si="11"/>
        <v>52</v>
      </c>
      <c r="AI63">
        <f t="shared" si="12"/>
        <v>75.916666666666671</v>
      </c>
      <c r="AJ63">
        <f>IF(C63=1,(AI63/Z63),REF)</f>
        <v>99.471523410202664</v>
      </c>
      <c r="AK63">
        <f t="shared" si="13"/>
        <v>64</v>
      </c>
      <c r="AL63">
        <f>IF(B63=1,(AI63/AC63),REF)</f>
        <v>97.104971433444192</v>
      </c>
      <c r="AM63">
        <f t="shared" si="14"/>
        <v>66</v>
      </c>
      <c r="AN63">
        <f t="shared" si="15"/>
        <v>63</v>
      </c>
      <c r="AO63" t="str">
        <f t="shared" si="16"/>
        <v>Rhode Island</v>
      </c>
      <c r="AP63">
        <f t="shared" si="17"/>
        <v>0.53713585593098678</v>
      </c>
      <c r="AQ63">
        <f t="shared" si="18"/>
        <v>0.50548707717123942</v>
      </c>
      <c r="AR63">
        <f t="shared" si="19"/>
        <v>0.77061757776983897</v>
      </c>
      <c r="AS63" t="str">
        <f t="shared" si="20"/>
        <v>Rhode Island</v>
      </c>
      <c r="AT63">
        <f t="shared" si="21"/>
        <v>62</v>
      </c>
      <c r="AU63">
        <f t="shared" si="22"/>
        <v>62.666666666666664</v>
      </c>
      <c r="AV63">
        <v>62</v>
      </c>
      <c r="AW63" t="str">
        <f t="shared" si="23"/>
        <v>Rhode Island</v>
      </c>
      <c r="AX63" t="str">
        <f t="shared" si="24"/>
        <v/>
      </c>
      <c r="AY63">
        <v>62</v>
      </c>
    </row>
    <row r="64" spans="1:51" x14ac:dyDescent="0.25">
      <c r="A64">
        <v>1</v>
      </c>
      <c r="B64">
        <v>1</v>
      </c>
      <c r="C64">
        <v>1</v>
      </c>
      <c r="D64" t="s">
        <v>38</v>
      </c>
      <c r="E64">
        <v>62.841000000000001</v>
      </c>
      <c r="F64">
        <v>279</v>
      </c>
      <c r="G64">
        <v>61.741100000000003</v>
      </c>
      <c r="H64">
        <v>287</v>
      </c>
      <c r="I64">
        <v>104.922</v>
      </c>
      <c r="J64">
        <v>103</v>
      </c>
      <c r="K64">
        <v>110.461</v>
      </c>
      <c r="L64">
        <v>62</v>
      </c>
      <c r="M64">
        <v>101.691</v>
      </c>
      <c r="N64">
        <v>164</v>
      </c>
      <c r="O64">
        <v>98.943600000000004</v>
      </c>
      <c r="P64">
        <v>87</v>
      </c>
      <c r="Q64">
        <v>11.517300000000001</v>
      </c>
      <c r="R64">
        <v>62</v>
      </c>
      <c r="S64">
        <f t="shared" si="0"/>
        <v>0.18327843287025977</v>
      </c>
      <c r="T64">
        <f t="shared" si="1"/>
        <v>59</v>
      </c>
      <c r="U64">
        <f t="shared" si="2"/>
        <v>766762.78925216093</v>
      </c>
      <c r="V64">
        <f t="shared" si="3"/>
        <v>82</v>
      </c>
      <c r="W64">
        <f t="shared" si="4"/>
        <v>24.795749779620682</v>
      </c>
      <c r="X64">
        <f t="shared" si="5"/>
        <v>113</v>
      </c>
      <c r="Y64">
        <f t="shared" si="6"/>
        <v>86</v>
      </c>
      <c r="Z64">
        <v>0.79510000000000003</v>
      </c>
      <c r="AA64">
        <f t="shared" si="7"/>
        <v>47</v>
      </c>
      <c r="AB64">
        <v>0.70009999999999994</v>
      </c>
      <c r="AC64">
        <f t="shared" si="8"/>
        <v>0.74760000000000004</v>
      </c>
      <c r="AD64">
        <f t="shared" si="9"/>
        <v>74</v>
      </c>
      <c r="AE64">
        <v>0.72629999999999995</v>
      </c>
      <c r="AF64">
        <f t="shared" si="10"/>
        <v>102</v>
      </c>
      <c r="AG64">
        <v>0.72829999999999995</v>
      </c>
      <c r="AH64">
        <f t="shared" si="11"/>
        <v>87</v>
      </c>
      <c r="AI64">
        <f t="shared" si="12"/>
        <v>81.666666666666671</v>
      </c>
      <c r="AJ64">
        <f>IF(C64=1,(AI64/Z64),REF)</f>
        <v>102.71244707164718</v>
      </c>
      <c r="AK64">
        <f t="shared" si="13"/>
        <v>67</v>
      </c>
      <c r="AL64">
        <f>IF(B64=1,(AI64/AC64),REF)</f>
        <v>109.23845193508114</v>
      </c>
      <c r="AM64">
        <f t="shared" si="14"/>
        <v>73</v>
      </c>
      <c r="AN64">
        <f t="shared" si="15"/>
        <v>67</v>
      </c>
      <c r="AO64" t="str">
        <f t="shared" si="16"/>
        <v>Alabama</v>
      </c>
      <c r="AP64">
        <f t="shared" si="17"/>
        <v>0.55779562713817732</v>
      </c>
      <c r="AQ64">
        <f t="shared" si="18"/>
        <v>0.47631244067938633</v>
      </c>
      <c r="AR64">
        <f t="shared" si="19"/>
        <v>0.76809399942319467</v>
      </c>
      <c r="AS64" t="str">
        <f t="shared" si="20"/>
        <v>Alabama</v>
      </c>
      <c r="AT64">
        <f t="shared" si="21"/>
        <v>63</v>
      </c>
      <c r="AU64">
        <f t="shared" si="22"/>
        <v>68</v>
      </c>
      <c r="AV64">
        <v>67</v>
      </c>
      <c r="AW64" t="str">
        <f t="shared" si="23"/>
        <v>Alabama</v>
      </c>
      <c r="AX64" t="str">
        <f t="shared" si="24"/>
        <v/>
      </c>
      <c r="AY64">
        <v>63</v>
      </c>
    </row>
    <row r="65" spans="1:51" x14ac:dyDescent="0.25">
      <c r="A65">
        <v>1</v>
      </c>
      <c r="B65">
        <v>1</v>
      </c>
      <c r="C65">
        <v>1</v>
      </c>
      <c r="D65" t="s">
        <v>91</v>
      </c>
      <c r="E65">
        <v>64.941800000000001</v>
      </c>
      <c r="F65">
        <v>163</v>
      </c>
      <c r="G65">
        <v>66.174400000000006</v>
      </c>
      <c r="H65">
        <v>69</v>
      </c>
      <c r="I65">
        <v>109.899</v>
      </c>
      <c r="J65">
        <v>35</v>
      </c>
      <c r="K65">
        <v>111.524</v>
      </c>
      <c r="L65">
        <v>51</v>
      </c>
      <c r="M65">
        <v>97.795199999999994</v>
      </c>
      <c r="N65">
        <v>82</v>
      </c>
      <c r="O65">
        <v>100.40900000000001</v>
      </c>
      <c r="P65">
        <v>107</v>
      </c>
      <c r="Q65">
        <v>11.114699999999999</v>
      </c>
      <c r="R65">
        <v>63</v>
      </c>
      <c r="S65">
        <f t="shared" si="0"/>
        <v>0.17115324798511891</v>
      </c>
      <c r="T65">
        <f t="shared" si="1"/>
        <v>66</v>
      </c>
      <c r="U65">
        <f t="shared" si="2"/>
        <v>807720.29897007672</v>
      </c>
      <c r="V65">
        <f t="shared" si="3"/>
        <v>48</v>
      </c>
      <c r="W65">
        <f t="shared" si="4"/>
        <v>24.564724914670041</v>
      </c>
      <c r="X65">
        <f t="shared" si="5"/>
        <v>106</v>
      </c>
      <c r="Y65">
        <f t="shared" si="6"/>
        <v>86</v>
      </c>
      <c r="Z65">
        <v>0.70140000000000002</v>
      </c>
      <c r="AA65">
        <f t="shared" si="7"/>
        <v>76</v>
      </c>
      <c r="AB65">
        <v>0.89319999999999999</v>
      </c>
      <c r="AC65">
        <f t="shared" si="8"/>
        <v>0.79730000000000001</v>
      </c>
      <c r="AD65">
        <f t="shared" si="9"/>
        <v>56</v>
      </c>
      <c r="AE65">
        <v>0.86170000000000002</v>
      </c>
      <c r="AF65">
        <f t="shared" si="10"/>
        <v>48</v>
      </c>
      <c r="AG65">
        <v>0.81679999999999997</v>
      </c>
      <c r="AH65">
        <f t="shared" si="11"/>
        <v>54</v>
      </c>
      <c r="AI65">
        <f t="shared" si="12"/>
        <v>59.666666666666664</v>
      </c>
      <c r="AJ65">
        <f>IF(C65=1,(AI65/Z65),REF)</f>
        <v>85.067959319456321</v>
      </c>
      <c r="AK65">
        <f t="shared" si="13"/>
        <v>57</v>
      </c>
      <c r="AL65">
        <f>IF(B65=1,(AI65/AC65),REF)</f>
        <v>74.835904511058146</v>
      </c>
      <c r="AM65">
        <f t="shared" si="14"/>
        <v>54</v>
      </c>
      <c r="AN65">
        <f t="shared" si="15"/>
        <v>54</v>
      </c>
      <c r="AO65" t="str">
        <f t="shared" si="16"/>
        <v>Colorado St.</v>
      </c>
      <c r="AP65">
        <f t="shared" si="17"/>
        <v>0.50142365646343146</v>
      </c>
      <c r="AQ65">
        <f t="shared" si="18"/>
        <v>0.53257108913218576</v>
      </c>
      <c r="AR65">
        <f t="shared" si="19"/>
        <v>0.76806032983561678</v>
      </c>
      <c r="AS65" t="str">
        <f t="shared" si="20"/>
        <v>Colorado St.</v>
      </c>
      <c r="AT65">
        <f t="shared" si="21"/>
        <v>64</v>
      </c>
      <c r="AU65">
        <f t="shared" si="22"/>
        <v>58</v>
      </c>
      <c r="AV65">
        <v>61</v>
      </c>
      <c r="AW65" t="str">
        <f t="shared" si="23"/>
        <v>Colorado St.</v>
      </c>
      <c r="AX65" t="str">
        <f t="shared" si="24"/>
        <v/>
      </c>
      <c r="AY65">
        <v>64</v>
      </c>
    </row>
    <row r="66" spans="1:51" x14ac:dyDescent="0.25">
      <c r="A66">
        <v>1</v>
      </c>
      <c r="B66">
        <v>1</v>
      </c>
      <c r="C66">
        <v>1</v>
      </c>
      <c r="D66" t="s">
        <v>130</v>
      </c>
      <c r="E66">
        <v>63.314700000000002</v>
      </c>
      <c r="F66">
        <v>256</v>
      </c>
      <c r="G66">
        <v>61.236800000000002</v>
      </c>
      <c r="H66">
        <v>304</v>
      </c>
      <c r="I66">
        <v>104.91200000000001</v>
      </c>
      <c r="J66">
        <v>104</v>
      </c>
      <c r="K66">
        <v>107.705</v>
      </c>
      <c r="L66">
        <v>95</v>
      </c>
      <c r="M66">
        <v>96.414100000000005</v>
      </c>
      <c r="N66">
        <v>55</v>
      </c>
      <c r="O66">
        <v>97.332099999999997</v>
      </c>
      <c r="P66">
        <v>62</v>
      </c>
      <c r="Q66">
        <v>10.3727</v>
      </c>
      <c r="R66">
        <v>70</v>
      </c>
      <c r="S66">
        <f t="shared" ref="S66:S129" si="25">(K66-O66)/E66</f>
        <v>0.16383083233435522</v>
      </c>
      <c r="T66">
        <f t="shared" ref="T66:T129" si="26">RANK(S66,S:S,0)</f>
        <v>68</v>
      </c>
      <c r="U66">
        <f t="shared" ref="U66:U129" si="27">(K66^2)*E66</f>
        <v>734473.75807776744</v>
      </c>
      <c r="V66">
        <f t="shared" ref="V66:V129" si="28">RANK(U66,U:U,0)</f>
        <v>111</v>
      </c>
      <c r="W66">
        <f t="shared" ref="W66:W129" si="29">O66^1.6/E66</f>
        <v>23.972051189519021</v>
      </c>
      <c r="X66">
        <f t="shared" ref="X66:X129" si="30">RANK(W66,W:W,1)</f>
        <v>84</v>
      </c>
      <c r="Y66">
        <f t="shared" ref="Y66:Y129" si="31">AVERAGE(X66,T66)</f>
        <v>76</v>
      </c>
      <c r="Z66">
        <v>0.73319999999999996</v>
      </c>
      <c r="AA66">
        <f t="shared" ref="AA66:AA129" si="32">RANK(Z66,Z:Z,0)</f>
        <v>64</v>
      </c>
      <c r="AB66">
        <v>0.83130000000000004</v>
      </c>
      <c r="AC66">
        <f t="shared" ref="AC66:AC129" si="33">(Z66+AB66)/2</f>
        <v>0.78225</v>
      </c>
      <c r="AD66">
        <f t="shared" ref="AD66:AD129" si="34">RANK(AC66,AC:AC,0)</f>
        <v>61</v>
      </c>
      <c r="AE66">
        <v>0.87360000000000004</v>
      </c>
      <c r="AF66">
        <f t="shared" ref="AF66:AF129" si="35">RANK(AE66,AE:AE,0)</f>
        <v>45</v>
      </c>
      <c r="AG66">
        <v>0.84389999999999998</v>
      </c>
      <c r="AH66">
        <f t="shared" ref="AH66:AH129" si="36">RANK(AG66,AG:AG,0)</f>
        <v>45</v>
      </c>
      <c r="AI66">
        <f t="shared" ref="AI66:AI129" si="37">(T66+V66+Y66+(AD66)+AF66+AH66)/6</f>
        <v>67.666666666666671</v>
      </c>
      <c r="AJ66">
        <f>IF(C66=1,(AI66/Z66),REF)</f>
        <v>92.289507183124215</v>
      </c>
      <c r="AK66">
        <f t="shared" ref="AK66:AK129" si="38">RANK(AJ66,AJ:AJ,1)</f>
        <v>62</v>
      </c>
      <c r="AL66">
        <f>IF(B66=1,(AI66/AC66),REF)</f>
        <v>86.502609992542887</v>
      </c>
      <c r="AM66">
        <f t="shared" ref="AM66:AM129" si="39">RANK(AL66,AL:AL,1)</f>
        <v>62</v>
      </c>
      <c r="AN66">
        <f t="shared" ref="AN66:AN129" si="40">MIN(AK66,AM66,AD66)</f>
        <v>61</v>
      </c>
      <c r="AO66" t="str">
        <f t="shared" ref="AO66:AO129" si="41">D66</f>
        <v>George Washington</v>
      </c>
      <c r="AP66">
        <f t="shared" ref="AP66:AP129" si="42">(Z66*(($BD$2)/((AJ66)))^(1/10))</f>
        <v>0.51990366988693248</v>
      </c>
      <c r="AQ66">
        <f t="shared" ref="AQ66:AQ129" si="43">(AC66*(($BC$2)/((AL66)))^(1/8))</f>
        <v>0.51314073827496265</v>
      </c>
      <c r="AR66">
        <f t="shared" ref="AR66:AR129" si="44">((AP66+AQ66)/2)^(1/2.5)</f>
        <v>0.76777788436169836</v>
      </c>
      <c r="AS66" t="str">
        <f t="shared" ref="AS66:AS129" si="45">AO66</f>
        <v>George Washington</v>
      </c>
      <c r="AT66">
        <f t="shared" ref="AT66:AT129" si="46">RANK(AR66,AR:AR,0)</f>
        <v>65</v>
      </c>
      <c r="AU66">
        <f t="shared" ref="AU66:AU129" si="47">(AT66+AN66+AD66)/3</f>
        <v>62.333333333333336</v>
      </c>
      <c r="AV66">
        <v>57</v>
      </c>
      <c r="AW66" t="str">
        <f t="shared" ref="AW66:AW129" si="48">AS66</f>
        <v>George Washington</v>
      </c>
      <c r="AX66" t="str">
        <f t="shared" ref="AX66:AX129" si="49">IF(OR(((RANK(Z66,Z:Z,0))&lt;17),(RANK(AB66,AB:AB,0)&lt;17)),"y","")</f>
        <v/>
      </c>
      <c r="AY66">
        <v>65</v>
      </c>
    </row>
    <row r="67" spans="1:51" x14ac:dyDescent="0.25">
      <c r="A67">
        <v>1</v>
      </c>
      <c r="B67">
        <v>1</v>
      </c>
      <c r="C67">
        <v>1</v>
      </c>
      <c r="D67" t="s">
        <v>99</v>
      </c>
      <c r="E67">
        <v>64.380399999999995</v>
      </c>
      <c r="F67">
        <v>197</v>
      </c>
      <c r="G67">
        <v>63.314700000000002</v>
      </c>
      <c r="H67">
        <v>216</v>
      </c>
      <c r="I67">
        <v>105.53700000000001</v>
      </c>
      <c r="J67">
        <v>93</v>
      </c>
      <c r="K67">
        <v>108.983</v>
      </c>
      <c r="L67">
        <v>72</v>
      </c>
      <c r="M67">
        <v>94.107500000000002</v>
      </c>
      <c r="N67">
        <v>24</v>
      </c>
      <c r="O67">
        <v>95.097200000000001</v>
      </c>
      <c r="P67">
        <v>39</v>
      </c>
      <c r="Q67">
        <v>13.8856</v>
      </c>
      <c r="R67">
        <v>49</v>
      </c>
      <c r="S67">
        <f t="shared" si="25"/>
        <v>0.21568365527396544</v>
      </c>
      <c r="T67">
        <f t="shared" si="26"/>
        <v>43</v>
      </c>
      <c r="U67">
        <f t="shared" si="27"/>
        <v>764664.95724353567</v>
      </c>
      <c r="V67">
        <f t="shared" si="28"/>
        <v>86</v>
      </c>
      <c r="W67">
        <f t="shared" si="29"/>
        <v>22.715102311071043</v>
      </c>
      <c r="X67">
        <f t="shared" si="30"/>
        <v>39</v>
      </c>
      <c r="Y67">
        <f t="shared" si="31"/>
        <v>41</v>
      </c>
      <c r="Z67">
        <v>0.69799999999999995</v>
      </c>
      <c r="AA67">
        <f t="shared" si="32"/>
        <v>78</v>
      </c>
      <c r="AB67">
        <v>0.86890000000000001</v>
      </c>
      <c r="AC67">
        <f t="shared" si="33"/>
        <v>0.78344999999999998</v>
      </c>
      <c r="AD67">
        <f t="shared" si="34"/>
        <v>60</v>
      </c>
      <c r="AE67">
        <v>0.87329999999999997</v>
      </c>
      <c r="AF67">
        <f t="shared" si="35"/>
        <v>46</v>
      </c>
      <c r="AG67">
        <v>0.78749999999999998</v>
      </c>
      <c r="AH67">
        <f t="shared" si="36"/>
        <v>64</v>
      </c>
      <c r="AI67">
        <f t="shared" si="37"/>
        <v>56.666666666666664</v>
      </c>
      <c r="AJ67">
        <f>IF(C67=1,(AI67/Z67),REF)</f>
        <v>81.184336198662848</v>
      </c>
      <c r="AK67">
        <f t="shared" si="38"/>
        <v>55</v>
      </c>
      <c r="AL67">
        <f>IF(B67=1,(AI67/AC67),REF)</f>
        <v>72.329653030399726</v>
      </c>
      <c r="AM67">
        <f t="shared" si="39"/>
        <v>53</v>
      </c>
      <c r="AN67">
        <f t="shared" si="40"/>
        <v>53</v>
      </c>
      <c r="AO67" t="str">
        <f t="shared" si="41"/>
        <v>Dayton</v>
      </c>
      <c r="AP67">
        <f t="shared" si="42"/>
        <v>0.50133018899610693</v>
      </c>
      <c r="AQ67">
        <f t="shared" si="43"/>
        <v>0.5255527482487381</v>
      </c>
      <c r="AR67">
        <f t="shared" si="44"/>
        <v>0.76594286828571445</v>
      </c>
      <c r="AS67" t="str">
        <f t="shared" si="45"/>
        <v>Dayton</v>
      </c>
      <c r="AT67">
        <f t="shared" si="46"/>
        <v>66</v>
      </c>
      <c r="AU67">
        <f t="shared" si="47"/>
        <v>59.666666666666664</v>
      </c>
      <c r="AV67">
        <v>63</v>
      </c>
      <c r="AW67" t="str">
        <f t="shared" si="48"/>
        <v>Dayton</v>
      </c>
      <c r="AX67" t="str">
        <f t="shared" si="49"/>
        <v/>
      </c>
      <c r="AY67">
        <v>66</v>
      </c>
    </row>
    <row r="68" spans="1:51" x14ac:dyDescent="0.25">
      <c r="A68">
        <v>1</v>
      </c>
      <c r="B68">
        <v>1</v>
      </c>
      <c r="C68">
        <v>1</v>
      </c>
      <c r="D68" t="s">
        <v>139</v>
      </c>
      <c r="E68">
        <v>64.52</v>
      </c>
      <c r="F68">
        <v>192</v>
      </c>
      <c r="G68">
        <v>64.465699999999998</v>
      </c>
      <c r="H68">
        <v>143</v>
      </c>
      <c r="I68">
        <v>104.33799999999999</v>
      </c>
      <c r="J68">
        <v>119</v>
      </c>
      <c r="K68">
        <v>104.726</v>
      </c>
      <c r="L68">
        <v>153</v>
      </c>
      <c r="M68">
        <v>93.958399999999997</v>
      </c>
      <c r="N68">
        <v>23</v>
      </c>
      <c r="O68">
        <v>94.411000000000001</v>
      </c>
      <c r="P68">
        <v>30</v>
      </c>
      <c r="Q68">
        <v>10.3149</v>
      </c>
      <c r="R68">
        <v>71</v>
      </c>
      <c r="S68">
        <f t="shared" si="25"/>
        <v>0.15987290762554243</v>
      </c>
      <c r="T68">
        <f t="shared" si="26"/>
        <v>70</v>
      </c>
      <c r="U68">
        <f t="shared" si="27"/>
        <v>707625.36310352001</v>
      </c>
      <c r="V68">
        <f t="shared" si="28"/>
        <v>159</v>
      </c>
      <c r="W68">
        <f t="shared" si="29"/>
        <v>22.404837460458467</v>
      </c>
      <c r="X68">
        <f t="shared" si="30"/>
        <v>32</v>
      </c>
      <c r="Y68">
        <f t="shared" si="31"/>
        <v>51</v>
      </c>
      <c r="Z68">
        <v>0.72940000000000005</v>
      </c>
      <c r="AA68">
        <f t="shared" si="32"/>
        <v>66</v>
      </c>
      <c r="AB68">
        <v>0.81520000000000004</v>
      </c>
      <c r="AC68">
        <f t="shared" si="33"/>
        <v>0.77229999999999999</v>
      </c>
      <c r="AD68">
        <f t="shared" si="34"/>
        <v>66</v>
      </c>
      <c r="AE68">
        <v>0.81</v>
      </c>
      <c r="AF68">
        <f t="shared" si="35"/>
        <v>68</v>
      </c>
      <c r="AG68">
        <v>0.81940000000000002</v>
      </c>
      <c r="AH68">
        <f t="shared" si="36"/>
        <v>53</v>
      </c>
      <c r="AI68">
        <f t="shared" si="37"/>
        <v>77.833333333333329</v>
      </c>
      <c r="AJ68">
        <f>IF(C68=1,(AI68/Z68),REF)</f>
        <v>106.70871035554336</v>
      </c>
      <c r="AK68">
        <f t="shared" si="38"/>
        <v>69</v>
      </c>
      <c r="AL68">
        <f>IF(B68=1,(AI68/AC68),REF)</f>
        <v>100.78121628037464</v>
      </c>
      <c r="AM68">
        <f t="shared" si="39"/>
        <v>68</v>
      </c>
      <c r="AN68">
        <f t="shared" si="40"/>
        <v>66</v>
      </c>
      <c r="AO68" t="str">
        <f t="shared" si="41"/>
        <v>Green Bay</v>
      </c>
      <c r="AP68">
        <f t="shared" si="42"/>
        <v>0.50975492603663586</v>
      </c>
      <c r="AQ68">
        <f t="shared" si="43"/>
        <v>0.49703063724730207</v>
      </c>
      <c r="AR68">
        <f t="shared" si="44"/>
        <v>0.75991110911183501</v>
      </c>
      <c r="AS68" t="str">
        <f t="shared" si="45"/>
        <v>Green Bay</v>
      </c>
      <c r="AT68">
        <f t="shared" si="46"/>
        <v>67</v>
      </c>
      <c r="AU68">
        <f t="shared" si="47"/>
        <v>66.333333333333329</v>
      </c>
      <c r="AV68">
        <v>64</v>
      </c>
      <c r="AW68" t="str">
        <f t="shared" si="48"/>
        <v>Green Bay</v>
      </c>
      <c r="AX68" t="str">
        <f t="shared" si="49"/>
        <v/>
      </c>
      <c r="AY68">
        <v>67</v>
      </c>
    </row>
    <row r="69" spans="1:51" x14ac:dyDescent="0.25">
      <c r="A69">
        <v>1</v>
      </c>
      <c r="B69">
        <v>1</v>
      </c>
      <c r="C69">
        <v>1</v>
      </c>
      <c r="D69" t="s">
        <v>134</v>
      </c>
      <c r="E69">
        <v>64.311700000000002</v>
      </c>
      <c r="F69">
        <v>203</v>
      </c>
      <c r="G69">
        <v>62.5745</v>
      </c>
      <c r="H69">
        <v>259</v>
      </c>
      <c r="I69">
        <v>108.62</v>
      </c>
      <c r="J69">
        <v>48</v>
      </c>
      <c r="K69">
        <v>110.46299999999999</v>
      </c>
      <c r="L69">
        <v>61</v>
      </c>
      <c r="M69">
        <v>95.793099999999995</v>
      </c>
      <c r="N69">
        <v>43</v>
      </c>
      <c r="O69">
        <v>100.687</v>
      </c>
      <c r="P69">
        <v>112</v>
      </c>
      <c r="Q69">
        <v>9.7753700000000006</v>
      </c>
      <c r="R69">
        <v>73</v>
      </c>
      <c r="S69">
        <f t="shared" si="25"/>
        <v>0.15200966542635316</v>
      </c>
      <c r="T69">
        <f t="shared" si="26"/>
        <v>73</v>
      </c>
      <c r="U69">
        <f t="shared" si="27"/>
        <v>784736.14619681716</v>
      </c>
      <c r="V69">
        <f t="shared" si="28"/>
        <v>66</v>
      </c>
      <c r="W69">
        <f t="shared" si="29"/>
        <v>24.91537637170768</v>
      </c>
      <c r="X69">
        <f t="shared" si="30"/>
        <v>118</v>
      </c>
      <c r="Y69">
        <f t="shared" si="31"/>
        <v>95.5</v>
      </c>
      <c r="Z69">
        <v>0.69310000000000005</v>
      </c>
      <c r="AA69">
        <f t="shared" si="32"/>
        <v>81</v>
      </c>
      <c r="AB69">
        <v>0.86299999999999999</v>
      </c>
      <c r="AC69">
        <f t="shared" si="33"/>
        <v>0.77805000000000002</v>
      </c>
      <c r="AD69">
        <f t="shared" si="34"/>
        <v>64</v>
      </c>
      <c r="AE69">
        <v>0.96809999999999996</v>
      </c>
      <c r="AF69">
        <f t="shared" si="35"/>
        <v>10</v>
      </c>
      <c r="AG69">
        <v>0.77059999999999995</v>
      </c>
      <c r="AH69">
        <f t="shared" si="36"/>
        <v>71</v>
      </c>
      <c r="AI69">
        <f t="shared" si="37"/>
        <v>63.25</v>
      </c>
      <c r="AJ69">
        <f>IF(C69=1,(AI69/Z69),REF)</f>
        <v>91.256672918770732</v>
      </c>
      <c r="AK69">
        <f t="shared" si="38"/>
        <v>60</v>
      </c>
      <c r="AL69">
        <f>IF(B69=1,(AI69/AC69),REF)</f>
        <v>81.292976029818135</v>
      </c>
      <c r="AM69">
        <f t="shared" si="39"/>
        <v>58</v>
      </c>
      <c r="AN69">
        <f t="shared" si="40"/>
        <v>58</v>
      </c>
      <c r="AO69" t="str">
        <f t="shared" si="41"/>
        <v>Georgia St.</v>
      </c>
      <c r="AP69">
        <f t="shared" si="42"/>
        <v>0.49202264936524381</v>
      </c>
      <c r="AQ69">
        <f t="shared" si="43"/>
        <v>0.51436386794308753</v>
      </c>
      <c r="AR69">
        <f t="shared" si="44"/>
        <v>0.75979061650809798</v>
      </c>
      <c r="AS69" t="str">
        <f t="shared" si="45"/>
        <v>Georgia St.</v>
      </c>
      <c r="AT69">
        <f t="shared" si="46"/>
        <v>68</v>
      </c>
      <c r="AU69">
        <f t="shared" si="47"/>
        <v>63.333333333333336</v>
      </c>
      <c r="AV69">
        <v>65</v>
      </c>
      <c r="AW69" t="str">
        <f t="shared" si="48"/>
        <v>Georgia St.</v>
      </c>
      <c r="AX69" t="str">
        <f t="shared" si="49"/>
        <v/>
      </c>
      <c r="AY69">
        <v>68</v>
      </c>
    </row>
    <row r="70" spans="1:51" x14ac:dyDescent="0.25">
      <c r="A70">
        <v>1</v>
      </c>
      <c r="B70">
        <v>1</v>
      </c>
      <c r="C70">
        <v>1</v>
      </c>
      <c r="D70" t="s">
        <v>218</v>
      </c>
      <c r="E70">
        <v>66.748000000000005</v>
      </c>
      <c r="F70">
        <v>83</v>
      </c>
      <c r="G70">
        <v>66.172499999999999</v>
      </c>
      <c r="H70">
        <v>70</v>
      </c>
      <c r="I70">
        <v>115.996</v>
      </c>
      <c r="J70">
        <v>8</v>
      </c>
      <c r="K70">
        <v>115.056</v>
      </c>
      <c r="L70">
        <v>20</v>
      </c>
      <c r="M70">
        <v>100.82</v>
      </c>
      <c r="N70">
        <v>144</v>
      </c>
      <c r="O70">
        <v>105.238</v>
      </c>
      <c r="P70">
        <v>195</v>
      </c>
      <c r="Q70">
        <v>9.8180800000000001</v>
      </c>
      <c r="R70">
        <v>72</v>
      </c>
      <c r="S70">
        <f t="shared" si="25"/>
        <v>0.14709054952957387</v>
      </c>
      <c r="T70">
        <f t="shared" si="26"/>
        <v>75</v>
      </c>
      <c r="U70">
        <f t="shared" si="27"/>
        <v>883602.22356172791</v>
      </c>
      <c r="V70">
        <f t="shared" si="28"/>
        <v>19</v>
      </c>
      <c r="W70">
        <f t="shared" si="29"/>
        <v>25.765458797113947</v>
      </c>
      <c r="X70">
        <f t="shared" si="30"/>
        <v>161</v>
      </c>
      <c r="Y70">
        <f t="shared" si="31"/>
        <v>118</v>
      </c>
      <c r="Z70">
        <v>0.70389999999999997</v>
      </c>
      <c r="AA70">
        <f t="shared" si="32"/>
        <v>74</v>
      </c>
      <c r="AB70">
        <v>0.81789999999999996</v>
      </c>
      <c r="AC70">
        <f t="shared" si="33"/>
        <v>0.76089999999999991</v>
      </c>
      <c r="AD70">
        <f t="shared" si="34"/>
        <v>70</v>
      </c>
      <c r="AE70">
        <v>0.84660000000000002</v>
      </c>
      <c r="AF70">
        <f t="shared" si="35"/>
        <v>55</v>
      </c>
      <c r="AG70">
        <v>0.69650000000000001</v>
      </c>
      <c r="AH70">
        <f t="shared" si="36"/>
        <v>102</v>
      </c>
      <c r="AI70">
        <f t="shared" si="37"/>
        <v>73.166666666666671</v>
      </c>
      <c r="AJ70">
        <f>IF(C70=1,(AI70/Z70),REF)</f>
        <v>103.9446891130369</v>
      </c>
      <c r="AK70">
        <f t="shared" si="38"/>
        <v>68</v>
      </c>
      <c r="AL70">
        <f>IF(B70=1,(AI70/AC70),REF)</f>
        <v>96.158058439567199</v>
      </c>
      <c r="AM70">
        <f t="shared" si="39"/>
        <v>65</v>
      </c>
      <c r="AN70">
        <f t="shared" si="40"/>
        <v>65</v>
      </c>
      <c r="AO70" t="str">
        <f t="shared" si="41"/>
        <v>Murray St.</v>
      </c>
      <c r="AP70">
        <f t="shared" si="42"/>
        <v>0.49322649081531283</v>
      </c>
      <c r="AQ70">
        <f t="shared" si="43"/>
        <v>0.49257679391600734</v>
      </c>
      <c r="AR70">
        <f t="shared" si="44"/>
        <v>0.75353617461270117</v>
      </c>
      <c r="AS70" t="str">
        <f t="shared" si="45"/>
        <v>Murray St.</v>
      </c>
      <c r="AT70">
        <f t="shared" si="46"/>
        <v>69</v>
      </c>
      <c r="AU70">
        <f t="shared" si="47"/>
        <v>68</v>
      </c>
      <c r="AV70">
        <v>69</v>
      </c>
      <c r="AW70" t="str">
        <f t="shared" si="48"/>
        <v>Murray St.</v>
      </c>
      <c r="AX70" t="str">
        <f t="shared" si="49"/>
        <v/>
      </c>
      <c r="AY70">
        <v>69</v>
      </c>
    </row>
    <row r="71" spans="1:51" x14ac:dyDescent="0.25">
      <c r="A71">
        <v>1</v>
      </c>
      <c r="B71">
        <v>1</v>
      </c>
      <c r="C71">
        <v>1</v>
      </c>
      <c r="D71" t="s">
        <v>273</v>
      </c>
      <c r="E71">
        <v>61.409500000000001</v>
      </c>
      <c r="F71">
        <v>318</v>
      </c>
      <c r="G71">
        <v>60.835799999999999</v>
      </c>
      <c r="H71">
        <v>316</v>
      </c>
      <c r="I71">
        <v>104.762</v>
      </c>
      <c r="J71">
        <v>110</v>
      </c>
      <c r="K71">
        <v>108.48</v>
      </c>
      <c r="L71">
        <v>80</v>
      </c>
      <c r="M71">
        <v>96.719200000000001</v>
      </c>
      <c r="N71">
        <v>63</v>
      </c>
      <c r="O71">
        <v>96.235399999999998</v>
      </c>
      <c r="P71">
        <v>52</v>
      </c>
      <c r="Q71">
        <v>12.244999999999999</v>
      </c>
      <c r="R71">
        <v>58</v>
      </c>
      <c r="S71">
        <f t="shared" si="25"/>
        <v>0.19939260212182164</v>
      </c>
      <c r="T71">
        <f t="shared" si="26"/>
        <v>53</v>
      </c>
      <c r="U71">
        <f t="shared" si="27"/>
        <v>722661.49370880006</v>
      </c>
      <c r="V71">
        <f t="shared" si="28"/>
        <v>123</v>
      </c>
      <c r="W71">
        <f t="shared" si="29"/>
        <v>24.271700690286018</v>
      </c>
      <c r="X71">
        <f t="shared" si="30"/>
        <v>92</v>
      </c>
      <c r="Y71">
        <f t="shared" si="31"/>
        <v>72.5</v>
      </c>
      <c r="Z71">
        <v>0.70660000000000001</v>
      </c>
      <c r="AA71">
        <f t="shared" si="32"/>
        <v>73</v>
      </c>
      <c r="AB71">
        <v>0.8468</v>
      </c>
      <c r="AC71">
        <f t="shared" si="33"/>
        <v>0.77669999999999995</v>
      </c>
      <c r="AD71">
        <f t="shared" si="34"/>
        <v>65</v>
      </c>
      <c r="AE71">
        <v>0.74319999999999997</v>
      </c>
      <c r="AF71">
        <f t="shared" si="35"/>
        <v>96</v>
      </c>
      <c r="AG71">
        <v>0.71299999999999997</v>
      </c>
      <c r="AH71">
        <f t="shared" si="36"/>
        <v>95</v>
      </c>
      <c r="AI71">
        <f t="shared" si="37"/>
        <v>84.083333333333329</v>
      </c>
      <c r="AJ71">
        <f>IF(C71=1,(AI71/Z71),REF)</f>
        <v>118.99707519577318</v>
      </c>
      <c r="AK71">
        <f t="shared" si="38"/>
        <v>72</v>
      </c>
      <c r="AL71">
        <f>IF(B71=1,(AI71/AC71),REF)</f>
        <v>108.25715634522123</v>
      </c>
      <c r="AM71">
        <f t="shared" si="39"/>
        <v>70</v>
      </c>
      <c r="AN71">
        <f t="shared" si="40"/>
        <v>65</v>
      </c>
      <c r="AO71" t="str">
        <f t="shared" si="41"/>
        <v>Richmond</v>
      </c>
      <c r="AP71">
        <f t="shared" si="42"/>
        <v>0.48846748923330346</v>
      </c>
      <c r="AQ71">
        <f t="shared" si="43"/>
        <v>0.49541117935636658</v>
      </c>
      <c r="AR71">
        <f t="shared" si="44"/>
        <v>0.75294736821908326</v>
      </c>
      <c r="AS71" t="str">
        <f t="shared" si="45"/>
        <v>Richmond</v>
      </c>
      <c r="AT71">
        <f t="shared" si="46"/>
        <v>70</v>
      </c>
      <c r="AU71">
        <f t="shared" si="47"/>
        <v>66.666666666666671</v>
      </c>
      <c r="AV71">
        <v>70</v>
      </c>
      <c r="AW71" t="str">
        <f t="shared" si="48"/>
        <v>Richmond</v>
      </c>
      <c r="AX71" t="str">
        <f t="shared" si="49"/>
        <v/>
      </c>
      <c r="AY71">
        <v>70</v>
      </c>
    </row>
    <row r="72" spans="1:51" x14ac:dyDescent="0.25">
      <c r="A72">
        <v>1</v>
      </c>
      <c r="B72">
        <v>1</v>
      </c>
      <c r="C72">
        <v>1</v>
      </c>
      <c r="D72" t="s">
        <v>318</v>
      </c>
      <c r="E72">
        <v>65.075599999999994</v>
      </c>
      <c r="F72">
        <v>155</v>
      </c>
      <c r="G72">
        <v>64.974699999999999</v>
      </c>
      <c r="H72">
        <v>128</v>
      </c>
      <c r="I72">
        <v>99.273899999999998</v>
      </c>
      <c r="J72">
        <v>235</v>
      </c>
      <c r="K72">
        <v>103.63200000000001</v>
      </c>
      <c r="L72">
        <v>176</v>
      </c>
      <c r="M72">
        <v>92.648099999999999</v>
      </c>
      <c r="N72">
        <v>15</v>
      </c>
      <c r="O72">
        <v>92.994699999999995</v>
      </c>
      <c r="P72">
        <v>14</v>
      </c>
      <c r="Q72">
        <v>10.6372</v>
      </c>
      <c r="R72">
        <v>67</v>
      </c>
      <c r="S72">
        <f t="shared" si="25"/>
        <v>0.16346065191869166</v>
      </c>
      <c r="T72">
        <f t="shared" si="26"/>
        <v>69</v>
      </c>
      <c r="U72">
        <f t="shared" si="27"/>
        <v>698885.35567165434</v>
      </c>
      <c r="V72">
        <f t="shared" si="28"/>
        <v>172</v>
      </c>
      <c r="W72">
        <f t="shared" si="29"/>
        <v>21.682778602530227</v>
      </c>
      <c r="X72">
        <f t="shared" si="30"/>
        <v>18</v>
      </c>
      <c r="Y72">
        <f t="shared" si="31"/>
        <v>43.5</v>
      </c>
      <c r="Z72">
        <v>0.69069999999999998</v>
      </c>
      <c r="AA72">
        <f t="shared" si="32"/>
        <v>82</v>
      </c>
      <c r="AB72">
        <v>0.83789999999999998</v>
      </c>
      <c r="AC72">
        <f t="shared" si="33"/>
        <v>0.76429999999999998</v>
      </c>
      <c r="AD72">
        <f t="shared" si="34"/>
        <v>68</v>
      </c>
      <c r="AE72">
        <v>0.92500000000000004</v>
      </c>
      <c r="AF72">
        <f t="shared" si="35"/>
        <v>25</v>
      </c>
      <c r="AG72">
        <v>0.73819999999999997</v>
      </c>
      <c r="AH72">
        <f t="shared" si="36"/>
        <v>82</v>
      </c>
      <c r="AI72">
        <f t="shared" si="37"/>
        <v>76.583333333333329</v>
      </c>
      <c r="AJ72">
        <f>IF(C72=1,(AI72/Z72),REF)</f>
        <v>110.87785338545437</v>
      </c>
      <c r="AK72">
        <f t="shared" si="38"/>
        <v>71</v>
      </c>
      <c r="AL72">
        <f>IF(B72=1,(AI72/AC72),REF)</f>
        <v>100.20061930306598</v>
      </c>
      <c r="AM72">
        <f t="shared" si="39"/>
        <v>67</v>
      </c>
      <c r="AN72">
        <f t="shared" si="40"/>
        <v>67</v>
      </c>
      <c r="AO72" t="str">
        <f t="shared" si="41"/>
        <v>Temple</v>
      </c>
      <c r="AP72">
        <f t="shared" si="42"/>
        <v>0.48086219497298327</v>
      </c>
      <c r="AQ72">
        <f t="shared" si="43"/>
        <v>0.4922374283565254</v>
      </c>
      <c r="AR72">
        <f t="shared" si="44"/>
        <v>0.74963684384964901</v>
      </c>
      <c r="AS72" t="str">
        <f t="shared" si="45"/>
        <v>Temple</v>
      </c>
      <c r="AT72">
        <f t="shared" si="46"/>
        <v>71</v>
      </c>
      <c r="AU72">
        <f t="shared" si="47"/>
        <v>68.666666666666671</v>
      </c>
      <c r="AV72">
        <v>71</v>
      </c>
      <c r="AW72" t="str">
        <f t="shared" si="48"/>
        <v>Temple</v>
      </c>
      <c r="AX72" t="str">
        <f t="shared" si="49"/>
        <v/>
      </c>
      <c r="AY72">
        <v>71</v>
      </c>
    </row>
    <row r="73" spans="1:51" x14ac:dyDescent="0.25">
      <c r="A73">
        <v>1</v>
      </c>
      <c r="B73">
        <v>1</v>
      </c>
      <c r="C73">
        <v>1</v>
      </c>
      <c r="D73" t="s">
        <v>85</v>
      </c>
      <c r="E73">
        <v>62.7791</v>
      </c>
      <c r="F73">
        <v>281</v>
      </c>
      <c r="G73">
        <v>61.2864</v>
      </c>
      <c r="H73">
        <v>301</v>
      </c>
      <c r="I73">
        <v>99.064599999999999</v>
      </c>
      <c r="J73">
        <v>244</v>
      </c>
      <c r="K73">
        <v>103.846</v>
      </c>
      <c r="L73">
        <v>168</v>
      </c>
      <c r="M73">
        <v>98.672700000000006</v>
      </c>
      <c r="N73">
        <v>99</v>
      </c>
      <c r="O73">
        <v>96.268000000000001</v>
      </c>
      <c r="P73">
        <v>53</v>
      </c>
      <c r="Q73">
        <v>7.5778999999999996</v>
      </c>
      <c r="R73">
        <v>88</v>
      </c>
      <c r="S73">
        <f t="shared" si="25"/>
        <v>0.12070896205902924</v>
      </c>
      <c r="T73">
        <f t="shared" si="26"/>
        <v>85</v>
      </c>
      <c r="U73">
        <f t="shared" si="27"/>
        <v>677009.29433793563</v>
      </c>
      <c r="V73">
        <f t="shared" si="28"/>
        <v>207</v>
      </c>
      <c r="W73">
        <f t="shared" si="29"/>
        <v>23.755054629389836</v>
      </c>
      <c r="X73">
        <f t="shared" si="30"/>
        <v>71</v>
      </c>
      <c r="Y73">
        <f t="shared" si="31"/>
        <v>78</v>
      </c>
      <c r="Z73">
        <v>0.72070000000000001</v>
      </c>
      <c r="AA73">
        <f t="shared" si="32"/>
        <v>70</v>
      </c>
      <c r="AB73">
        <v>0.80640000000000001</v>
      </c>
      <c r="AC73">
        <f t="shared" si="33"/>
        <v>0.76354999999999995</v>
      </c>
      <c r="AD73">
        <f t="shared" si="34"/>
        <v>69</v>
      </c>
      <c r="AE73">
        <v>0.95450000000000002</v>
      </c>
      <c r="AF73">
        <f t="shared" si="35"/>
        <v>14</v>
      </c>
      <c r="AG73">
        <v>0.6643</v>
      </c>
      <c r="AH73">
        <f t="shared" si="36"/>
        <v>114</v>
      </c>
      <c r="AI73">
        <f t="shared" si="37"/>
        <v>94.5</v>
      </c>
      <c r="AJ73">
        <f>IF(C73=1,(AI73/Z73),REF)</f>
        <v>131.12251977244347</v>
      </c>
      <c r="AK73">
        <f t="shared" si="38"/>
        <v>80</v>
      </c>
      <c r="AL73">
        <f>IF(B73=1,(AI73/AC73),REF)</f>
        <v>123.76399711872176</v>
      </c>
      <c r="AM73">
        <f t="shared" si="39"/>
        <v>82</v>
      </c>
      <c r="AN73">
        <f t="shared" si="40"/>
        <v>69</v>
      </c>
      <c r="AO73" t="str">
        <f t="shared" si="41"/>
        <v>Clemson</v>
      </c>
      <c r="AP73">
        <f t="shared" si="42"/>
        <v>0.49340375787233987</v>
      </c>
      <c r="AQ73">
        <f t="shared" si="43"/>
        <v>0.47894182518265804</v>
      </c>
      <c r="AR73">
        <f t="shared" si="44"/>
        <v>0.74940443688333325</v>
      </c>
      <c r="AS73" t="str">
        <f t="shared" si="45"/>
        <v>Clemson</v>
      </c>
      <c r="AT73">
        <f t="shared" si="46"/>
        <v>72</v>
      </c>
      <c r="AU73">
        <f t="shared" si="47"/>
        <v>70</v>
      </c>
      <c r="AV73">
        <v>72</v>
      </c>
      <c r="AW73" t="str">
        <f t="shared" si="48"/>
        <v>Clemson</v>
      </c>
      <c r="AX73" t="str">
        <f t="shared" si="49"/>
        <v/>
      </c>
      <c r="AY73">
        <v>72</v>
      </c>
    </row>
    <row r="74" spans="1:51" x14ac:dyDescent="0.25">
      <c r="A74">
        <v>1</v>
      </c>
      <c r="B74">
        <v>1</v>
      </c>
      <c r="C74">
        <v>1</v>
      </c>
      <c r="D74" t="s">
        <v>135</v>
      </c>
      <c r="E74">
        <v>63.984299999999998</v>
      </c>
      <c r="F74">
        <v>227</v>
      </c>
      <c r="G74">
        <v>63.418199999999999</v>
      </c>
      <c r="H74">
        <v>206</v>
      </c>
      <c r="I74">
        <v>97.111999999999995</v>
      </c>
      <c r="J74">
        <v>272</v>
      </c>
      <c r="K74">
        <v>103.03400000000001</v>
      </c>
      <c r="L74">
        <v>184</v>
      </c>
      <c r="M74">
        <v>99.2363</v>
      </c>
      <c r="N74">
        <v>110</v>
      </c>
      <c r="O74">
        <v>95.613500000000002</v>
      </c>
      <c r="P74">
        <v>48</v>
      </c>
      <c r="Q74">
        <v>7.4204400000000001</v>
      </c>
      <c r="R74">
        <v>89</v>
      </c>
      <c r="S74">
        <f t="shared" si="25"/>
        <v>0.11597376231356761</v>
      </c>
      <c r="T74">
        <f t="shared" si="26"/>
        <v>89</v>
      </c>
      <c r="U74">
        <f t="shared" si="27"/>
        <v>679257.65870305081</v>
      </c>
      <c r="V74">
        <f t="shared" si="28"/>
        <v>205</v>
      </c>
      <c r="W74">
        <f t="shared" si="29"/>
        <v>23.054585731621934</v>
      </c>
      <c r="X74">
        <f t="shared" si="30"/>
        <v>51</v>
      </c>
      <c r="Y74">
        <f t="shared" si="31"/>
        <v>70</v>
      </c>
      <c r="Z74">
        <v>0.72989999999999999</v>
      </c>
      <c r="AA74">
        <f t="shared" si="32"/>
        <v>65</v>
      </c>
      <c r="AB74">
        <v>0.74970000000000003</v>
      </c>
      <c r="AC74">
        <f t="shared" si="33"/>
        <v>0.73980000000000001</v>
      </c>
      <c r="AD74">
        <f t="shared" si="34"/>
        <v>75</v>
      </c>
      <c r="AE74">
        <v>0.76329999999999998</v>
      </c>
      <c r="AF74">
        <f t="shared" si="35"/>
        <v>91</v>
      </c>
      <c r="AG74">
        <v>0.75080000000000002</v>
      </c>
      <c r="AH74">
        <f t="shared" si="36"/>
        <v>76</v>
      </c>
      <c r="AI74">
        <f t="shared" si="37"/>
        <v>101</v>
      </c>
      <c r="AJ74">
        <f>IF(C74=1,(AI74/Z74),REF)</f>
        <v>138.37511987943554</v>
      </c>
      <c r="AK74">
        <f t="shared" si="38"/>
        <v>84</v>
      </c>
      <c r="AL74">
        <f>IF(B74=1,(AI74/AC74),REF)</f>
        <v>136.52338469856718</v>
      </c>
      <c r="AM74">
        <f t="shared" si="39"/>
        <v>86</v>
      </c>
      <c r="AN74">
        <f t="shared" si="40"/>
        <v>75</v>
      </c>
      <c r="AO74" t="str">
        <f t="shared" si="41"/>
        <v>Georgia Tech</v>
      </c>
      <c r="AP74">
        <f t="shared" si="42"/>
        <v>0.49701926419022863</v>
      </c>
      <c r="AQ74">
        <f t="shared" si="43"/>
        <v>0.4583877684045769</v>
      </c>
      <c r="AR74">
        <f t="shared" si="44"/>
        <v>0.74415495045786129</v>
      </c>
      <c r="AS74" t="str">
        <f t="shared" si="45"/>
        <v>Georgia Tech</v>
      </c>
      <c r="AT74">
        <f t="shared" si="46"/>
        <v>73</v>
      </c>
      <c r="AU74">
        <f t="shared" si="47"/>
        <v>74.333333333333329</v>
      </c>
      <c r="AV74">
        <v>73</v>
      </c>
      <c r="AW74" t="str">
        <f t="shared" si="48"/>
        <v>Georgia Tech</v>
      </c>
      <c r="AX74" t="str">
        <f t="shared" si="49"/>
        <v/>
      </c>
      <c r="AY74">
        <v>73</v>
      </c>
    </row>
    <row r="75" spans="1:51" x14ac:dyDescent="0.25">
      <c r="A75">
        <v>1</v>
      </c>
      <c r="B75">
        <v>1</v>
      </c>
      <c r="C75">
        <v>1</v>
      </c>
      <c r="D75" t="s">
        <v>261</v>
      </c>
      <c r="E75">
        <v>61.072000000000003</v>
      </c>
      <c r="F75">
        <v>325</v>
      </c>
      <c r="G75">
        <v>60.073399999999999</v>
      </c>
      <c r="H75">
        <v>331</v>
      </c>
      <c r="I75">
        <v>108.572</v>
      </c>
      <c r="J75">
        <v>50</v>
      </c>
      <c r="K75">
        <v>113.968</v>
      </c>
      <c r="L75">
        <v>30</v>
      </c>
      <c r="M75">
        <v>106.53</v>
      </c>
      <c r="N75">
        <v>274</v>
      </c>
      <c r="O75">
        <v>104.94499999999999</v>
      </c>
      <c r="P75">
        <v>184</v>
      </c>
      <c r="Q75">
        <v>9.0230099999999993</v>
      </c>
      <c r="R75">
        <v>76</v>
      </c>
      <c r="S75">
        <f t="shared" si="25"/>
        <v>0.14774364684307065</v>
      </c>
      <c r="T75">
        <f t="shared" si="26"/>
        <v>74</v>
      </c>
      <c r="U75">
        <f t="shared" si="27"/>
        <v>793246.19322572812</v>
      </c>
      <c r="V75">
        <f t="shared" si="28"/>
        <v>58</v>
      </c>
      <c r="W75">
        <f t="shared" si="29"/>
        <v>28.03474824283871</v>
      </c>
      <c r="X75">
        <f t="shared" si="30"/>
        <v>282</v>
      </c>
      <c r="Y75">
        <f t="shared" si="31"/>
        <v>178</v>
      </c>
      <c r="Z75">
        <v>0.68899999999999995</v>
      </c>
      <c r="AA75">
        <f t="shared" si="32"/>
        <v>83</v>
      </c>
      <c r="AB75">
        <v>0.81730000000000003</v>
      </c>
      <c r="AC75">
        <f t="shared" si="33"/>
        <v>0.75314999999999999</v>
      </c>
      <c r="AD75">
        <f t="shared" si="34"/>
        <v>73</v>
      </c>
      <c r="AE75">
        <v>0.87760000000000005</v>
      </c>
      <c r="AF75">
        <f t="shared" si="35"/>
        <v>41</v>
      </c>
      <c r="AG75">
        <v>0.754</v>
      </c>
      <c r="AH75">
        <f t="shared" si="36"/>
        <v>74</v>
      </c>
      <c r="AI75">
        <f t="shared" si="37"/>
        <v>83</v>
      </c>
      <c r="AJ75">
        <f>IF(C75=1,(AI75/Z75),REF)</f>
        <v>120.4644412191582</v>
      </c>
      <c r="AK75">
        <f t="shared" si="38"/>
        <v>74</v>
      </c>
      <c r="AL75">
        <f>IF(B75=1,(AI75/AC75),REF)</f>
        <v>110.20381066188675</v>
      </c>
      <c r="AM75">
        <f t="shared" si="39"/>
        <v>74</v>
      </c>
      <c r="AN75">
        <f t="shared" si="40"/>
        <v>73</v>
      </c>
      <c r="AO75" t="str">
        <f t="shared" si="41"/>
        <v>Pittsburgh</v>
      </c>
      <c r="AP75">
        <f t="shared" si="42"/>
        <v>0.47571735364772938</v>
      </c>
      <c r="AQ75">
        <f t="shared" si="43"/>
        <v>0.47932102375383145</v>
      </c>
      <c r="AR75">
        <f t="shared" si="44"/>
        <v>0.74404008073592942</v>
      </c>
      <c r="AS75" t="str">
        <f t="shared" si="45"/>
        <v>Pittsburgh</v>
      </c>
      <c r="AT75">
        <f t="shared" si="46"/>
        <v>74</v>
      </c>
      <c r="AU75">
        <f t="shared" si="47"/>
        <v>73.333333333333329</v>
      </c>
      <c r="AV75">
        <v>75</v>
      </c>
      <c r="AW75" t="str">
        <f t="shared" si="48"/>
        <v>Pittsburgh</v>
      </c>
      <c r="AX75" t="str">
        <f t="shared" si="49"/>
        <v/>
      </c>
      <c r="AY75">
        <v>74</v>
      </c>
    </row>
    <row r="76" spans="1:51" x14ac:dyDescent="0.25">
      <c r="A76">
        <v>1</v>
      </c>
      <c r="B76">
        <v>1</v>
      </c>
      <c r="C76">
        <v>1</v>
      </c>
      <c r="D76" t="s">
        <v>192</v>
      </c>
      <c r="E76">
        <v>64.630099999999999</v>
      </c>
      <c r="F76">
        <v>183</v>
      </c>
      <c r="G76">
        <v>63.457299999999996</v>
      </c>
      <c r="H76">
        <v>204</v>
      </c>
      <c r="I76">
        <v>99.631200000000007</v>
      </c>
      <c r="J76">
        <v>228</v>
      </c>
      <c r="K76">
        <v>104.83499999999999</v>
      </c>
      <c r="L76">
        <v>152</v>
      </c>
      <c r="M76">
        <v>102.60899999999999</v>
      </c>
      <c r="N76">
        <v>184</v>
      </c>
      <c r="O76">
        <v>98.022400000000005</v>
      </c>
      <c r="P76">
        <v>68</v>
      </c>
      <c r="Q76">
        <v>6.81311</v>
      </c>
      <c r="R76">
        <v>97</v>
      </c>
      <c r="S76">
        <f t="shared" si="25"/>
        <v>0.10540908957281497</v>
      </c>
      <c r="T76">
        <f t="shared" si="26"/>
        <v>98</v>
      </c>
      <c r="U76">
        <f t="shared" si="27"/>
        <v>710309.1790894724</v>
      </c>
      <c r="V76">
        <f t="shared" si="28"/>
        <v>154</v>
      </c>
      <c r="W76">
        <f t="shared" si="29"/>
        <v>23.751207987681283</v>
      </c>
      <c r="X76">
        <f t="shared" si="30"/>
        <v>70</v>
      </c>
      <c r="Y76">
        <f t="shared" si="31"/>
        <v>84</v>
      </c>
      <c r="Z76">
        <v>0.74719999999999998</v>
      </c>
      <c r="AA76">
        <f t="shared" si="32"/>
        <v>59</v>
      </c>
      <c r="AB76">
        <v>0.68469999999999998</v>
      </c>
      <c r="AC76">
        <f t="shared" si="33"/>
        <v>0.71594999999999998</v>
      </c>
      <c r="AD76">
        <f t="shared" si="34"/>
        <v>82</v>
      </c>
      <c r="AE76">
        <v>0.66890000000000005</v>
      </c>
      <c r="AF76">
        <f t="shared" si="35"/>
        <v>126</v>
      </c>
      <c r="AG76">
        <v>0.71719999999999995</v>
      </c>
      <c r="AH76">
        <f t="shared" si="36"/>
        <v>93</v>
      </c>
      <c r="AI76">
        <f t="shared" si="37"/>
        <v>106.16666666666667</v>
      </c>
      <c r="AJ76">
        <f>IF(C76=1,(AI76/Z76),REF)</f>
        <v>142.08600999286224</v>
      </c>
      <c r="AK76">
        <f t="shared" si="38"/>
        <v>87</v>
      </c>
      <c r="AL76">
        <f>IF(B76=1,(AI76/AC76),REF)</f>
        <v>148.28782270642736</v>
      </c>
      <c r="AM76">
        <f t="shared" si="39"/>
        <v>94</v>
      </c>
      <c r="AN76">
        <f t="shared" si="40"/>
        <v>82</v>
      </c>
      <c r="AO76" t="str">
        <f t="shared" si="41"/>
        <v>Marquette</v>
      </c>
      <c r="AP76">
        <f t="shared" si="42"/>
        <v>0.50745483031227867</v>
      </c>
      <c r="AQ76">
        <f t="shared" si="43"/>
        <v>0.43905010125655275</v>
      </c>
      <c r="AR76">
        <f t="shared" si="44"/>
        <v>0.74137366359057599</v>
      </c>
      <c r="AS76" t="str">
        <f t="shared" si="45"/>
        <v>Marquette</v>
      </c>
      <c r="AT76">
        <f t="shared" si="46"/>
        <v>75</v>
      </c>
      <c r="AU76">
        <f t="shared" si="47"/>
        <v>79.666666666666671</v>
      </c>
      <c r="AV76">
        <v>77</v>
      </c>
      <c r="AW76" t="str">
        <f t="shared" si="48"/>
        <v>Marquette</v>
      </c>
      <c r="AX76" t="str">
        <f t="shared" si="49"/>
        <v/>
      </c>
      <c r="AY76">
        <v>75</v>
      </c>
    </row>
    <row r="77" spans="1:51" x14ac:dyDescent="0.25">
      <c r="A77">
        <v>1</v>
      </c>
      <c r="B77">
        <v>1</v>
      </c>
      <c r="C77">
        <v>1</v>
      </c>
      <c r="D77" t="s">
        <v>292</v>
      </c>
      <c r="E77">
        <v>66.050700000000006</v>
      </c>
      <c r="F77">
        <v>116</v>
      </c>
      <c r="G77">
        <v>65.490200000000002</v>
      </c>
      <c r="H77">
        <v>99</v>
      </c>
      <c r="I77">
        <v>102.685</v>
      </c>
      <c r="J77">
        <v>163</v>
      </c>
      <c r="K77">
        <v>108.785</v>
      </c>
      <c r="L77">
        <v>74</v>
      </c>
      <c r="M77">
        <v>102.42700000000001</v>
      </c>
      <c r="N77">
        <v>180</v>
      </c>
      <c r="O77">
        <v>100.75700000000001</v>
      </c>
      <c r="P77">
        <v>113</v>
      </c>
      <c r="Q77">
        <v>8.0271299999999997</v>
      </c>
      <c r="R77">
        <v>84</v>
      </c>
      <c r="S77">
        <f t="shared" si="25"/>
        <v>0.12154299651631233</v>
      </c>
      <c r="T77">
        <f t="shared" si="26"/>
        <v>84</v>
      </c>
      <c r="U77">
        <f t="shared" si="27"/>
        <v>781655.6235846075</v>
      </c>
      <c r="V77">
        <f t="shared" si="28"/>
        <v>69</v>
      </c>
      <c r="W77">
        <f t="shared" si="29"/>
        <v>24.286388631049856</v>
      </c>
      <c r="X77">
        <f t="shared" si="30"/>
        <v>93</v>
      </c>
      <c r="Y77">
        <f t="shared" si="31"/>
        <v>88.5</v>
      </c>
      <c r="Z77">
        <v>0.67600000000000005</v>
      </c>
      <c r="AA77">
        <f t="shared" si="32"/>
        <v>86</v>
      </c>
      <c r="AB77">
        <v>0.83230000000000004</v>
      </c>
      <c r="AC77">
        <f t="shared" si="33"/>
        <v>0.7541500000000001</v>
      </c>
      <c r="AD77">
        <f t="shared" si="34"/>
        <v>72</v>
      </c>
      <c r="AE77">
        <v>0.58850000000000002</v>
      </c>
      <c r="AF77">
        <f t="shared" si="35"/>
        <v>156</v>
      </c>
      <c r="AG77">
        <v>0.87260000000000004</v>
      </c>
      <c r="AH77">
        <f t="shared" si="36"/>
        <v>36</v>
      </c>
      <c r="AI77">
        <f t="shared" si="37"/>
        <v>84.25</v>
      </c>
      <c r="AJ77">
        <f>IF(C77=1,(AI77/Z77),REF)</f>
        <v>124.63017751479289</v>
      </c>
      <c r="AK77">
        <f t="shared" si="38"/>
        <v>75</v>
      </c>
      <c r="AL77">
        <f>IF(B77=1,(AI77/AC77),REF)</f>
        <v>111.71517602598951</v>
      </c>
      <c r="AM77">
        <f t="shared" si="39"/>
        <v>76</v>
      </c>
      <c r="AN77">
        <f t="shared" si="40"/>
        <v>72</v>
      </c>
      <c r="AO77" t="str">
        <f t="shared" si="41"/>
        <v>Seton Hall</v>
      </c>
      <c r="AP77">
        <f t="shared" si="42"/>
        <v>0.46515750673583817</v>
      </c>
      <c r="AQ77">
        <f t="shared" si="43"/>
        <v>0.47914094810955715</v>
      </c>
      <c r="AR77">
        <f t="shared" si="44"/>
        <v>0.74068186828191451</v>
      </c>
      <c r="AS77" t="str">
        <f t="shared" si="45"/>
        <v>Seton Hall</v>
      </c>
      <c r="AT77">
        <f t="shared" si="46"/>
        <v>76</v>
      </c>
      <c r="AU77">
        <f t="shared" si="47"/>
        <v>73.333333333333329</v>
      </c>
      <c r="AV77">
        <v>82</v>
      </c>
      <c r="AW77" t="str">
        <f t="shared" si="48"/>
        <v>Seton Hall</v>
      </c>
      <c r="AX77" t="str">
        <f t="shared" si="49"/>
        <v/>
      </c>
      <c r="AY77">
        <v>76</v>
      </c>
    </row>
    <row r="78" spans="1:51" x14ac:dyDescent="0.25">
      <c r="A78">
        <v>1</v>
      </c>
      <c r="B78">
        <v>1</v>
      </c>
      <c r="C78">
        <v>1</v>
      </c>
      <c r="D78" t="s">
        <v>46</v>
      </c>
      <c r="E78">
        <v>66.012500000000003</v>
      </c>
      <c r="F78">
        <v>120</v>
      </c>
      <c r="G78">
        <v>65.355000000000004</v>
      </c>
      <c r="H78">
        <v>108</v>
      </c>
      <c r="I78">
        <v>103.419</v>
      </c>
      <c r="J78">
        <v>141</v>
      </c>
      <c r="K78">
        <v>109.36</v>
      </c>
      <c r="L78">
        <v>68</v>
      </c>
      <c r="M78">
        <v>99.225800000000007</v>
      </c>
      <c r="N78">
        <v>108</v>
      </c>
      <c r="O78">
        <v>98.8215</v>
      </c>
      <c r="P78">
        <v>86</v>
      </c>
      <c r="Q78">
        <v>10.5388</v>
      </c>
      <c r="R78">
        <v>69</v>
      </c>
      <c r="S78">
        <f t="shared" si="25"/>
        <v>0.15964400681689073</v>
      </c>
      <c r="T78">
        <f t="shared" si="26"/>
        <v>71</v>
      </c>
      <c r="U78">
        <f t="shared" si="27"/>
        <v>789483.72872000001</v>
      </c>
      <c r="V78">
        <f t="shared" si="28"/>
        <v>60</v>
      </c>
      <c r="W78">
        <f t="shared" si="29"/>
        <v>23.557875715289807</v>
      </c>
      <c r="X78">
        <f t="shared" si="30"/>
        <v>65</v>
      </c>
      <c r="Y78">
        <f t="shared" si="31"/>
        <v>68</v>
      </c>
      <c r="Z78">
        <v>0.64649999999999996</v>
      </c>
      <c r="AA78">
        <f t="shared" si="32"/>
        <v>103</v>
      </c>
      <c r="AB78">
        <v>0.83230000000000004</v>
      </c>
      <c r="AC78">
        <f t="shared" si="33"/>
        <v>0.73940000000000006</v>
      </c>
      <c r="AD78">
        <f t="shared" si="34"/>
        <v>76</v>
      </c>
      <c r="AE78">
        <v>0.83540000000000003</v>
      </c>
      <c r="AF78">
        <f t="shared" si="35"/>
        <v>59</v>
      </c>
      <c r="AG78">
        <v>0.81420000000000003</v>
      </c>
      <c r="AH78">
        <f t="shared" si="36"/>
        <v>55</v>
      </c>
      <c r="AI78">
        <f t="shared" si="37"/>
        <v>64.833333333333329</v>
      </c>
      <c r="AJ78">
        <f>IF(C78=1,(AI78/Z78),REF)</f>
        <v>100.28357824181489</v>
      </c>
      <c r="AK78">
        <f t="shared" si="38"/>
        <v>65</v>
      </c>
      <c r="AL78">
        <f>IF(B78=1,(AI78/AC78),REF)</f>
        <v>87.683707510594161</v>
      </c>
      <c r="AM78">
        <f t="shared" si="39"/>
        <v>63</v>
      </c>
      <c r="AN78">
        <f t="shared" si="40"/>
        <v>63</v>
      </c>
      <c r="AO78" t="str">
        <f t="shared" si="41"/>
        <v>Arizona St.</v>
      </c>
      <c r="AP78">
        <f t="shared" si="42"/>
        <v>0.45463326195667936</v>
      </c>
      <c r="AQ78">
        <f t="shared" si="43"/>
        <v>0.4842104494407431</v>
      </c>
      <c r="AR78">
        <f t="shared" si="44"/>
        <v>0.7389674727032175</v>
      </c>
      <c r="AS78" t="str">
        <f t="shared" si="45"/>
        <v>Arizona St.</v>
      </c>
      <c r="AT78">
        <f t="shared" si="46"/>
        <v>77</v>
      </c>
      <c r="AU78">
        <f t="shared" si="47"/>
        <v>72</v>
      </c>
      <c r="AV78">
        <v>80</v>
      </c>
      <c r="AW78" t="str">
        <f t="shared" si="48"/>
        <v>Arizona St.</v>
      </c>
      <c r="AX78" t="str">
        <f t="shared" si="49"/>
        <v/>
      </c>
      <c r="AY78">
        <v>77</v>
      </c>
    </row>
    <row r="79" spans="1:51" x14ac:dyDescent="0.25">
      <c r="A79">
        <v>1</v>
      </c>
      <c r="B79">
        <v>1</v>
      </c>
      <c r="C79">
        <v>1</v>
      </c>
      <c r="D79" t="s">
        <v>96</v>
      </c>
      <c r="E79">
        <v>63.309199999999997</v>
      </c>
      <c r="F79">
        <v>257</v>
      </c>
      <c r="G79">
        <v>61.826300000000003</v>
      </c>
      <c r="H79">
        <v>281</v>
      </c>
      <c r="I79">
        <v>104.60299999999999</v>
      </c>
      <c r="J79">
        <v>115</v>
      </c>
      <c r="K79">
        <v>110.655</v>
      </c>
      <c r="L79">
        <v>58</v>
      </c>
      <c r="M79">
        <v>104.245</v>
      </c>
      <c r="N79">
        <v>218</v>
      </c>
      <c r="O79">
        <v>102.096</v>
      </c>
      <c r="P79">
        <v>141</v>
      </c>
      <c r="Q79">
        <v>8.5590299999999999</v>
      </c>
      <c r="R79">
        <v>82</v>
      </c>
      <c r="S79">
        <f t="shared" si="25"/>
        <v>0.13519362114826911</v>
      </c>
      <c r="T79">
        <f t="shared" si="26"/>
        <v>81</v>
      </c>
      <c r="U79">
        <f t="shared" si="27"/>
        <v>775191.33694952994</v>
      </c>
      <c r="V79">
        <f t="shared" si="28"/>
        <v>76</v>
      </c>
      <c r="W79">
        <f t="shared" si="29"/>
        <v>25.878978990141945</v>
      </c>
      <c r="X79">
        <f t="shared" si="30"/>
        <v>167</v>
      </c>
      <c r="Y79">
        <f t="shared" si="31"/>
        <v>124</v>
      </c>
      <c r="Z79">
        <v>0.71540000000000004</v>
      </c>
      <c r="AA79">
        <f t="shared" si="32"/>
        <v>72</v>
      </c>
      <c r="AB79">
        <v>0.70189999999999997</v>
      </c>
      <c r="AC79">
        <f t="shared" si="33"/>
        <v>0.70865</v>
      </c>
      <c r="AD79">
        <f t="shared" si="34"/>
        <v>87</v>
      </c>
      <c r="AE79">
        <v>0.75790000000000002</v>
      </c>
      <c r="AF79">
        <f t="shared" si="35"/>
        <v>93</v>
      </c>
      <c r="AG79">
        <v>0.73260000000000003</v>
      </c>
      <c r="AH79">
        <f t="shared" si="36"/>
        <v>85</v>
      </c>
      <c r="AI79">
        <f t="shared" si="37"/>
        <v>91</v>
      </c>
      <c r="AJ79">
        <f>IF(C79=1,(AI79/Z79),REF)</f>
        <v>127.20156555772994</v>
      </c>
      <c r="AK79">
        <f t="shared" si="38"/>
        <v>78</v>
      </c>
      <c r="AL79">
        <f>IF(B79=1,(AI79/AC79),REF)</f>
        <v>128.41317999012207</v>
      </c>
      <c r="AM79">
        <f t="shared" si="39"/>
        <v>84</v>
      </c>
      <c r="AN79">
        <f t="shared" si="40"/>
        <v>78</v>
      </c>
      <c r="AO79" t="str">
        <f t="shared" si="41"/>
        <v>Creighton</v>
      </c>
      <c r="AP79">
        <f t="shared" si="42"/>
        <v>0.49126446327344803</v>
      </c>
      <c r="AQ79">
        <f t="shared" si="43"/>
        <v>0.44246117228097354</v>
      </c>
      <c r="AR79">
        <f t="shared" si="44"/>
        <v>0.7373534468724634</v>
      </c>
      <c r="AS79" t="str">
        <f t="shared" si="45"/>
        <v>Creighton</v>
      </c>
      <c r="AT79">
        <f t="shared" si="46"/>
        <v>78</v>
      </c>
      <c r="AU79">
        <f t="shared" si="47"/>
        <v>81</v>
      </c>
      <c r="AV79">
        <v>85</v>
      </c>
      <c r="AW79" t="str">
        <f t="shared" si="48"/>
        <v>Creighton</v>
      </c>
      <c r="AX79" t="str">
        <f t="shared" si="49"/>
        <v/>
      </c>
      <c r="AY79">
        <v>78</v>
      </c>
    </row>
    <row r="80" spans="1:51" x14ac:dyDescent="0.25">
      <c r="A80">
        <v>1</v>
      </c>
      <c r="B80">
        <v>1</v>
      </c>
      <c r="C80">
        <v>1</v>
      </c>
      <c r="D80" t="s">
        <v>330</v>
      </c>
      <c r="E80">
        <v>67.232699999999994</v>
      </c>
      <c r="F80">
        <v>72</v>
      </c>
      <c r="G80">
        <v>66.261899999999997</v>
      </c>
      <c r="H80">
        <v>66</v>
      </c>
      <c r="I80">
        <v>111.14</v>
      </c>
      <c r="J80">
        <v>28</v>
      </c>
      <c r="K80">
        <v>112.949</v>
      </c>
      <c r="L80">
        <v>39</v>
      </c>
      <c r="M80">
        <v>104.889</v>
      </c>
      <c r="N80">
        <v>235</v>
      </c>
      <c r="O80">
        <v>105.205</v>
      </c>
      <c r="P80">
        <v>194</v>
      </c>
      <c r="Q80">
        <v>7.74376</v>
      </c>
      <c r="R80">
        <v>87</v>
      </c>
      <c r="S80">
        <f t="shared" si="25"/>
        <v>0.11518204683137818</v>
      </c>
      <c r="T80">
        <f t="shared" si="26"/>
        <v>90</v>
      </c>
      <c r="U80">
        <f t="shared" si="27"/>
        <v>857719.59707205265</v>
      </c>
      <c r="V80">
        <f t="shared" si="28"/>
        <v>27</v>
      </c>
      <c r="W80">
        <f t="shared" si="29"/>
        <v>25.566875503309838</v>
      </c>
      <c r="X80">
        <f t="shared" si="30"/>
        <v>156</v>
      </c>
      <c r="Y80">
        <f t="shared" si="31"/>
        <v>123</v>
      </c>
      <c r="Z80">
        <v>0.70289999999999997</v>
      </c>
      <c r="AA80">
        <f t="shared" si="32"/>
        <v>75</v>
      </c>
      <c r="AB80">
        <v>0.71199999999999997</v>
      </c>
      <c r="AC80">
        <f t="shared" si="33"/>
        <v>0.70744999999999991</v>
      </c>
      <c r="AD80">
        <f t="shared" si="34"/>
        <v>89</v>
      </c>
      <c r="AE80">
        <v>0.64980000000000004</v>
      </c>
      <c r="AF80">
        <f t="shared" si="35"/>
        <v>132</v>
      </c>
      <c r="AG80">
        <v>0.753</v>
      </c>
      <c r="AH80">
        <f t="shared" si="36"/>
        <v>75</v>
      </c>
      <c r="AI80">
        <f t="shared" si="37"/>
        <v>89.333333333333329</v>
      </c>
      <c r="AJ80">
        <f>IF(C80=1,(AI80/Z80),REF)</f>
        <v>127.09252145871864</v>
      </c>
      <c r="AK80">
        <f t="shared" si="38"/>
        <v>77</v>
      </c>
      <c r="AL80">
        <f>IF(B80=1,(AI80/AC80),REF)</f>
        <v>126.27511956086414</v>
      </c>
      <c r="AM80">
        <f t="shared" si="39"/>
        <v>83</v>
      </c>
      <c r="AN80">
        <f t="shared" si="40"/>
        <v>77</v>
      </c>
      <c r="AO80" t="str">
        <f t="shared" si="41"/>
        <v>Toledo</v>
      </c>
      <c r="AP80">
        <f t="shared" si="42"/>
        <v>0.48272212333421349</v>
      </c>
      <c r="AQ80">
        <f t="shared" si="43"/>
        <v>0.44263994339407409</v>
      </c>
      <c r="AR80">
        <f t="shared" si="44"/>
        <v>0.7347044642752748</v>
      </c>
      <c r="AS80" t="str">
        <f t="shared" si="45"/>
        <v>Toledo</v>
      </c>
      <c r="AT80">
        <f t="shared" si="46"/>
        <v>79</v>
      </c>
      <c r="AU80">
        <f t="shared" si="47"/>
        <v>81.666666666666671</v>
      </c>
      <c r="AV80">
        <v>76</v>
      </c>
      <c r="AW80" t="str">
        <f t="shared" si="48"/>
        <v>Toledo</v>
      </c>
      <c r="AX80" t="str">
        <f t="shared" si="49"/>
        <v/>
      </c>
      <c r="AY80">
        <v>79</v>
      </c>
    </row>
    <row r="81" spans="1:51" x14ac:dyDescent="0.25">
      <c r="A81">
        <v>1</v>
      </c>
      <c r="B81">
        <v>1</v>
      </c>
      <c r="C81">
        <v>1</v>
      </c>
      <c r="D81" t="s">
        <v>198</v>
      </c>
      <c r="E81">
        <v>65.653199999999998</v>
      </c>
      <c r="F81">
        <v>135</v>
      </c>
      <c r="G81">
        <v>66.009399999999999</v>
      </c>
      <c r="H81">
        <v>77</v>
      </c>
      <c r="I81">
        <v>101.759</v>
      </c>
      <c r="J81">
        <v>180</v>
      </c>
      <c r="K81">
        <v>105.20699999999999</v>
      </c>
      <c r="L81">
        <v>138</v>
      </c>
      <c r="M81">
        <v>95.546999999999997</v>
      </c>
      <c r="N81">
        <v>38</v>
      </c>
      <c r="O81">
        <v>97.359399999999994</v>
      </c>
      <c r="P81">
        <v>63</v>
      </c>
      <c r="Q81">
        <v>7.8481399999999999</v>
      </c>
      <c r="R81">
        <v>85</v>
      </c>
      <c r="S81">
        <f t="shared" si="25"/>
        <v>0.11953111196407791</v>
      </c>
      <c r="T81">
        <f t="shared" si="26"/>
        <v>87</v>
      </c>
      <c r="U81">
        <f t="shared" si="27"/>
        <v>726683.2877779667</v>
      </c>
      <c r="V81">
        <f t="shared" si="28"/>
        <v>118</v>
      </c>
      <c r="W81">
        <f t="shared" si="29"/>
        <v>23.128566872686754</v>
      </c>
      <c r="X81">
        <f t="shared" si="30"/>
        <v>54</v>
      </c>
      <c r="Y81">
        <f t="shared" si="31"/>
        <v>70.5</v>
      </c>
      <c r="Z81">
        <v>0.66549999999999998</v>
      </c>
      <c r="AA81">
        <f t="shared" si="32"/>
        <v>92</v>
      </c>
      <c r="AB81">
        <v>0.80389999999999995</v>
      </c>
      <c r="AC81">
        <f t="shared" si="33"/>
        <v>0.73469999999999991</v>
      </c>
      <c r="AD81">
        <f t="shared" si="34"/>
        <v>79</v>
      </c>
      <c r="AE81">
        <v>0.7641</v>
      </c>
      <c r="AF81">
        <f t="shared" si="35"/>
        <v>89</v>
      </c>
      <c r="AG81">
        <v>0.80569999999999997</v>
      </c>
      <c r="AH81">
        <f t="shared" si="36"/>
        <v>60</v>
      </c>
      <c r="AI81">
        <f t="shared" si="37"/>
        <v>83.916666666666671</v>
      </c>
      <c r="AJ81">
        <f>IF(C81=1,(AI81/Z81),REF)</f>
        <v>126.09566741798147</v>
      </c>
      <c r="AK81">
        <f t="shared" si="38"/>
        <v>76</v>
      </c>
      <c r="AL81">
        <f>IF(B81=1,(AI81/AC81),REF)</f>
        <v>114.21895558277757</v>
      </c>
      <c r="AM81">
        <f t="shared" si="39"/>
        <v>77</v>
      </c>
      <c r="AN81">
        <f t="shared" si="40"/>
        <v>76</v>
      </c>
      <c r="AO81" t="str">
        <f t="shared" si="41"/>
        <v>Memphis</v>
      </c>
      <c r="AP81">
        <f t="shared" si="42"/>
        <v>0.45739741176793819</v>
      </c>
      <c r="AQ81">
        <f t="shared" si="43"/>
        <v>0.46549212809452067</v>
      </c>
      <c r="AR81">
        <f t="shared" si="44"/>
        <v>0.73391859469437937</v>
      </c>
      <c r="AS81" t="str">
        <f t="shared" si="45"/>
        <v>Memphis</v>
      </c>
      <c r="AT81">
        <f t="shared" si="46"/>
        <v>80</v>
      </c>
      <c r="AU81">
        <f t="shared" si="47"/>
        <v>78.333333333333329</v>
      </c>
      <c r="AV81">
        <v>79</v>
      </c>
      <c r="AW81" t="str">
        <f t="shared" si="48"/>
        <v>Memphis</v>
      </c>
      <c r="AX81" t="str">
        <f t="shared" si="49"/>
        <v/>
      </c>
      <c r="AY81">
        <v>80</v>
      </c>
    </row>
    <row r="82" spans="1:51" x14ac:dyDescent="0.25">
      <c r="A82">
        <v>1</v>
      </c>
      <c r="B82">
        <v>1</v>
      </c>
      <c r="C82">
        <v>1</v>
      </c>
      <c r="D82" t="s">
        <v>259</v>
      </c>
      <c r="E82">
        <v>65.7316</v>
      </c>
      <c r="F82">
        <v>127</v>
      </c>
      <c r="G82">
        <v>65.090400000000002</v>
      </c>
      <c r="H82">
        <v>116</v>
      </c>
      <c r="I82">
        <v>99.882999999999996</v>
      </c>
      <c r="J82">
        <v>224</v>
      </c>
      <c r="K82">
        <v>104.85299999999999</v>
      </c>
      <c r="L82">
        <v>150</v>
      </c>
      <c r="M82">
        <v>98.815600000000003</v>
      </c>
      <c r="N82">
        <v>102</v>
      </c>
      <c r="O82">
        <v>96.768299999999996</v>
      </c>
      <c r="P82">
        <v>57</v>
      </c>
      <c r="Q82">
        <v>8.08432</v>
      </c>
      <c r="R82">
        <v>83</v>
      </c>
      <c r="S82">
        <f t="shared" si="25"/>
        <v>0.12299563680178176</v>
      </c>
      <c r="T82">
        <f t="shared" si="26"/>
        <v>83</v>
      </c>
      <c r="U82">
        <f t="shared" si="27"/>
        <v>722663.17590214428</v>
      </c>
      <c r="V82">
        <f t="shared" si="28"/>
        <v>122</v>
      </c>
      <c r="W82">
        <f t="shared" si="29"/>
        <v>22.876984331066524</v>
      </c>
      <c r="X82">
        <f t="shared" si="30"/>
        <v>44</v>
      </c>
      <c r="Y82">
        <f t="shared" si="31"/>
        <v>63.5</v>
      </c>
      <c r="Z82">
        <v>0.66679999999999995</v>
      </c>
      <c r="AA82">
        <f t="shared" si="32"/>
        <v>91</v>
      </c>
      <c r="AB82">
        <v>0.8105</v>
      </c>
      <c r="AC82">
        <f t="shared" si="33"/>
        <v>0.73865000000000003</v>
      </c>
      <c r="AD82">
        <f t="shared" si="34"/>
        <v>77</v>
      </c>
      <c r="AE82">
        <v>0.80830000000000002</v>
      </c>
      <c r="AF82">
        <f t="shared" si="35"/>
        <v>71</v>
      </c>
      <c r="AG82">
        <v>0.68310000000000004</v>
      </c>
      <c r="AH82">
        <f t="shared" si="36"/>
        <v>108</v>
      </c>
      <c r="AI82">
        <f t="shared" si="37"/>
        <v>87.416666666666671</v>
      </c>
      <c r="AJ82">
        <f>IF(C82=1,(AI82/Z82),REF)</f>
        <v>131.09878024395124</v>
      </c>
      <c r="AK82">
        <f t="shared" si="38"/>
        <v>79</v>
      </c>
      <c r="AL82">
        <f>IF(B82=1,(AI82/AC82),REF)</f>
        <v>118.34653308964553</v>
      </c>
      <c r="AM82">
        <f t="shared" si="39"/>
        <v>78</v>
      </c>
      <c r="AN82">
        <f t="shared" si="40"/>
        <v>77</v>
      </c>
      <c r="AO82" t="str">
        <f t="shared" si="41"/>
        <v>Penn St.</v>
      </c>
      <c r="AP82">
        <f t="shared" si="42"/>
        <v>0.45651114592174591</v>
      </c>
      <c r="AQ82">
        <f t="shared" si="43"/>
        <v>0.46592266131222188</v>
      </c>
      <c r="AR82">
        <f t="shared" si="44"/>
        <v>0.73377360650309176</v>
      </c>
      <c r="AS82" t="str">
        <f t="shared" si="45"/>
        <v>Penn St.</v>
      </c>
      <c r="AT82">
        <f t="shared" si="46"/>
        <v>81</v>
      </c>
      <c r="AU82">
        <f t="shared" si="47"/>
        <v>78.333333333333329</v>
      </c>
      <c r="AV82">
        <v>88</v>
      </c>
      <c r="AW82" t="str">
        <f t="shared" si="48"/>
        <v>Penn St.</v>
      </c>
      <c r="AX82" t="str">
        <f t="shared" si="49"/>
        <v/>
      </c>
      <c r="AY82">
        <v>81</v>
      </c>
    </row>
    <row r="83" spans="1:51" x14ac:dyDescent="0.25">
      <c r="A83">
        <v>1</v>
      </c>
      <c r="B83">
        <v>1</v>
      </c>
      <c r="C83">
        <v>1</v>
      </c>
      <c r="D83" t="s">
        <v>337</v>
      </c>
      <c r="E83">
        <v>64.040499999999994</v>
      </c>
      <c r="F83">
        <v>221</v>
      </c>
      <c r="G83">
        <v>63.377499999999998</v>
      </c>
      <c r="H83">
        <v>210</v>
      </c>
      <c r="I83">
        <v>103.694</v>
      </c>
      <c r="J83">
        <v>133</v>
      </c>
      <c r="K83">
        <v>105.818</v>
      </c>
      <c r="L83">
        <v>127</v>
      </c>
      <c r="M83">
        <v>98.204400000000007</v>
      </c>
      <c r="N83">
        <v>90</v>
      </c>
      <c r="O83">
        <v>98.959199999999996</v>
      </c>
      <c r="P83">
        <v>88</v>
      </c>
      <c r="Q83">
        <v>6.8589799999999999</v>
      </c>
      <c r="R83">
        <v>96</v>
      </c>
      <c r="S83">
        <f t="shared" si="25"/>
        <v>0.10710097516415398</v>
      </c>
      <c r="T83">
        <f t="shared" si="26"/>
        <v>97</v>
      </c>
      <c r="U83">
        <f t="shared" si="27"/>
        <v>717090.24062552187</v>
      </c>
      <c r="V83">
        <f t="shared" si="28"/>
        <v>137</v>
      </c>
      <c r="W83">
        <f t="shared" si="29"/>
        <v>24.337455315098762</v>
      </c>
      <c r="X83">
        <f t="shared" si="30"/>
        <v>96</v>
      </c>
      <c r="Y83">
        <f t="shared" si="31"/>
        <v>96.5</v>
      </c>
      <c r="Z83">
        <v>0.71709999999999996</v>
      </c>
      <c r="AA83">
        <f t="shared" si="32"/>
        <v>71</v>
      </c>
      <c r="AB83">
        <v>0.68959999999999999</v>
      </c>
      <c r="AC83">
        <f t="shared" si="33"/>
        <v>0.70334999999999992</v>
      </c>
      <c r="AD83">
        <f t="shared" si="34"/>
        <v>91</v>
      </c>
      <c r="AE83">
        <v>0.63829999999999998</v>
      </c>
      <c r="AF83">
        <f t="shared" si="35"/>
        <v>138</v>
      </c>
      <c r="AG83">
        <v>0.64259999999999995</v>
      </c>
      <c r="AH83">
        <f t="shared" si="36"/>
        <v>119</v>
      </c>
      <c r="AI83">
        <f t="shared" si="37"/>
        <v>113.08333333333333</v>
      </c>
      <c r="AJ83">
        <f>IF(C83=1,(AI83/Z83),REF)</f>
        <v>157.69534699948869</v>
      </c>
      <c r="AK83">
        <f t="shared" si="38"/>
        <v>94</v>
      </c>
      <c r="AL83">
        <f>IF(B83=1,(AI83/AC83),REF)</f>
        <v>160.77818061183385</v>
      </c>
      <c r="AM83">
        <f t="shared" si="39"/>
        <v>97</v>
      </c>
      <c r="AN83">
        <f t="shared" si="40"/>
        <v>91</v>
      </c>
      <c r="AO83" t="str">
        <f t="shared" si="41"/>
        <v>UC Irvine</v>
      </c>
      <c r="AP83">
        <f t="shared" si="42"/>
        <v>0.48196277252623981</v>
      </c>
      <c r="AQ83">
        <f t="shared" si="43"/>
        <v>0.42698505785979474</v>
      </c>
      <c r="AR83">
        <f t="shared" si="44"/>
        <v>0.72946353122878616</v>
      </c>
      <c r="AS83" t="str">
        <f t="shared" si="45"/>
        <v>UC Irvine</v>
      </c>
      <c r="AT83">
        <f t="shared" si="46"/>
        <v>82</v>
      </c>
      <c r="AU83">
        <f t="shared" si="47"/>
        <v>88</v>
      </c>
      <c r="AV83">
        <v>81</v>
      </c>
      <c r="AW83" t="str">
        <f t="shared" si="48"/>
        <v>UC Irvine</v>
      </c>
      <c r="AX83" t="str">
        <f t="shared" si="49"/>
        <v/>
      </c>
      <c r="AY83">
        <v>82</v>
      </c>
    </row>
    <row r="84" spans="1:51" x14ac:dyDescent="0.25">
      <c r="A84">
        <v>1</v>
      </c>
      <c r="B84">
        <v>1</v>
      </c>
      <c r="C84">
        <v>1</v>
      </c>
      <c r="D84" t="s">
        <v>334</v>
      </c>
      <c r="E84">
        <v>63.829900000000002</v>
      </c>
      <c r="F84">
        <v>236</v>
      </c>
      <c r="G84">
        <v>63.415500000000002</v>
      </c>
      <c r="H84">
        <v>207</v>
      </c>
      <c r="I84">
        <v>99.688800000000001</v>
      </c>
      <c r="J84">
        <v>226</v>
      </c>
      <c r="K84">
        <v>103.02200000000001</v>
      </c>
      <c r="L84">
        <v>185</v>
      </c>
      <c r="M84">
        <v>92.921899999999994</v>
      </c>
      <c r="N84">
        <v>17</v>
      </c>
      <c r="O84">
        <v>93.665300000000002</v>
      </c>
      <c r="P84">
        <v>20</v>
      </c>
      <c r="Q84">
        <v>9.3571399999999993</v>
      </c>
      <c r="R84">
        <v>75</v>
      </c>
      <c r="S84">
        <f t="shared" si="25"/>
        <v>0.14658804102779424</v>
      </c>
      <c r="T84">
        <f t="shared" si="26"/>
        <v>76</v>
      </c>
      <c r="U84">
        <f t="shared" si="27"/>
        <v>677460.71710047172</v>
      </c>
      <c r="V84">
        <f t="shared" si="28"/>
        <v>206</v>
      </c>
      <c r="W84">
        <f t="shared" si="29"/>
        <v>22.361544744916714</v>
      </c>
      <c r="X84">
        <f t="shared" si="30"/>
        <v>30</v>
      </c>
      <c r="Y84">
        <f t="shared" si="31"/>
        <v>53</v>
      </c>
      <c r="Z84">
        <v>0.67230000000000001</v>
      </c>
      <c r="AA84">
        <f t="shared" si="32"/>
        <v>88</v>
      </c>
      <c r="AB84">
        <v>0.8014</v>
      </c>
      <c r="AC84">
        <f t="shared" si="33"/>
        <v>0.73685</v>
      </c>
      <c r="AD84">
        <f t="shared" si="34"/>
        <v>78</v>
      </c>
      <c r="AE84">
        <v>0.70350000000000001</v>
      </c>
      <c r="AF84">
        <f t="shared" si="35"/>
        <v>108</v>
      </c>
      <c r="AG84">
        <v>0.69750000000000001</v>
      </c>
      <c r="AH84">
        <f t="shared" si="36"/>
        <v>101</v>
      </c>
      <c r="AI84">
        <f t="shared" si="37"/>
        <v>103.66666666666667</v>
      </c>
      <c r="AJ84">
        <f>IF(C84=1,(AI84/Z84),REF)</f>
        <v>154.19703505379545</v>
      </c>
      <c r="AK84">
        <f t="shared" si="38"/>
        <v>90</v>
      </c>
      <c r="AL84">
        <f>IF(B84=1,(AI84/AC84),REF)</f>
        <v>140.68896880866754</v>
      </c>
      <c r="AM84">
        <f t="shared" si="39"/>
        <v>87</v>
      </c>
      <c r="AN84">
        <f t="shared" si="40"/>
        <v>78</v>
      </c>
      <c r="AO84" t="str">
        <f t="shared" si="41"/>
        <v>Tulsa</v>
      </c>
      <c r="AP84">
        <f t="shared" si="42"/>
        <v>0.4528675142774593</v>
      </c>
      <c r="AQ84">
        <f t="shared" si="43"/>
        <v>0.45484786061813193</v>
      </c>
      <c r="AR84">
        <f t="shared" si="44"/>
        <v>0.72906773412288484</v>
      </c>
      <c r="AS84" t="str">
        <f t="shared" si="45"/>
        <v>Tulsa</v>
      </c>
      <c r="AT84">
        <f t="shared" si="46"/>
        <v>83</v>
      </c>
      <c r="AU84">
        <f t="shared" si="47"/>
        <v>79.666666666666671</v>
      </c>
      <c r="AV84">
        <v>78</v>
      </c>
      <c r="AW84" t="str">
        <f t="shared" si="48"/>
        <v>Tulsa</v>
      </c>
      <c r="AX84" t="str">
        <f t="shared" si="49"/>
        <v/>
      </c>
      <c r="AY84">
        <v>83</v>
      </c>
    </row>
    <row r="85" spans="1:51" x14ac:dyDescent="0.25">
      <c r="A85">
        <v>1</v>
      </c>
      <c r="B85">
        <v>1</v>
      </c>
      <c r="C85">
        <v>1</v>
      </c>
      <c r="D85" t="s">
        <v>79</v>
      </c>
      <c r="E85">
        <v>64.663799999999995</v>
      </c>
      <c r="F85">
        <v>181</v>
      </c>
      <c r="G85">
        <v>63.689</v>
      </c>
      <c r="H85">
        <v>191</v>
      </c>
      <c r="I85">
        <v>115.67700000000001</v>
      </c>
      <c r="J85">
        <v>11</v>
      </c>
      <c r="K85">
        <v>114.672</v>
      </c>
      <c r="L85">
        <v>23</v>
      </c>
      <c r="M85">
        <v>104.16500000000001</v>
      </c>
      <c r="N85">
        <v>216</v>
      </c>
      <c r="O85">
        <v>105.73399999999999</v>
      </c>
      <c r="P85">
        <v>208</v>
      </c>
      <c r="Q85">
        <v>8.9381000000000004</v>
      </c>
      <c r="R85">
        <v>77</v>
      </c>
      <c r="S85">
        <f t="shared" si="25"/>
        <v>0.13822262223995502</v>
      </c>
      <c r="T85">
        <f t="shared" si="26"/>
        <v>80</v>
      </c>
      <c r="U85">
        <f t="shared" si="27"/>
        <v>850307.47471825907</v>
      </c>
      <c r="V85">
        <f t="shared" si="28"/>
        <v>32</v>
      </c>
      <c r="W85">
        <f t="shared" si="29"/>
        <v>26.796756939462639</v>
      </c>
      <c r="X85">
        <f t="shared" si="30"/>
        <v>217</v>
      </c>
      <c r="Y85">
        <f t="shared" si="31"/>
        <v>148.5</v>
      </c>
      <c r="Z85">
        <v>0.65820000000000001</v>
      </c>
      <c r="AA85">
        <f t="shared" si="32"/>
        <v>98</v>
      </c>
      <c r="AB85">
        <v>0.79139999999999999</v>
      </c>
      <c r="AC85">
        <f t="shared" si="33"/>
        <v>0.7248</v>
      </c>
      <c r="AD85">
        <f t="shared" si="34"/>
        <v>81</v>
      </c>
      <c r="AE85">
        <v>0.65529999999999999</v>
      </c>
      <c r="AF85">
        <f t="shared" si="35"/>
        <v>129</v>
      </c>
      <c r="AG85">
        <v>0.83069999999999999</v>
      </c>
      <c r="AH85">
        <f t="shared" si="36"/>
        <v>48</v>
      </c>
      <c r="AI85">
        <f t="shared" si="37"/>
        <v>86.416666666666671</v>
      </c>
      <c r="AJ85">
        <f>IF(C85=1,(AI85/Z85),REF)</f>
        <v>131.29241365339817</v>
      </c>
      <c r="AK85">
        <f t="shared" si="38"/>
        <v>81</v>
      </c>
      <c r="AL85">
        <f>IF(B85=1,(AI85/AC85),REF)</f>
        <v>119.22829286239883</v>
      </c>
      <c r="AM85">
        <f t="shared" si="39"/>
        <v>79</v>
      </c>
      <c r="AN85">
        <f t="shared" si="40"/>
        <v>79</v>
      </c>
      <c r="AO85" t="str">
        <f t="shared" si="41"/>
        <v>Central Michigan</v>
      </c>
      <c r="AP85">
        <f t="shared" si="42"/>
        <v>0.45055682647322876</v>
      </c>
      <c r="AQ85">
        <f t="shared" si="43"/>
        <v>0.45676239686428877</v>
      </c>
      <c r="AR85">
        <f t="shared" si="44"/>
        <v>0.72894044349833909</v>
      </c>
      <c r="AS85" t="str">
        <f t="shared" si="45"/>
        <v>Central Michigan</v>
      </c>
      <c r="AT85">
        <f t="shared" si="46"/>
        <v>84</v>
      </c>
      <c r="AU85">
        <f t="shared" si="47"/>
        <v>81.333333333333329</v>
      </c>
      <c r="AV85">
        <v>83</v>
      </c>
      <c r="AW85" t="str">
        <f t="shared" si="48"/>
        <v>Central Michigan</v>
      </c>
      <c r="AX85" t="str">
        <f t="shared" si="49"/>
        <v/>
      </c>
      <c r="AY85">
        <v>84</v>
      </c>
    </row>
    <row r="86" spans="1:51" x14ac:dyDescent="0.25">
      <c r="A86">
        <v>1</v>
      </c>
      <c r="B86">
        <v>1</v>
      </c>
      <c r="C86">
        <v>1</v>
      </c>
      <c r="D86" t="s">
        <v>283</v>
      </c>
      <c r="E86">
        <v>66.1066</v>
      </c>
      <c r="F86">
        <v>111</v>
      </c>
      <c r="G86">
        <v>64.511700000000005</v>
      </c>
      <c r="H86">
        <v>141</v>
      </c>
      <c r="I86">
        <v>105.19199999999999</v>
      </c>
      <c r="J86">
        <v>99</v>
      </c>
      <c r="K86">
        <v>102.39</v>
      </c>
      <c r="L86">
        <v>202</v>
      </c>
      <c r="M86">
        <v>91.015000000000001</v>
      </c>
      <c r="N86">
        <v>9</v>
      </c>
      <c r="O86">
        <v>95.176500000000004</v>
      </c>
      <c r="P86">
        <v>41</v>
      </c>
      <c r="Q86">
        <v>7.2134099999999997</v>
      </c>
      <c r="R86">
        <v>91</v>
      </c>
      <c r="S86">
        <f t="shared" si="25"/>
        <v>0.10911921048730379</v>
      </c>
      <c r="T86">
        <f t="shared" si="26"/>
        <v>95</v>
      </c>
      <c r="U86">
        <f t="shared" si="27"/>
        <v>693042.56230986002</v>
      </c>
      <c r="V86">
        <f t="shared" si="28"/>
        <v>183</v>
      </c>
      <c r="W86">
        <f t="shared" si="29"/>
        <v>22.151479958691077</v>
      </c>
      <c r="X86">
        <f t="shared" si="30"/>
        <v>27</v>
      </c>
      <c r="Y86">
        <f t="shared" si="31"/>
        <v>61</v>
      </c>
      <c r="Z86">
        <v>0.69699999999999995</v>
      </c>
      <c r="AA86">
        <f t="shared" si="32"/>
        <v>80</v>
      </c>
      <c r="AB86">
        <v>0.71079999999999999</v>
      </c>
      <c r="AC86">
        <f t="shared" si="33"/>
        <v>0.70389999999999997</v>
      </c>
      <c r="AD86">
        <f t="shared" si="34"/>
        <v>90</v>
      </c>
      <c r="AE86">
        <v>0.83379999999999999</v>
      </c>
      <c r="AF86">
        <f t="shared" si="35"/>
        <v>61</v>
      </c>
      <c r="AG86">
        <v>0.68310000000000004</v>
      </c>
      <c r="AH86">
        <f t="shared" si="36"/>
        <v>108</v>
      </c>
      <c r="AI86">
        <f t="shared" si="37"/>
        <v>99.666666666666671</v>
      </c>
      <c r="AJ86">
        <f>IF(C86=1,(AI86/Z86),REF)</f>
        <v>142.99378287900527</v>
      </c>
      <c r="AK86">
        <f t="shared" si="38"/>
        <v>88</v>
      </c>
      <c r="AL86">
        <f>IF(B86=1,(AI86/AC86),REF)</f>
        <v>141.59208220864707</v>
      </c>
      <c r="AM86">
        <f t="shared" si="39"/>
        <v>89</v>
      </c>
      <c r="AN86">
        <f t="shared" si="40"/>
        <v>88</v>
      </c>
      <c r="AO86" t="str">
        <f t="shared" si="41"/>
        <v>Sam Houston St.</v>
      </c>
      <c r="AP86">
        <f t="shared" si="42"/>
        <v>0.47306053867146686</v>
      </c>
      <c r="AQ86">
        <f t="shared" si="43"/>
        <v>0.43416085960978745</v>
      </c>
      <c r="AR86">
        <f t="shared" si="44"/>
        <v>0.72890900541361836</v>
      </c>
      <c r="AS86" t="str">
        <f t="shared" si="45"/>
        <v>Sam Houston St.</v>
      </c>
      <c r="AT86">
        <f t="shared" si="46"/>
        <v>85</v>
      </c>
      <c r="AU86">
        <f t="shared" si="47"/>
        <v>87.666666666666671</v>
      </c>
      <c r="AV86">
        <v>74</v>
      </c>
      <c r="AW86" t="str">
        <f t="shared" si="48"/>
        <v>Sam Houston St.</v>
      </c>
      <c r="AX86" t="str">
        <f t="shared" si="49"/>
        <v/>
      </c>
      <c r="AY86">
        <v>85</v>
      </c>
    </row>
    <row r="87" spans="1:51" x14ac:dyDescent="0.25">
      <c r="A87">
        <v>1</v>
      </c>
      <c r="B87">
        <v>1</v>
      </c>
      <c r="C87">
        <v>1</v>
      </c>
      <c r="D87" t="s">
        <v>168</v>
      </c>
      <c r="E87">
        <v>63.071599999999997</v>
      </c>
      <c r="F87">
        <v>270</v>
      </c>
      <c r="G87">
        <v>61.8172</v>
      </c>
      <c r="H87">
        <v>282</v>
      </c>
      <c r="I87">
        <v>99.165199999999999</v>
      </c>
      <c r="J87">
        <v>240</v>
      </c>
      <c r="K87">
        <v>106.458</v>
      </c>
      <c r="L87">
        <v>117</v>
      </c>
      <c r="M87">
        <v>101.17</v>
      </c>
      <c r="N87">
        <v>153</v>
      </c>
      <c r="O87">
        <v>97.531300000000002</v>
      </c>
      <c r="P87">
        <v>64</v>
      </c>
      <c r="Q87">
        <v>8.9270300000000002</v>
      </c>
      <c r="R87">
        <v>78</v>
      </c>
      <c r="S87">
        <f t="shared" si="25"/>
        <v>0.14153279764585006</v>
      </c>
      <c r="T87">
        <f t="shared" si="26"/>
        <v>78</v>
      </c>
      <c r="U87">
        <f t="shared" si="27"/>
        <v>714809.72782470228</v>
      </c>
      <c r="V87">
        <f t="shared" si="28"/>
        <v>143</v>
      </c>
      <c r="W87">
        <f t="shared" si="29"/>
        <v>24.14329675313197</v>
      </c>
      <c r="X87">
        <f t="shared" si="30"/>
        <v>88</v>
      </c>
      <c r="Y87">
        <f t="shared" si="31"/>
        <v>83</v>
      </c>
      <c r="Z87">
        <v>0.66</v>
      </c>
      <c r="AA87">
        <f t="shared" si="32"/>
        <v>95</v>
      </c>
      <c r="AB87">
        <v>0.76400000000000001</v>
      </c>
      <c r="AC87">
        <f t="shared" si="33"/>
        <v>0.71199999999999997</v>
      </c>
      <c r="AD87">
        <f t="shared" si="34"/>
        <v>84</v>
      </c>
      <c r="AE87">
        <v>0.85699999999999998</v>
      </c>
      <c r="AF87">
        <f t="shared" si="35"/>
        <v>49</v>
      </c>
      <c r="AG87">
        <v>0.66790000000000005</v>
      </c>
      <c r="AH87">
        <f t="shared" si="36"/>
        <v>112</v>
      </c>
      <c r="AI87">
        <f t="shared" si="37"/>
        <v>91.5</v>
      </c>
      <c r="AJ87">
        <f>IF(C87=1,(AI87/Z87),REF)</f>
        <v>138.63636363636363</v>
      </c>
      <c r="AK87">
        <f t="shared" si="38"/>
        <v>85</v>
      </c>
      <c r="AL87">
        <f>IF(B87=1,(AI87/AC87),REF)</f>
        <v>128.51123595505618</v>
      </c>
      <c r="AM87">
        <f t="shared" si="39"/>
        <v>85</v>
      </c>
      <c r="AN87">
        <f t="shared" si="40"/>
        <v>84</v>
      </c>
      <c r="AO87" t="str">
        <f t="shared" si="41"/>
        <v>Kansas St.</v>
      </c>
      <c r="AP87">
        <f t="shared" si="42"/>
        <v>0.44933668724290549</v>
      </c>
      <c r="AQ87">
        <f t="shared" si="43"/>
        <v>0.44451040406198827</v>
      </c>
      <c r="AR87">
        <f t="shared" si="44"/>
        <v>0.7245915986005842</v>
      </c>
      <c r="AS87" t="str">
        <f t="shared" si="45"/>
        <v>Kansas St.</v>
      </c>
      <c r="AT87">
        <f t="shared" si="46"/>
        <v>86</v>
      </c>
      <c r="AU87">
        <f t="shared" si="47"/>
        <v>84.666666666666671</v>
      </c>
      <c r="AV87">
        <v>95</v>
      </c>
      <c r="AW87" t="str">
        <f t="shared" si="48"/>
        <v>Kansas St.</v>
      </c>
      <c r="AX87" t="str">
        <f t="shared" si="49"/>
        <v/>
      </c>
      <c r="AY87">
        <v>86</v>
      </c>
    </row>
    <row r="88" spans="1:51" x14ac:dyDescent="0.25">
      <c r="A88">
        <v>1</v>
      </c>
      <c r="B88">
        <v>1</v>
      </c>
      <c r="C88">
        <v>1</v>
      </c>
      <c r="D88" t="s">
        <v>93</v>
      </c>
      <c r="E88">
        <v>61.7804</v>
      </c>
      <c r="F88">
        <v>308</v>
      </c>
      <c r="G88">
        <v>61.747999999999998</v>
      </c>
      <c r="H88">
        <v>286</v>
      </c>
      <c r="I88">
        <v>103.614</v>
      </c>
      <c r="J88">
        <v>135</v>
      </c>
      <c r="K88">
        <v>107.578</v>
      </c>
      <c r="L88">
        <v>96</v>
      </c>
      <c r="M88">
        <v>96.181700000000006</v>
      </c>
      <c r="N88">
        <v>48</v>
      </c>
      <c r="O88">
        <v>96.761700000000005</v>
      </c>
      <c r="P88">
        <v>56</v>
      </c>
      <c r="Q88">
        <v>10.815899999999999</v>
      </c>
      <c r="R88">
        <v>65</v>
      </c>
      <c r="S88">
        <f t="shared" si="25"/>
        <v>0.17507656149846873</v>
      </c>
      <c r="T88">
        <f t="shared" si="26"/>
        <v>64</v>
      </c>
      <c r="U88">
        <f t="shared" si="27"/>
        <v>714986.18067995366</v>
      </c>
      <c r="V88">
        <f t="shared" si="28"/>
        <v>141</v>
      </c>
      <c r="W88">
        <f t="shared" si="29"/>
        <v>24.337438547270132</v>
      </c>
      <c r="X88">
        <f t="shared" si="30"/>
        <v>95</v>
      </c>
      <c r="Y88">
        <f t="shared" si="31"/>
        <v>79.5</v>
      </c>
      <c r="Z88">
        <v>0.65010000000000001</v>
      </c>
      <c r="AA88">
        <f t="shared" si="32"/>
        <v>102</v>
      </c>
      <c r="AB88">
        <v>0.76949999999999996</v>
      </c>
      <c r="AC88">
        <f t="shared" si="33"/>
        <v>0.70979999999999999</v>
      </c>
      <c r="AD88">
        <f t="shared" si="34"/>
        <v>85</v>
      </c>
      <c r="AE88">
        <v>0.83069999999999999</v>
      </c>
      <c r="AF88">
        <f t="shared" si="35"/>
        <v>62</v>
      </c>
      <c r="AG88">
        <v>0.73050000000000004</v>
      </c>
      <c r="AH88">
        <f t="shared" si="36"/>
        <v>86</v>
      </c>
      <c r="AI88">
        <f t="shared" si="37"/>
        <v>86.25</v>
      </c>
      <c r="AJ88">
        <f>IF(C88=1,(AI88/Z88),REF)</f>
        <v>132.6718966312875</v>
      </c>
      <c r="AK88">
        <f t="shared" si="38"/>
        <v>82</v>
      </c>
      <c r="AL88">
        <f>IF(B88=1,(AI88/AC88),REF)</f>
        <v>121.51310228233305</v>
      </c>
      <c r="AM88">
        <f t="shared" si="39"/>
        <v>81</v>
      </c>
      <c r="AN88">
        <f t="shared" si="40"/>
        <v>81</v>
      </c>
      <c r="AO88" t="str">
        <f t="shared" si="41"/>
        <v>Connecticut</v>
      </c>
      <c r="AP88">
        <f t="shared" si="42"/>
        <v>0.44454725377664189</v>
      </c>
      <c r="AQ88">
        <f t="shared" si="43"/>
        <v>0.44624943649665544</v>
      </c>
      <c r="AR88">
        <f t="shared" si="44"/>
        <v>0.72360146862943009</v>
      </c>
      <c r="AS88" t="str">
        <f t="shared" si="45"/>
        <v>Connecticut</v>
      </c>
      <c r="AT88">
        <f t="shared" si="46"/>
        <v>87</v>
      </c>
      <c r="AU88">
        <f t="shared" si="47"/>
        <v>84.333333333333329</v>
      </c>
      <c r="AV88">
        <v>86</v>
      </c>
      <c r="AW88" t="str">
        <f t="shared" si="48"/>
        <v>Connecticut</v>
      </c>
      <c r="AX88" t="str">
        <f t="shared" si="49"/>
        <v/>
      </c>
      <c r="AY88">
        <v>87</v>
      </c>
    </row>
    <row r="89" spans="1:51" x14ac:dyDescent="0.25">
      <c r="A89">
        <v>1</v>
      </c>
      <c r="B89">
        <v>1</v>
      </c>
      <c r="C89">
        <v>1</v>
      </c>
      <c r="D89" t="s">
        <v>355</v>
      </c>
      <c r="E89">
        <v>65.251999999999995</v>
      </c>
      <c r="F89">
        <v>151</v>
      </c>
      <c r="G89">
        <v>64.297499999999999</v>
      </c>
      <c r="H89">
        <v>156</v>
      </c>
      <c r="I89">
        <v>105.88500000000001</v>
      </c>
      <c r="J89">
        <v>89</v>
      </c>
      <c r="K89">
        <v>106.236</v>
      </c>
      <c r="L89">
        <v>121</v>
      </c>
      <c r="M89">
        <v>96.365600000000001</v>
      </c>
      <c r="N89">
        <v>54</v>
      </c>
      <c r="O89">
        <v>99.068799999999996</v>
      </c>
      <c r="P89">
        <v>91</v>
      </c>
      <c r="Q89">
        <v>7.1674699999999998</v>
      </c>
      <c r="R89">
        <v>92</v>
      </c>
      <c r="S89">
        <f t="shared" si="25"/>
        <v>0.10983877888800357</v>
      </c>
      <c r="T89">
        <f t="shared" si="26"/>
        <v>93</v>
      </c>
      <c r="U89">
        <f t="shared" si="27"/>
        <v>736439.79433939198</v>
      </c>
      <c r="V89">
        <f t="shared" si="28"/>
        <v>107</v>
      </c>
      <c r="W89">
        <f t="shared" si="29"/>
        <v>23.927934791996861</v>
      </c>
      <c r="X89">
        <f t="shared" si="30"/>
        <v>81</v>
      </c>
      <c r="Y89">
        <f t="shared" si="31"/>
        <v>87</v>
      </c>
      <c r="Z89">
        <v>0.64029999999999998</v>
      </c>
      <c r="AA89">
        <f t="shared" si="32"/>
        <v>107</v>
      </c>
      <c r="AB89">
        <v>0.78669999999999995</v>
      </c>
      <c r="AC89">
        <f t="shared" si="33"/>
        <v>0.71350000000000002</v>
      </c>
      <c r="AD89">
        <f t="shared" si="34"/>
        <v>83</v>
      </c>
      <c r="AE89">
        <v>0.80900000000000005</v>
      </c>
      <c r="AF89">
        <f t="shared" si="35"/>
        <v>69</v>
      </c>
      <c r="AG89">
        <v>0.76719999999999999</v>
      </c>
      <c r="AH89">
        <f t="shared" si="36"/>
        <v>72</v>
      </c>
      <c r="AI89">
        <f t="shared" si="37"/>
        <v>85.166666666666671</v>
      </c>
      <c r="AJ89">
        <f>IF(C89=1,(AI89/Z89),REF)</f>
        <v>133.01056796293406</v>
      </c>
      <c r="AK89">
        <f t="shared" si="38"/>
        <v>83</v>
      </c>
      <c r="AL89">
        <f>IF(B89=1,(AI89/AC89),REF)</f>
        <v>119.36463443120766</v>
      </c>
      <c r="AM89">
        <f t="shared" si="39"/>
        <v>80</v>
      </c>
      <c r="AN89">
        <f t="shared" si="40"/>
        <v>80</v>
      </c>
      <c r="AO89" t="str">
        <f t="shared" si="41"/>
        <v>UTEP</v>
      </c>
      <c r="AP89">
        <f t="shared" si="42"/>
        <v>0.4377342678042539</v>
      </c>
      <c r="AQ89">
        <f t="shared" si="43"/>
        <v>0.44957700800817324</v>
      </c>
      <c r="AR89">
        <f t="shared" si="44"/>
        <v>0.72246764420125076</v>
      </c>
      <c r="AS89" t="str">
        <f t="shared" si="45"/>
        <v>UTEP</v>
      </c>
      <c r="AT89">
        <f t="shared" si="46"/>
        <v>88</v>
      </c>
      <c r="AU89">
        <f t="shared" si="47"/>
        <v>83.666666666666671</v>
      </c>
      <c r="AV89">
        <v>84</v>
      </c>
      <c r="AW89" t="str">
        <f t="shared" si="48"/>
        <v>UTEP</v>
      </c>
      <c r="AX89" t="str">
        <f t="shared" si="49"/>
        <v/>
      </c>
      <c r="AY89">
        <v>88</v>
      </c>
    </row>
    <row r="90" spans="1:51" x14ac:dyDescent="0.25">
      <c r="A90">
        <v>1</v>
      </c>
      <c r="B90">
        <v>1</v>
      </c>
      <c r="C90">
        <v>1</v>
      </c>
      <c r="D90" t="s">
        <v>319</v>
      </c>
      <c r="E90">
        <v>61.183199999999999</v>
      </c>
      <c r="F90">
        <v>324</v>
      </c>
      <c r="G90">
        <v>60.192</v>
      </c>
      <c r="H90">
        <v>330</v>
      </c>
      <c r="I90">
        <v>103.08499999999999</v>
      </c>
      <c r="J90">
        <v>150</v>
      </c>
      <c r="K90">
        <v>109.03100000000001</v>
      </c>
      <c r="L90">
        <v>71</v>
      </c>
      <c r="M90">
        <v>104.50700000000001</v>
      </c>
      <c r="N90">
        <v>225</v>
      </c>
      <c r="O90">
        <v>101.696</v>
      </c>
      <c r="P90">
        <v>133</v>
      </c>
      <c r="Q90">
        <v>7.33439</v>
      </c>
      <c r="R90">
        <v>90</v>
      </c>
      <c r="S90">
        <f t="shared" si="25"/>
        <v>0.11988585101792662</v>
      </c>
      <c r="T90">
        <f t="shared" si="26"/>
        <v>86</v>
      </c>
      <c r="U90">
        <f t="shared" si="27"/>
        <v>727331.13406265527</v>
      </c>
      <c r="V90">
        <f t="shared" si="28"/>
        <v>117</v>
      </c>
      <c r="W90">
        <f t="shared" si="29"/>
        <v>26.610559519545426</v>
      </c>
      <c r="X90">
        <f t="shared" si="30"/>
        <v>206</v>
      </c>
      <c r="Y90">
        <f t="shared" si="31"/>
        <v>146</v>
      </c>
      <c r="Z90">
        <v>0.75329999999999997</v>
      </c>
      <c r="AA90">
        <f t="shared" si="32"/>
        <v>57</v>
      </c>
      <c r="AB90">
        <v>0.5575</v>
      </c>
      <c r="AC90">
        <f t="shared" si="33"/>
        <v>0.65539999999999998</v>
      </c>
      <c r="AD90">
        <f t="shared" si="34"/>
        <v>111</v>
      </c>
      <c r="AE90">
        <v>0.40179999999999999</v>
      </c>
      <c r="AF90">
        <f t="shared" si="35"/>
        <v>221</v>
      </c>
      <c r="AG90">
        <v>0.63670000000000004</v>
      </c>
      <c r="AH90">
        <f t="shared" si="36"/>
        <v>121</v>
      </c>
      <c r="AI90">
        <f t="shared" si="37"/>
        <v>133.66666666666666</v>
      </c>
      <c r="AJ90">
        <f>IF(C90=1,(AI90/Z90),REF)</f>
        <v>177.44147971149167</v>
      </c>
      <c r="AK90">
        <f t="shared" si="38"/>
        <v>105</v>
      </c>
      <c r="AL90">
        <f>IF(B90=1,(AI90/AC90),REF)</f>
        <v>203.94669921676328</v>
      </c>
      <c r="AM90">
        <f t="shared" si="39"/>
        <v>115</v>
      </c>
      <c r="AN90">
        <f t="shared" si="40"/>
        <v>105</v>
      </c>
      <c r="AO90" t="str">
        <f t="shared" si="41"/>
        <v>Tennessee</v>
      </c>
      <c r="AP90">
        <f t="shared" si="42"/>
        <v>0.50035484770791916</v>
      </c>
      <c r="AQ90">
        <f t="shared" si="43"/>
        <v>0.38622148222477598</v>
      </c>
      <c r="AR90">
        <f t="shared" si="44"/>
        <v>0.72222822129274078</v>
      </c>
      <c r="AS90" t="str">
        <f t="shared" si="45"/>
        <v>Tennessee</v>
      </c>
      <c r="AT90">
        <f t="shared" si="46"/>
        <v>89</v>
      </c>
      <c r="AU90">
        <f t="shared" si="47"/>
        <v>101.66666666666667</v>
      </c>
      <c r="AV90">
        <v>94</v>
      </c>
      <c r="AW90" t="str">
        <f t="shared" si="48"/>
        <v>Tennessee</v>
      </c>
      <c r="AX90" t="str">
        <f t="shared" si="49"/>
        <v/>
      </c>
      <c r="AY90">
        <v>89</v>
      </c>
    </row>
    <row r="91" spans="1:51" x14ac:dyDescent="0.25">
      <c r="A91">
        <v>1</v>
      </c>
      <c r="B91">
        <v>1</v>
      </c>
      <c r="C91">
        <v>1</v>
      </c>
      <c r="D91" t="s">
        <v>183</v>
      </c>
      <c r="E91">
        <v>67.781000000000006</v>
      </c>
      <c r="F91">
        <v>50</v>
      </c>
      <c r="G91">
        <v>66.8857</v>
      </c>
      <c r="H91">
        <v>51</v>
      </c>
      <c r="I91">
        <v>106.629</v>
      </c>
      <c r="J91">
        <v>68</v>
      </c>
      <c r="K91">
        <v>107.45099999999999</v>
      </c>
      <c r="L91">
        <v>98</v>
      </c>
      <c r="M91">
        <v>95.004800000000003</v>
      </c>
      <c r="N91">
        <v>34</v>
      </c>
      <c r="O91">
        <v>98.649500000000003</v>
      </c>
      <c r="P91">
        <v>82</v>
      </c>
      <c r="Q91">
        <v>8.80124</v>
      </c>
      <c r="R91">
        <v>79</v>
      </c>
      <c r="S91">
        <f t="shared" si="25"/>
        <v>0.12985202342839422</v>
      </c>
      <c r="T91">
        <f t="shared" si="26"/>
        <v>82</v>
      </c>
      <c r="U91">
        <f t="shared" si="27"/>
        <v>782580.27115718089</v>
      </c>
      <c r="V91">
        <f t="shared" si="28"/>
        <v>67</v>
      </c>
      <c r="W91">
        <f t="shared" si="29"/>
        <v>22.879358825698279</v>
      </c>
      <c r="X91">
        <f t="shared" si="30"/>
        <v>45</v>
      </c>
      <c r="Y91">
        <f t="shared" si="31"/>
        <v>63.5</v>
      </c>
      <c r="Z91">
        <v>0.62150000000000005</v>
      </c>
      <c r="AA91">
        <f t="shared" si="32"/>
        <v>115</v>
      </c>
      <c r="AB91">
        <v>0.79459999999999997</v>
      </c>
      <c r="AC91">
        <f t="shared" si="33"/>
        <v>0.70805000000000007</v>
      </c>
      <c r="AD91">
        <f t="shared" si="34"/>
        <v>88</v>
      </c>
      <c r="AE91">
        <v>0.82130000000000003</v>
      </c>
      <c r="AF91">
        <f t="shared" si="35"/>
        <v>67</v>
      </c>
      <c r="AG91">
        <v>0.74560000000000004</v>
      </c>
      <c r="AH91">
        <f t="shared" si="36"/>
        <v>79</v>
      </c>
      <c r="AI91">
        <f t="shared" si="37"/>
        <v>74.416666666666671</v>
      </c>
      <c r="AJ91">
        <f>IF(C91=1,(AI91/Z91),REF)</f>
        <v>119.73719495843389</v>
      </c>
      <c r="AK91">
        <f t="shared" si="38"/>
        <v>73</v>
      </c>
      <c r="AL91">
        <f>IF(B91=1,(AI91/AC91),REF)</f>
        <v>105.10086387496175</v>
      </c>
      <c r="AM91">
        <f t="shared" si="39"/>
        <v>69</v>
      </c>
      <c r="AN91">
        <f t="shared" si="40"/>
        <v>69</v>
      </c>
      <c r="AO91" t="str">
        <f t="shared" si="41"/>
        <v>Louisiana Tech</v>
      </c>
      <c r="AP91">
        <f t="shared" si="42"/>
        <v>0.42937216254168165</v>
      </c>
      <c r="AQ91">
        <f t="shared" si="43"/>
        <v>0.4532968652193502</v>
      </c>
      <c r="AR91">
        <f t="shared" si="44"/>
        <v>0.72095333782532112</v>
      </c>
      <c r="AS91" t="str">
        <f t="shared" si="45"/>
        <v>Louisiana Tech</v>
      </c>
      <c r="AT91">
        <f t="shared" si="46"/>
        <v>90</v>
      </c>
      <c r="AU91">
        <f t="shared" si="47"/>
        <v>82.333333333333329</v>
      </c>
      <c r="AV91">
        <v>87</v>
      </c>
      <c r="AW91" t="str">
        <f t="shared" si="48"/>
        <v>Louisiana Tech</v>
      </c>
      <c r="AX91" t="str">
        <f t="shared" si="49"/>
        <v/>
      </c>
      <c r="AY91">
        <v>90</v>
      </c>
    </row>
    <row r="92" spans="1:51" x14ac:dyDescent="0.25">
      <c r="A92">
        <v>1</v>
      </c>
      <c r="B92">
        <v>1</v>
      </c>
      <c r="C92">
        <v>1</v>
      </c>
      <c r="D92" t="s">
        <v>383</v>
      </c>
      <c r="E92">
        <v>61.8018</v>
      </c>
      <c r="F92">
        <v>307</v>
      </c>
      <c r="G92">
        <v>61.663600000000002</v>
      </c>
      <c r="H92">
        <v>293</v>
      </c>
      <c r="I92">
        <v>104.04600000000001</v>
      </c>
      <c r="J92">
        <v>125</v>
      </c>
      <c r="K92">
        <v>106.907</v>
      </c>
      <c r="L92">
        <v>112</v>
      </c>
      <c r="M92">
        <v>97.170900000000003</v>
      </c>
      <c r="N92">
        <v>73</v>
      </c>
      <c r="O92">
        <v>98.213200000000001</v>
      </c>
      <c r="P92">
        <v>74</v>
      </c>
      <c r="Q92">
        <v>8.69421</v>
      </c>
      <c r="R92">
        <v>81</v>
      </c>
      <c r="S92">
        <f t="shared" si="25"/>
        <v>0.14067227815371067</v>
      </c>
      <c r="T92">
        <f t="shared" si="26"/>
        <v>79</v>
      </c>
      <c r="U92">
        <f t="shared" si="27"/>
        <v>706339.36330016819</v>
      </c>
      <c r="V92">
        <f t="shared" si="28"/>
        <v>161</v>
      </c>
      <c r="W92">
        <f t="shared" si="29"/>
        <v>24.915560081037604</v>
      </c>
      <c r="X92">
        <f t="shared" si="30"/>
        <v>119</v>
      </c>
      <c r="Y92">
        <f t="shared" si="31"/>
        <v>99</v>
      </c>
      <c r="Z92">
        <v>0.72550000000000003</v>
      </c>
      <c r="AA92">
        <f t="shared" si="32"/>
        <v>69</v>
      </c>
      <c r="AB92">
        <v>0.59560000000000002</v>
      </c>
      <c r="AC92">
        <f t="shared" si="33"/>
        <v>0.66054999999999997</v>
      </c>
      <c r="AD92">
        <f t="shared" si="34"/>
        <v>104</v>
      </c>
      <c r="AE92">
        <v>0.56200000000000006</v>
      </c>
      <c r="AF92">
        <f t="shared" si="35"/>
        <v>164</v>
      </c>
      <c r="AG92">
        <v>0.65190000000000003</v>
      </c>
      <c r="AH92">
        <f t="shared" si="36"/>
        <v>117</v>
      </c>
      <c r="AI92">
        <f t="shared" si="37"/>
        <v>120.66666666666667</v>
      </c>
      <c r="AJ92">
        <f>IF(C92=1,(AI92/Z92),REF)</f>
        <v>166.32207672869285</v>
      </c>
      <c r="AK92">
        <f t="shared" si="38"/>
        <v>101</v>
      </c>
      <c r="AL92">
        <f>IF(B92=1,(AI92/AC92),REF)</f>
        <v>182.67605278429593</v>
      </c>
      <c r="AM92">
        <f t="shared" si="39"/>
        <v>111</v>
      </c>
      <c r="AN92">
        <f t="shared" si="40"/>
        <v>101</v>
      </c>
      <c r="AO92" t="str">
        <f t="shared" si="41"/>
        <v>Yale</v>
      </c>
      <c r="AP92">
        <f t="shared" si="42"/>
        <v>0.48501825670185783</v>
      </c>
      <c r="AQ92">
        <f t="shared" si="43"/>
        <v>0.39465269133717917</v>
      </c>
      <c r="AR92">
        <f t="shared" si="44"/>
        <v>0.71997281986527928</v>
      </c>
      <c r="AS92" t="str">
        <f t="shared" si="45"/>
        <v>Yale</v>
      </c>
      <c r="AT92">
        <f t="shared" si="46"/>
        <v>91</v>
      </c>
      <c r="AU92">
        <f t="shared" si="47"/>
        <v>98.666666666666671</v>
      </c>
      <c r="AV92">
        <v>90</v>
      </c>
      <c r="AW92" t="str">
        <f t="shared" si="48"/>
        <v>Yale</v>
      </c>
      <c r="AX92" t="str">
        <f t="shared" si="49"/>
        <v/>
      </c>
      <c r="AY92">
        <v>91</v>
      </c>
    </row>
    <row r="93" spans="1:51" x14ac:dyDescent="0.25">
      <c r="A93">
        <v>1</v>
      </c>
      <c r="B93">
        <v>1</v>
      </c>
      <c r="C93">
        <v>1</v>
      </c>
      <c r="D93" t="s">
        <v>60</v>
      </c>
      <c r="E93">
        <v>63.893000000000001</v>
      </c>
      <c r="F93">
        <v>231</v>
      </c>
      <c r="G93">
        <v>63.103099999999998</v>
      </c>
      <c r="H93">
        <v>229</v>
      </c>
      <c r="I93">
        <v>101.399</v>
      </c>
      <c r="J93">
        <v>187</v>
      </c>
      <c r="K93">
        <v>107.30800000000001</v>
      </c>
      <c r="L93">
        <v>101</v>
      </c>
      <c r="M93">
        <v>104.19199999999999</v>
      </c>
      <c r="N93">
        <v>217</v>
      </c>
      <c r="O93">
        <v>101.877</v>
      </c>
      <c r="P93">
        <v>138</v>
      </c>
      <c r="Q93">
        <v>5.4302200000000003</v>
      </c>
      <c r="R93">
        <v>113</v>
      </c>
      <c r="S93">
        <f t="shared" si="25"/>
        <v>8.500148686084566E-2</v>
      </c>
      <c r="T93">
        <f t="shared" si="26"/>
        <v>112</v>
      </c>
      <c r="U93">
        <f t="shared" si="27"/>
        <v>735728.33356155211</v>
      </c>
      <c r="V93">
        <f t="shared" si="28"/>
        <v>108</v>
      </c>
      <c r="W93">
        <f t="shared" si="29"/>
        <v>25.554568732221199</v>
      </c>
      <c r="X93">
        <f t="shared" si="30"/>
        <v>154</v>
      </c>
      <c r="Y93">
        <f t="shared" si="31"/>
        <v>133</v>
      </c>
      <c r="Z93">
        <v>0.64610000000000001</v>
      </c>
      <c r="AA93">
        <f t="shared" si="32"/>
        <v>104</v>
      </c>
      <c r="AB93">
        <v>0.77310000000000001</v>
      </c>
      <c r="AC93">
        <f t="shared" si="33"/>
        <v>0.70960000000000001</v>
      </c>
      <c r="AD93">
        <f t="shared" si="34"/>
        <v>86</v>
      </c>
      <c r="AE93">
        <v>0.82310000000000005</v>
      </c>
      <c r="AF93">
        <f t="shared" si="35"/>
        <v>66</v>
      </c>
      <c r="AG93">
        <v>0.71440000000000003</v>
      </c>
      <c r="AH93">
        <f t="shared" si="36"/>
        <v>94</v>
      </c>
      <c r="AI93">
        <f t="shared" si="37"/>
        <v>99.833333333333329</v>
      </c>
      <c r="AJ93">
        <f>IF(C93=1,(AI93/Z93),REF)</f>
        <v>154.51684465768972</v>
      </c>
      <c r="AK93">
        <f t="shared" si="38"/>
        <v>91</v>
      </c>
      <c r="AL93">
        <f>IF(B93=1,(AI93/AC93),REF)</f>
        <v>140.68959037955656</v>
      </c>
      <c r="AM93">
        <f t="shared" si="39"/>
        <v>88</v>
      </c>
      <c r="AN93">
        <f t="shared" si="40"/>
        <v>86</v>
      </c>
      <c r="AO93" t="str">
        <f t="shared" si="41"/>
        <v>Boston College</v>
      </c>
      <c r="AP93">
        <f t="shared" si="42"/>
        <v>0.43512878833333307</v>
      </c>
      <c r="AQ93">
        <f t="shared" si="43"/>
        <v>0.43802655038178973</v>
      </c>
      <c r="AR93">
        <f t="shared" si="44"/>
        <v>0.71783496282586723</v>
      </c>
      <c r="AS93" t="str">
        <f t="shared" si="45"/>
        <v>Boston College</v>
      </c>
      <c r="AT93">
        <f t="shared" si="46"/>
        <v>92</v>
      </c>
      <c r="AU93">
        <f t="shared" si="47"/>
        <v>88</v>
      </c>
      <c r="AV93">
        <v>101</v>
      </c>
      <c r="AW93" t="str">
        <f t="shared" si="48"/>
        <v>Boston College</v>
      </c>
      <c r="AX93" t="str">
        <f t="shared" si="49"/>
        <v/>
      </c>
      <c r="AY93">
        <v>92</v>
      </c>
    </row>
    <row r="94" spans="1:51" x14ac:dyDescent="0.25">
      <c r="A94">
        <v>1</v>
      </c>
      <c r="B94">
        <v>1</v>
      </c>
      <c r="C94">
        <v>1</v>
      </c>
      <c r="D94" t="s">
        <v>124</v>
      </c>
      <c r="E94">
        <v>65.800299999999993</v>
      </c>
      <c r="F94">
        <v>125</v>
      </c>
      <c r="G94">
        <v>65.6678</v>
      </c>
      <c r="H94">
        <v>87</v>
      </c>
      <c r="I94">
        <v>100.252</v>
      </c>
      <c r="J94">
        <v>212</v>
      </c>
      <c r="K94">
        <v>104.98399999999999</v>
      </c>
      <c r="L94">
        <v>143</v>
      </c>
      <c r="M94">
        <v>101.221</v>
      </c>
      <c r="N94">
        <v>155</v>
      </c>
      <c r="O94">
        <v>98.722899999999996</v>
      </c>
      <c r="P94">
        <v>85</v>
      </c>
      <c r="Q94">
        <v>6.2606200000000003</v>
      </c>
      <c r="R94">
        <v>103</v>
      </c>
      <c r="S94">
        <f t="shared" si="25"/>
        <v>9.5153061612181095E-2</v>
      </c>
      <c r="T94">
        <f t="shared" si="26"/>
        <v>107</v>
      </c>
      <c r="U94">
        <f t="shared" si="27"/>
        <v>725227.23533687659</v>
      </c>
      <c r="V94">
        <f t="shared" si="28"/>
        <v>121</v>
      </c>
      <c r="W94">
        <f t="shared" si="29"/>
        <v>23.596129623790429</v>
      </c>
      <c r="X94">
        <f t="shared" si="30"/>
        <v>67</v>
      </c>
      <c r="Y94">
        <f t="shared" si="31"/>
        <v>87</v>
      </c>
      <c r="Z94">
        <v>0.68700000000000006</v>
      </c>
      <c r="AA94">
        <f t="shared" si="32"/>
        <v>84</v>
      </c>
      <c r="AB94">
        <v>0.66490000000000005</v>
      </c>
      <c r="AC94">
        <f t="shared" si="33"/>
        <v>0.67595000000000005</v>
      </c>
      <c r="AD94">
        <f t="shared" si="34"/>
        <v>98</v>
      </c>
      <c r="AE94">
        <v>0.71760000000000002</v>
      </c>
      <c r="AF94">
        <f t="shared" si="35"/>
        <v>103</v>
      </c>
      <c r="AG94">
        <v>0.55889999999999995</v>
      </c>
      <c r="AH94">
        <f t="shared" si="36"/>
        <v>142</v>
      </c>
      <c r="AI94">
        <f t="shared" si="37"/>
        <v>109.66666666666667</v>
      </c>
      <c r="AJ94">
        <f>IF(C94=1,(AI94/Z94),REF)</f>
        <v>159.63124696749151</v>
      </c>
      <c r="AK94">
        <f t="shared" si="38"/>
        <v>96</v>
      </c>
      <c r="AL94">
        <f>IF(B94=1,(AI94/AC94),REF)</f>
        <v>162.24079690312399</v>
      </c>
      <c r="AM94">
        <f t="shared" si="39"/>
        <v>99</v>
      </c>
      <c r="AN94">
        <f t="shared" si="40"/>
        <v>96</v>
      </c>
      <c r="AO94" t="str">
        <f t="shared" si="41"/>
        <v>Florida St.</v>
      </c>
      <c r="AP94">
        <f t="shared" si="42"/>
        <v>0.46116953068120486</v>
      </c>
      <c r="AQ94">
        <f t="shared" si="43"/>
        <v>0.40988699376360954</v>
      </c>
      <c r="AR94">
        <f t="shared" si="44"/>
        <v>0.71714427697726346</v>
      </c>
      <c r="AS94" t="str">
        <f t="shared" si="45"/>
        <v>Florida St.</v>
      </c>
      <c r="AT94">
        <f t="shared" si="46"/>
        <v>93</v>
      </c>
      <c r="AU94">
        <f t="shared" si="47"/>
        <v>95.666666666666671</v>
      </c>
      <c r="AV94">
        <v>100</v>
      </c>
      <c r="AW94" t="str">
        <f t="shared" si="48"/>
        <v>Florida St.</v>
      </c>
      <c r="AX94" t="str">
        <f t="shared" si="49"/>
        <v/>
      </c>
      <c r="AY94">
        <v>93</v>
      </c>
    </row>
    <row r="95" spans="1:51" x14ac:dyDescent="0.25">
      <c r="A95">
        <v>1</v>
      </c>
      <c r="B95">
        <v>1</v>
      </c>
      <c r="C95">
        <v>1</v>
      </c>
      <c r="D95" t="s">
        <v>339</v>
      </c>
      <c r="E95">
        <v>62.243099999999998</v>
      </c>
      <c r="F95">
        <v>297</v>
      </c>
      <c r="G95">
        <v>62.009799999999998</v>
      </c>
      <c r="H95">
        <v>277</v>
      </c>
      <c r="I95">
        <v>105.53400000000001</v>
      </c>
      <c r="J95">
        <v>94</v>
      </c>
      <c r="K95">
        <v>108.363</v>
      </c>
      <c r="L95">
        <v>81</v>
      </c>
      <c r="M95">
        <v>100.706</v>
      </c>
      <c r="N95">
        <v>141</v>
      </c>
      <c r="O95">
        <v>101.907</v>
      </c>
      <c r="P95">
        <v>139</v>
      </c>
      <c r="Q95">
        <v>6.4559699999999998</v>
      </c>
      <c r="R95">
        <v>98</v>
      </c>
      <c r="S95">
        <f t="shared" si="25"/>
        <v>0.10372234030760041</v>
      </c>
      <c r="T95">
        <f t="shared" si="26"/>
        <v>99</v>
      </c>
      <c r="U95">
        <f t="shared" si="27"/>
        <v>730892.07709584385</v>
      </c>
      <c r="V95">
        <f t="shared" si="28"/>
        <v>114</v>
      </c>
      <c r="W95">
        <f t="shared" si="29"/>
        <v>26.244313222923203</v>
      </c>
      <c r="X95">
        <f t="shared" si="30"/>
        <v>183</v>
      </c>
      <c r="Y95">
        <f t="shared" si="31"/>
        <v>141</v>
      </c>
      <c r="Z95">
        <v>0.65969999999999995</v>
      </c>
      <c r="AA95">
        <f t="shared" si="32"/>
        <v>96</v>
      </c>
      <c r="AB95">
        <v>0.71630000000000005</v>
      </c>
      <c r="AC95">
        <f t="shared" si="33"/>
        <v>0.68799999999999994</v>
      </c>
      <c r="AD95">
        <f t="shared" si="34"/>
        <v>94</v>
      </c>
      <c r="AE95">
        <v>0.77559999999999996</v>
      </c>
      <c r="AF95">
        <f t="shared" si="35"/>
        <v>82</v>
      </c>
      <c r="AG95">
        <v>0.78839999999999999</v>
      </c>
      <c r="AH95">
        <f t="shared" si="36"/>
        <v>63</v>
      </c>
      <c r="AI95">
        <f t="shared" si="37"/>
        <v>98.833333333333329</v>
      </c>
      <c r="AJ95">
        <f>IF(C95=1,(AI95/Z95),REF)</f>
        <v>149.81557273508162</v>
      </c>
      <c r="AK95">
        <f t="shared" si="38"/>
        <v>89</v>
      </c>
      <c r="AL95">
        <f>IF(B95=1,(AI95/AC95),REF)</f>
        <v>143.65310077519379</v>
      </c>
      <c r="AM95">
        <f t="shared" si="39"/>
        <v>90</v>
      </c>
      <c r="AN95">
        <f t="shared" si="40"/>
        <v>89</v>
      </c>
      <c r="AO95" t="str">
        <f t="shared" si="41"/>
        <v>UC Santa Barbara</v>
      </c>
      <c r="AP95">
        <f t="shared" si="42"/>
        <v>0.4456628647510284</v>
      </c>
      <c r="AQ95">
        <f t="shared" si="43"/>
        <v>0.42358798891476945</v>
      </c>
      <c r="AR95">
        <f t="shared" si="44"/>
        <v>0.71654926040963507</v>
      </c>
      <c r="AS95" t="str">
        <f t="shared" si="45"/>
        <v>UC Santa Barbara</v>
      </c>
      <c r="AT95">
        <f t="shared" si="46"/>
        <v>94</v>
      </c>
      <c r="AU95">
        <f t="shared" si="47"/>
        <v>92.333333333333329</v>
      </c>
      <c r="AV95">
        <v>91</v>
      </c>
      <c r="AW95" t="str">
        <f t="shared" si="48"/>
        <v>UC Santa Barbara</v>
      </c>
      <c r="AX95" t="str">
        <f t="shared" si="49"/>
        <v/>
      </c>
      <c r="AY95">
        <v>94</v>
      </c>
    </row>
    <row r="96" spans="1:51" x14ac:dyDescent="0.25">
      <c r="A96">
        <v>1</v>
      </c>
      <c r="B96">
        <v>1</v>
      </c>
      <c r="C96">
        <v>1</v>
      </c>
      <c r="D96" t="s">
        <v>142</v>
      </c>
      <c r="E96">
        <v>61.0411</v>
      </c>
      <c r="F96">
        <v>326</v>
      </c>
      <c r="G96">
        <v>61.137</v>
      </c>
      <c r="H96">
        <v>309</v>
      </c>
      <c r="I96">
        <v>101.729</v>
      </c>
      <c r="J96">
        <v>181</v>
      </c>
      <c r="K96">
        <v>103.68600000000001</v>
      </c>
      <c r="L96">
        <v>173</v>
      </c>
      <c r="M96">
        <v>93.606200000000001</v>
      </c>
      <c r="N96">
        <v>19</v>
      </c>
      <c r="O96">
        <v>94.944199999999995</v>
      </c>
      <c r="P96">
        <v>36</v>
      </c>
      <c r="Q96">
        <v>8.7415400000000005</v>
      </c>
      <c r="R96">
        <v>80</v>
      </c>
      <c r="S96">
        <f t="shared" si="25"/>
        <v>0.14321170490046889</v>
      </c>
      <c r="T96">
        <f t="shared" si="26"/>
        <v>77</v>
      </c>
      <c r="U96">
        <f t="shared" si="27"/>
        <v>656239.83968509571</v>
      </c>
      <c r="V96">
        <f t="shared" si="28"/>
        <v>226</v>
      </c>
      <c r="W96">
        <f t="shared" si="29"/>
        <v>23.896106869847554</v>
      </c>
      <c r="X96">
        <f t="shared" si="30"/>
        <v>80</v>
      </c>
      <c r="Y96">
        <f t="shared" si="31"/>
        <v>78.5</v>
      </c>
      <c r="Z96">
        <v>0.6593</v>
      </c>
      <c r="AA96">
        <f t="shared" si="32"/>
        <v>97</v>
      </c>
      <c r="AB96">
        <v>0.73670000000000002</v>
      </c>
      <c r="AC96">
        <f t="shared" si="33"/>
        <v>0.69799999999999995</v>
      </c>
      <c r="AD96">
        <f t="shared" si="34"/>
        <v>92</v>
      </c>
      <c r="AE96">
        <v>0.69640000000000002</v>
      </c>
      <c r="AF96">
        <f t="shared" si="35"/>
        <v>113</v>
      </c>
      <c r="AG96">
        <v>0.62190000000000001</v>
      </c>
      <c r="AH96">
        <f t="shared" si="36"/>
        <v>126</v>
      </c>
      <c r="AI96">
        <f t="shared" si="37"/>
        <v>118.75</v>
      </c>
      <c r="AJ96">
        <f>IF(C96=1,(AI96/Z96),REF)</f>
        <v>180.11527377521614</v>
      </c>
      <c r="AK96">
        <f t="shared" si="38"/>
        <v>106</v>
      </c>
      <c r="AL96">
        <f>IF(B96=1,(AI96/AC96),REF)</f>
        <v>170.12893982808023</v>
      </c>
      <c r="AM96">
        <f t="shared" si="39"/>
        <v>104</v>
      </c>
      <c r="AN96">
        <f t="shared" si="40"/>
        <v>92</v>
      </c>
      <c r="AO96" t="str">
        <f t="shared" si="41"/>
        <v>Harvard</v>
      </c>
      <c r="AP96">
        <f t="shared" si="42"/>
        <v>0.43726395733604684</v>
      </c>
      <c r="AQ96">
        <f t="shared" si="43"/>
        <v>0.42075348561803472</v>
      </c>
      <c r="AR96">
        <f t="shared" si="44"/>
        <v>0.71283078694916013</v>
      </c>
      <c r="AS96" t="str">
        <f t="shared" si="45"/>
        <v>Harvard</v>
      </c>
      <c r="AT96">
        <f t="shared" si="46"/>
        <v>95</v>
      </c>
      <c r="AU96">
        <f t="shared" si="47"/>
        <v>93</v>
      </c>
      <c r="AV96">
        <v>92</v>
      </c>
      <c r="AW96" t="str">
        <f t="shared" si="48"/>
        <v>Harvard</v>
      </c>
      <c r="AX96" t="str">
        <f t="shared" si="49"/>
        <v/>
      </c>
      <c r="AY96">
        <v>95</v>
      </c>
    </row>
    <row r="97" spans="1:51" x14ac:dyDescent="0.25">
      <c r="A97">
        <v>1</v>
      </c>
      <c r="B97">
        <v>1</v>
      </c>
      <c r="C97">
        <v>1</v>
      </c>
      <c r="D97" t="s">
        <v>62</v>
      </c>
      <c r="E97">
        <v>63.6175</v>
      </c>
      <c r="F97">
        <v>246</v>
      </c>
      <c r="G97">
        <v>63.3369</v>
      </c>
      <c r="H97">
        <v>214</v>
      </c>
      <c r="I97">
        <v>104.836</v>
      </c>
      <c r="J97">
        <v>106</v>
      </c>
      <c r="K97">
        <v>105.767</v>
      </c>
      <c r="L97">
        <v>128</v>
      </c>
      <c r="M97">
        <v>96.350999999999999</v>
      </c>
      <c r="N97">
        <v>53</v>
      </c>
      <c r="O97">
        <v>98.613600000000005</v>
      </c>
      <c r="P97">
        <v>79</v>
      </c>
      <c r="Q97">
        <v>7.1538000000000004</v>
      </c>
      <c r="R97">
        <v>93</v>
      </c>
      <c r="S97">
        <f t="shared" si="25"/>
        <v>0.1124439030141076</v>
      </c>
      <c r="T97">
        <f t="shared" si="26"/>
        <v>91</v>
      </c>
      <c r="U97">
        <f t="shared" si="27"/>
        <v>711667.23370045749</v>
      </c>
      <c r="V97">
        <f t="shared" si="28"/>
        <v>149</v>
      </c>
      <c r="W97">
        <f t="shared" si="29"/>
        <v>24.362525299170574</v>
      </c>
      <c r="X97">
        <f t="shared" si="30"/>
        <v>98</v>
      </c>
      <c r="Y97">
        <f t="shared" si="31"/>
        <v>94.5</v>
      </c>
      <c r="Z97">
        <v>0.66710000000000003</v>
      </c>
      <c r="AA97">
        <f t="shared" si="32"/>
        <v>90</v>
      </c>
      <c r="AB97">
        <v>0.68779999999999997</v>
      </c>
      <c r="AC97">
        <f t="shared" si="33"/>
        <v>0.67745</v>
      </c>
      <c r="AD97">
        <f t="shared" si="34"/>
        <v>96</v>
      </c>
      <c r="AE97">
        <v>0.52410000000000001</v>
      </c>
      <c r="AF97">
        <f t="shared" si="35"/>
        <v>174</v>
      </c>
      <c r="AG97">
        <v>0.748</v>
      </c>
      <c r="AH97">
        <f t="shared" si="36"/>
        <v>78</v>
      </c>
      <c r="AI97">
        <f t="shared" si="37"/>
        <v>113.75</v>
      </c>
      <c r="AJ97">
        <f>IF(C97=1,(AI97/Z97),REF)</f>
        <v>170.51416579223505</v>
      </c>
      <c r="AK97">
        <f t="shared" si="38"/>
        <v>103</v>
      </c>
      <c r="AL97">
        <f>IF(B97=1,(AI97/AC97),REF)</f>
        <v>167.90907078013137</v>
      </c>
      <c r="AM97">
        <f t="shared" si="39"/>
        <v>102</v>
      </c>
      <c r="AN97">
        <f t="shared" si="40"/>
        <v>96</v>
      </c>
      <c r="AO97" t="str">
        <f t="shared" si="41"/>
        <v>Bowling Green</v>
      </c>
      <c r="AP97">
        <f t="shared" si="42"/>
        <v>0.44486737123587256</v>
      </c>
      <c r="AQ97">
        <f t="shared" si="43"/>
        <v>0.40903695963490183</v>
      </c>
      <c r="AR97">
        <f t="shared" si="44"/>
        <v>0.71146196617905377</v>
      </c>
      <c r="AS97" t="str">
        <f t="shared" si="45"/>
        <v>Bowling Green</v>
      </c>
      <c r="AT97">
        <f t="shared" si="46"/>
        <v>96</v>
      </c>
      <c r="AU97">
        <f t="shared" si="47"/>
        <v>96</v>
      </c>
      <c r="AV97">
        <v>93</v>
      </c>
      <c r="AW97" t="str">
        <f t="shared" si="48"/>
        <v>Bowling Green</v>
      </c>
      <c r="AX97" t="str">
        <f t="shared" si="49"/>
        <v/>
      </c>
      <c r="AY97">
        <v>96</v>
      </c>
    </row>
    <row r="98" spans="1:51" x14ac:dyDescent="0.25">
      <c r="A98">
        <v>1</v>
      </c>
      <c r="B98">
        <v>1</v>
      </c>
      <c r="C98">
        <v>1</v>
      </c>
      <c r="D98" t="s">
        <v>143</v>
      </c>
      <c r="E98">
        <v>69.109300000000005</v>
      </c>
      <c r="F98">
        <v>22</v>
      </c>
      <c r="G98">
        <v>68.647999999999996</v>
      </c>
      <c r="H98">
        <v>17</v>
      </c>
      <c r="I98">
        <v>103.276</v>
      </c>
      <c r="J98">
        <v>144</v>
      </c>
      <c r="K98">
        <v>104.648</v>
      </c>
      <c r="L98">
        <v>154</v>
      </c>
      <c r="M98">
        <v>98.371899999999997</v>
      </c>
      <c r="N98">
        <v>93</v>
      </c>
      <c r="O98">
        <v>100.785</v>
      </c>
      <c r="P98">
        <v>114</v>
      </c>
      <c r="Q98">
        <v>3.86361</v>
      </c>
      <c r="R98">
        <v>127</v>
      </c>
      <c r="S98">
        <f t="shared" si="25"/>
        <v>5.5896963216238611E-2</v>
      </c>
      <c r="T98">
        <f t="shared" si="26"/>
        <v>128</v>
      </c>
      <c r="U98">
        <f t="shared" si="27"/>
        <v>756830.03596270725</v>
      </c>
      <c r="V98">
        <f t="shared" si="28"/>
        <v>92</v>
      </c>
      <c r="W98">
        <f t="shared" si="29"/>
        <v>23.221856989790879</v>
      </c>
      <c r="X98">
        <f t="shared" si="30"/>
        <v>58</v>
      </c>
      <c r="Y98">
        <f t="shared" si="31"/>
        <v>93</v>
      </c>
      <c r="Z98">
        <v>0.68140000000000001</v>
      </c>
      <c r="AA98">
        <f t="shared" si="32"/>
        <v>85</v>
      </c>
      <c r="AB98">
        <v>0.61919999999999997</v>
      </c>
      <c r="AC98">
        <f t="shared" si="33"/>
        <v>0.65029999999999999</v>
      </c>
      <c r="AD98">
        <f t="shared" si="34"/>
        <v>112</v>
      </c>
      <c r="AE98">
        <v>0.76649999999999996</v>
      </c>
      <c r="AF98">
        <f t="shared" si="35"/>
        <v>88</v>
      </c>
      <c r="AG98">
        <v>0.62360000000000004</v>
      </c>
      <c r="AH98">
        <f t="shared" si="36"/>
        <v>124</v>
      </c>
      <c r="AI98">
        <f t="shared" si="37"/>
        <v>106.16666666666667</v>
      </c>
      <c r="AJ98">
        <f>IF(C98=1,(AI98/Z98),REF)</f>
        <v>155.80667253693377</v>
      </c>
      <c r="AK98">
        <f t="shared" si="38"/>
        <v>92</v>
      </c>
      <c r="AL98">
        <f>IF(B98=1,(AI98/AC98),REF)</f>
        <v>163.25798349479729</v>
      </c>
      <c r="AM98">
        <f t="shared" si="39"/>
        <v>101</v>
      </c>
      <c r="AN98">
        <f t="shared" si="40"/>
        <v>92</v>
      </c>
      <c r="AO98" t="str">
        <f t="shared" si="41"/>
        <v>Hawaii</v>
      </c>
      <c r="AP98">
        <f t="shared" si="42"/>
        <v>0.45852094984382125</v>
      </c>
      <c r="AQ98">
        <f t="shared" si="43"/>
        <v>0.3940252241885952</v>
      </c>
      <c r="AR98">
        <f t="shared" si="44"/>
        <v>0.71100911058028282</v>
      </c>
      <c r="AS98" t="str">
        <f t="shared" si="45"/>
        <v>Hawaii</v>
      </c>
      <c r="AT98">
        <f t="shared" si="46"/>
        <v>97</v>
      </c>
      <c r="AU98">
        <f t="shared" si="47"/>
        <v>100.33333333333333</v>
      </c>
      <c r="AV98">
        <v>98</v>
      </c>
      <c r="AW98" t="str">
        <f t="shared" si="48"/>
        <v>Hawaii</v>
      </c>
      <c r="AX98" t="str">
        <f t="shared" si="49"/>
        <v/>
      </c>
      <c r="AY98">
        <v>97</v>
      </c>
    </row>
    <row r="99" spans="1:51" x14ac:dyDescent="0.25">
      <c r="A99">
        <v>1</v>
      </c>
      <c r="B99">
        <v>1</v>
      </c>
      <c r="C99">
        <v>1</v>
      </c>
      <c r="D99" t="s">
        <v>285</v>
      </c>
      <c r="E99">
        <v>63.362900000000003</v>
      </c>
      <c r="F99">
        <v>254</v>
      </c>
      <c r="G99">
        <v>62.703299999999999</v>
      </c>
      <c r="H99">
        <v>255</v>
      </c>
      <c r="I99">
        <v>100.91800000000001</v>
      </c>
      <c r="J99">
        <v>198</v>
      </c>
      <c r="K99">
        <v>103.92400000000001</v>
      </c>
      <c r="L99">
        <v>166</v>
      </c>
      <c r="M99">
        <v>98.757300000000001</v>
      </c>
      <c r="N99">
        <v>100</v>
      </c>
      <c r="O99">
        <v>97.037199999999999</v>
      </c>
      <c r="P99">
        <v>59</v>
      </c>
      <c r="Q99">
        <v>6.8867099999999999</v>
      </c>
      <c r="R99">
        <v>95</v>
      </c>
      <c r="S99">
        <f t="shared" si="25"/>
        <v>0.10868820713698407</v>
      </c>
      <c r="T99">
        <f t="shared" si="26"/>
        <v>96</v>
      </c>
      <c r="U99">
        <f t="shared" si="27"/>
        <v>684331.85166091053</v>
      </c>
      <c r="V99">
        <f t="shared" si="28"/>
        <v>198</v>
      </c>
      <c r="W99">
        <f t="shared" si="29"/>
        <v>23.837799606711076</v>
      </c>
      <c r="X99">
        <f t="shared" si="30"/>
        <v>73</v>
      </c>
      <c r="Y99">
        <f t="shared" si="31"/>
        <v>84.5</v>
      </c>
      <c r="Z99">
        <v>0.67159999999999997</v>
      </c>
      <c r="AA99">
        <f t="shared" si="32"/>
        <v>89</v>
      </c>
      <c r="AB99">
        <v>0.64929999999999999</v>
      </c>
      <c r="AC99">
        <f t="shared" si="33"/>
        <v>0.66044999999999998</v>
      </c>
      <c r="AD99">
        <f t="shared" si="34"/>
        <v>105</v>
      </c>
      <c r="AE99">
        <v>0.77849999999999997</v>
      </c>
      <c r="AF99">
        <f t="shared" si="35"/>
        <v>81</v>
      </c>
      <c r="AG99">
        <v>0.75600000000000001</v>
      </c>
      <c r="AH99">
        <f t="shared" si="36"/>
        <v>73</v>
      </c>
      <c r="AI99">
        <f t="shared" si="37"/>
        <v>106.25</v>
      </c>
      <c r="AJ99">
        <f>IF(C99=1,(AI99/Z99),REF)</f>
        <v>158.2042882668255</v>
      </c>
      <c r="AK99">
        <f t="shared" si="38"/>
        <v>95</v>
      </c>
      <c r="AL99">
        <f>IF(B99=1,(AI99/AC99),REF)</f>
        <v>160.87516087516087</v>
      </c>
      <c r="AM99">
        <f t="shared" si="39"/>
        <v>98</v>
      </c>
      <c r="AN99">
        <f t="shared" si="40"/>
        <v>95</v>
      </c>
      <c r="AO99" t="str">
        <f t="shared" si="41"/>
        <v>San Diego</v>
      </c>
      <c r="AP99">
        <f t="shared" si="42"/>
        <v>0.45123681149478434</v>
      </c>
      <c r="AQ99">
        <f t="shared" si="43"/>
        <v>0.40091138970875079</v>
      </c>
      <c r="AR99">
        <f t="shared" si="44"/>
        <v>0.71087633093640956</v>
      </c>
      <c r="AS99" t="str">
        <f t="shared" si="45"/>
        <v>San Diego</v>
      </c>
      <c r="AT99">
        <f t="shared" si="46"/>
        <v>98</v>
      </c>
      <c r="AU99">
        <f t="shared" si="47"/>
        <v>99.333333333333329</v>
      </c>
      <c r="AV99">
        <v>97</v>
      </c>
      <c r="AW99" t="str">
        <f t="shared" si="48"/>
        <v>San Diego</v>
      </c>
      <c r="AX99" t="str">
        <f t="shared" si="49"/>
        <v/>
      </c>
      <c r="AY99">
        <v>98</v>
      </c>
    </row>
    <row r="100" spans="1:51" x14ac:dyDescent="0.25">
      <c r="A100">
        <v>1</v>
      </c>
      <c r="B100">
        <v>1</v>
      </c>
      <c r="C100">
        <v>1</v>
      </c>
      <c r="D100" t="s">
        <v>253</v>
      </c>
      <c r="E100">
        <v>61.014699999999998</v>
      </c>
      <c r="F100">
        <v>327</v>
      </c>
      <c r="G100">
        <v>59.4953</v>
      </c>
      <c r="H100">
        <v>338</v>
      </c>
      <c r="I100">
        <v>106.501</v>
      </c>
      <c r="J100">
        <v>77</v>
      </c>
      <c r="K100">
        <v>107.26300000000001</v>
      </c>
      <c r="L100">
        <v>102</v>
      </c>
      <c r="M100">
        <v>92.589100000000002</v>
      </c>
      <c r="N100">
        <v>14</v>
      </c>
      <c r="O100">
        <v>96.501400000000004</v>
      </c>
      <c r="P100">
        <v>54</v>
      </c>
      <c r="Q100">
        <v>10.7613</v>
      </c>
      <c r="R100">
        <v>66</v>
      </c>
      <c r="S100">
        <f t="shared" si="25"/>
        <v>0.17637716812505841</v>
      </c>
      <c r="T100">
        <f t="shared" si="26"/>
        <v>63</v>
      </c>
      <c r="U100">
        <f t="shared" si="27"/>
        <v>701995.54997118434</v>
      </c>
      <c r="V100">
        <f t="shared" si="28"/>
        <v>167</v>
      </c>
      <c r="W100">
        <f t="shared" si="29"/>
        <v>24.536877915229184</v>
      </c>
      <c r="X100">
        <f t="shared" si="30"/>
        <v>105</v>
      </c>
      <c r="Y100">
        <f t="shared" si="31"/>
        <v>84</v>
      </c>
      <c r="Z100">
        <v>0.56910000000000005</v>
      </c>
      <c r="AA100">
        <f t="shared" si="32"/>
        <v>132</v>
      </c>
      <c r="AB100">
        <v>0.88700000000000001</v>
      </c>
      <c r="AC100">
        <f t="shared" si="33"/>
        <v>0.72805000000000009</v>
      </c>
      <c r="AD100">
        <f t="shared" si="34"/>
        <v>80</v>
      </c>
      <c r="AE100">
        <v>0.87880000000000003</v>
      </c>
      <c r="AF100">
        <f t="shared" si="35"/>
        <v>40</v>
      </c>
      <c r="AG100">
        <v>0.85329999999999995</v>
      </c>
      <c r="AH100">
        <f t="shared" si="36"/>
        <v>40</v>
      </c>
      <c r="AI100">
        <f t="shared" si="37"/>
        <v>79</v>
      </c>
      <c r="AJ100">
        <f>IF(C100=1,(AI100/Z100),REF)</f>
        <v>138.81567387102442</v>
      </c>
      <c r="AK100">
        <f t="shared" si="38"/>
        <v>86</v>
      </c>
      <c r="AL100">
        <f>IF(B100=1,(AI100/AC100),REF)</f>
        <v>108.50903097314743</v>
      </c>
      <c r="AM100">
        <f t="shared" si="39"/>
        <v>71</v>
      </c>
      <c r="AN100">
        <f t="shared" si="40"/>
        <v>71</v>
      </c>
      <c r="AO100" t="str">
        <f t="shared" si="41"/>
        <v>Old Dominion</v>
      </c>
      <c r="AP100">
        <f t="shared" si="42"/>
        <v>0.3874006940752735</v>
      </c>
      <c r="AQ100">
        <f t="shared" si="43"/>
        <v>0.46424533122407657</v>
      </c>
      <c r="AR100">
        <f t="shared" si="44"/>
        <v>0.71070873187531325</v>
      </c>
      <c r="AS100" t="str">
        <f t="shared" si="45"/>
        <v>Old Dominion</v>
      </c>
      <c r="AT100">
        <f t="shared" si="46"/>
        <v>99</v>
      </c>
      <c r="AU100">
        <f t="shared" si="47"/>
        <v>83.333333333333329</v>
      </c>
      <c r="AV100">
        <v>89</v>
      </c>
      <c r="AW100" t="str">
        <f t="shared" si="48"/>
        <v>Old Dominion</v>
      </c>
      <c r="AX100" t="str">
        <f t="shared" si="49"/>
        <v/>
      </c>
      <c r="AY100">
        <v>99</v>
      </c>
    </row>
    <row r="101" spans="1:51" x14ac:dyDescent="0.25">
      <c r="A101">
        <v>1</v>
      </c>
      <c r="B101">
        <v>1</v>
      </c>
      <c r="C101">
        <v>1</v>
      </c>
      <c r="D101" t="s">
        <v>260</v>
      </c>
      <c r="E101">
        <v>63.7029</v>
      </c>
      <c r="F101">
        <v>243</v>
      </c>
      <c r="G101">
        <v>63.077500000000001</v>
      </c>
      <c r="H101">
        <v>231</v>
      </c>
      <c r="I101">
        <v>99.200999999999993</v>
      </c>
      <c r="J101">
        <v>237</v>
      </c>
      <c r="K101">
        <v>101.59099999999999</v>
      </c>
      <c r="L101">
        <v>220</v>
      </c>
      <c r="M101">
        <v>96.769400000000005</v>
      </c>
      <c r="N101">
        <v>66</v>
      </c>
      <c r="O101">
        <v>95.513800000000003</v>
      </c>
      <c r="P101">
        <v>46</v>
      </c>
      <c r="Q101">
        <v>6.0771899999999999</v>
      </c>
      <c r="R101">
        <v>108</v>
      </c>
      <c r="S101">
        <f t="shared" si="25"/>
        <v>9.5399110558545858E-2</v>
      </c>
      <c r="T101">
        <f t="shared" si="26"/>
        <v>106</v>
      </c>
      <c r="U101">
        <f t="shared" si="27"/>
        <v>657460.51272041479</v>
      </c>
      <c r="V101">
        <f t="shared" si="28"/>
        <v>222</v>
      </c>
      <c r="W101">
        <f t="shared" si="29"/>
        <v>23.11780491142855</v>
      </c>
      <c r="X101">
        <f t="shared" si="30"/>
        <v>53</v>
      </c>
      <c r="Y101">
        <f t="shared" si="31"/>
        <v>79.5</v>
      </c>
      <c r="Z101">
        <v>0.72709999999999997</v>
      </c>
      <c r="AA101">
        <f t="shared" si="32"/>
        <v>67</v>
      </c>
      <c r="AB101">
        <v>0.54710000000000003</v>
      </c>
      <c r="AC101">
        <f t="shared" si="33"/>
        <v>0.6371</v>
      </c>
      <c r="AD101">
        <f t="shared" si="34"/>
        <v>115</v>
      </c>
      <c r="AE101">
        <v>0.47099999999999997</v>
      </c>
      <c r="AF101">
        <f t="shared" si="35"/>
        <v>194</v>
      </c>
      <c r="AG101">
        <v>0.61960000000000004</v>
      </c>
      <c r="AH101">
        <f t="shared" si="36"/>
        <v>127</v>
      </c>
      <c r="AI101">
        <f t="shared" si="37"/>
        <v>140.58333333333334</v>
      </c>
      <c r="AJ101">
        <f>IF(C101=1,(AI101/Z101),REF)</f>
        <v>193.34800348416084</v>
      </c>
      <c r="AK101">
        <f t="shared" si="38"/>
        <v>112</v>
      </c>
      <c r="AL101">
        <f>IF(B101=1,(AI101/AC101),REF)</f>
        <v>220.66132998482709</v>
      </c>
      <c r="AM101">
        <f t="shared" si="39"/>
        <v>126</v>
      </c>
      <c r="AN101">
        <f t="shared" si="40"/>
        <v>112</v>
      </c>
      <c r="AO101" t="str">
        <f t="shared" si="41"/>
        <v>Pepperdine</v>
      </c>
      <c r="AP101">
        <f t="shared" si="42"/>
        <v>0.47882391681741054</v>
      </c>
      <c r="AQ101">
        <f t="shared" si="43"/>
        <v>0.37175892226252855</v>
      </c>
      <c r="AR101">
        <f t="shared" si="44"/>
        <v>0.71035370225654981</v>
      </c>
      <c r="AS101" t="str">
        <f t="shared" si="45"/>
        <v>Pepperdine</v>
      </c>
      <c r="AT101">
        <f t="shared" si="46"/>
        <v>100</v>
      </c>
      <c r="AU101">
        <f t="shared" si="47"/>
        <v>109</v>
      </c>
      <c r="AV101">
        <v>96</v>
      </c>
      <c r="AW101" t="str">
        <f t="shared" si="48"/>
        <v>Pepperdine</v>
      </c>
      <c r="AX101" t="str">
        <f t="shared" si="49"/>
        <v/>
      </c>
      <c r="AY101">
        <v>100</v>
      </c>
    </row>
    <row r="102" spans="1:51" x14ac:dyDescent="0.25">
      <c r="A102">
        <v>1</v>
      </c>
      <c r="B102">
        <v>1</v>
      </c>
      <c r="C102">
        <v>1</v>
      </c>
      <c r="D102" t="s">
        <v>145</v>
      </c>
      <c r="E102">
        <v>69.139799999999994</v>
      </c>
      <c r="F102">
        <v>19</v>
      </c>
      <c r="G102">
        <v>68.295299999999997</v>
      </c>
      <c r="H102">
        <v>22</v>
      </c>
      <c r="I102">
        <v>112.78100000000001</v>
      </c>
      <c r="J102">
        <v>20</v>
      </c>
      <c r="K102">
        <v>111.39400000000001</v>
      </c>
      <c r="L102">
        <v>52</v>
      </c>
      <c r="M102">
        <v>100.351</v>
      </c>
      <c r="N102">
        <v>131</v>
      </c>
      <c r="O102">
        <v>105.584</v>
      </c>
      <c r="P102">
        <v>204</v>
      </c>
      <c r="Q102">
        <v>5.81</v>
      </c>
      <c r="R102">
        <v>111</v>
      </c>
      <c r="S102">
        <f t="shared" si="25"/>
        <v>8.4032641112644274E-2</v>
      </c>
      <c r="T102">
        <f t="shared" si="26"/>
        <v>113</v>
      </c>
      <c r="U102">
        <f t="shared" si="27"/>
        <v>857929.7288123928</v>
      </c>
      <c r="V102">
        <f t="shared" si="28"/>
        <v>26</v>
      </c>
      <c r="W102">
        <f t="shared" si="29"/>
        <v>25.005115141965323</v>
      </c>
      <c r="X102">
        <f t="shared" si="30"/>
        <v>126</v>
      </c>
      <c r="Y102">
        <f t="shared" si="31"/>
        <v>119.5</v>
      </c>
      <c r="Z102">
        <v>0.70009999999999994</v>
      </c>
      <c r="AA102">
        <f t="shared" si="32"/>
        <v>77</v>
      </c>
      <c r="AB102">
        <v>0.54990000000000006</v>
      </c>
      <c r="AC102">
        <f t="shared" si="33"/>
        <v>0.625</v>
      </c>
      <c r="AD102">
        <f t="shared" si="34"/>
        <v>119</v>
      </c>
      <c r="AE102">
        <v>0.42049999999999998</v>
      </c>
      <c r="AF102">
        <f t="shared" si="35"/>
        <v>213</v>
      </c>
      <c r="AG102">
        <v>0.72709999999999997</v>
      </c>
      <c r="AH102">
        <f t="shared" si="36"/>
        <v>89</v>
      </c>
      <c r="AI102">
        <f t="shared" si="37"/>
        <v>113.25</v>
      </c>
      <c r="AJ102">
        <f>IF(C102=1,(AI102/Z102),REF)</f>
        <v>161.76260534209399</v>
      </c>
      <c r="AK102">
        <f t="shared" si="38"/>
        <v>98</v>
      </c>
      <c r="AL102">
        <f>IF(B102=1,(AI102/AC102),REF)</f>
        <v>181.2</v>
      </c>
      <c r="AM102">
        <f t="shared" si="39"/>
        <v>110</v>
      </c>
      <c r="AN102">
        <f t="shared" si="40"/>
        <v>98</v>
      </c>
      <c r="AO102" t="str">
        <f t="shared" si="41"/>
        <v>Hofstra</v>
      </c>
      <c r="AP102">
        <f t="shared" si="42"/>
        <v>0.46934038341482609</v>
      </c>
      <c r="AQ102">
        <f t="shared" si="43"/>
        <v>0.37379184096096479</v>
      </c>
      <c r="AR102">
        <f t="shared" si="44"/>
        <v>0.70785821572499863</v>
      </c>
      <c r="AS102" t="str">
        <f t="shared" si="45"/>
        <v>Hofstra</v>
      </c>
      <c r="AT102">
        <f t="shared" si="46"/>
        <v>101</v>
      </c>
      <c r="AU102">
        <f t="shared" si="47"/>
        <v>106</v>
      </c>
      <c r="AV102">
        <v>99</v>
      </c>
      <c r="AW102" t="str">
        <f t="shared" si="48"/>
        <v>Hofstra</v>
      </c>
      <c r="AX102" t="str">
        <f t="shared" si="49"/>
        <v/>
      </c>
      <c r="AY102">
        <v>101</v>
      </c>
    </row>
    <row r="103" spans="1:51" x14ac:dyDescent="0.25">
      <c r="A103">
        <v>1</v>
      </c>
      <c r="B103">
        <v>1</v>
      </c>
      <c r="C103">
        <v>1</v>
      </c>
      <c r="D103" t="s">
        <v>366</v>
      </c>
      <c r="E103">
        <v>68.696700000000007</v>
      </c>
      <c r="F103">
        <v>28</v>
      </c>
      <c r="G103">
        <v>67.767899999999997</v>
      </c>
      <c r="H103">
        <v>27</v>
      </c>
      <c r="I103">
        <v>99.464399999999998</v>
      </c>
      <c r="J103">
        <v>234</v>
      </c>
      <c r="K103">
        <v>105.9</v>
      </c>
      <c r="L103">
        <v>125</v>
      </c>
      <c r="M103">
        <v>103.751</v>
      </c>
      <c r="N103">
        <v>208</v>
      </c>
      <c r="O103">
        <v>101.348</v>
      </c>
      <c r="P103">
        <v>125</v>
      </c>
      <c r="Q103">
        <v>4.5520800000000001</v>
      </c>
      <c r="R103">
        <v>122</v>
      </c>
      <c r="S103">
        <f t="shared" si="25"/>
        <v>6.6262280429773279E-2</v>
      </c>
      <c r="T103">
        <f t="shared" si="26"/>
        <v>124</v>
      </c>
      <c r="U103">
        <f t="shared" si="27"/>
        <v>770420.43812700012</v>
      </c>
      <c r="V103">
        <f t="shared" si="28"/>
        <v>78</v>
      </c>
      <c r="W103">
        <f t="shared" si="29"/>
        <v>23.570479477197171</v>
      </c>
      <c r="X103">
        <f t="shared" si="30"/>
        <v>66</v>
      </c>
      <c r="Y103">
        <f t="shared" si="31"/>
        <v>95</v>
      </c>
      <c r="Z103">
        <v>0.62929999999999997</v>
      </c>
      <c r="AA103">
        <f t="shared" si="32"/>
        <v>112</v>
      </c>
      <c r="AB103">
        <v>0.73180000000000001</v>
      </c>
      <c r="AC103">
        <f t="shared" si="33"/>
        <v>0.68054999999999999</v>
      </c>
      <c r="AD103">
        <f t="shared" si="34"/>
        <v>95</v>
      </c>
      <c r="AE103">
        <v>0.68759999999999999</v>
      </c>
      <c r="AF103">
        <f t="shared" si="35"/>
        <v>119</v>
      </c>
      <c r="AG103">
        <v>0.71860000000000002</v>
      </c>
      <c r="AH103">
        <f t="shared" si="36"/>
        <v>92</v>
      </c>
      <c r="AI103">
        <f t="shared" si="37"/>
        <v>100.5</v>
      </c>
      <c r="AJ103">
        <f>IF(C103=1,(AI103/Z103),REF)</f>
        <v>159.70125536310186</v>
      </c>
      <c r="AK103">
        <f t="shared" si="38"/>
        <v>97</v>
      </c>
      <c r="AL103">
        <f>IF(B103=1,(AI103/AC103),REF)</f>
        <v>147.67467489530526</v>
      </c>
      <c r="AM103">
        <f t="shared" si="39"/>
        <v>93</v>
      </c>
      <c r="AN103">
        <f t="shared" si="40"/>
        <v>93</v>
      </c>
      <c r="AO103" t="str">
        <f t="shared" si="41"/>
        <v>Wake Forest</v>
      </c>
      <c r="AP103">
        <f t="shared" si="42"/>
        <v>0.42241813829466635</v>
      </c>
      <c r="AQ103">
        <f t="shared" si="43"/>
        <v>0.41755756823714585</v>
      </c>
      <c r="AR103">
        <f t="shared" si="44"/>
        <v>0.70679699113706052</v>
      </c>
      <c r="AS103" t="str">
        <f t="shared" si="45"/>
        <v>Wake Forest</v>
      </c>
      <c r="AT103">
        <f t="shared" si="46"/>
        <v>102</v>
      </c>
      <c r="AU103">
        <f t="shared" si="47"/>
        <v>96.666666666666671</v>
      </c>
      <c r="AV103">
        <v>111</v>
      </c>
      <c r="AW103" t="str">
        <f t="shared" si="48"/>
        <v>Wake Forest</v>
      </c>
      <c r="AX103" t="str">
        <f t="shared" si="49"/>
        <v/>
      </c>
      <c r="AY103">
        <v>102</v>
      </c>
    </row>
    <row r="104" spans="1:51" x14ac:dyDescent="0.25">
      <c r="A104">
        <v>1</v>
      </c>
      <c r="B104">
        <v>1</v>
      </c>
      <c r="C104">
        <v>1</v>
      </c>
      <c r="D104" t="s">
        <v>158</v>
      </c>
      <c r="E104">
        <v>70.379000000000005</v>
      </c>
      <c r="F104">
        <v>9</v>
      </c>
      <c r="G104">
        <v>69.097099999999998</v>
      </c>
      <c r="H104">
        <v>12</v>
      </c>
      <c r="I104">
        <v>112.845</v>
      </c>
      <c r="J104">
        <v>19</v>
      </c>
      <c r="K104">
        <v>113.17700000000001</v>
      </c>
      <c r="L104">
        <v>36</v>
      </c>
      <c r="M104">
        <v>103.294</v>
      </c>
      <c r="N104">
        <v>195</v>
      </c>
      <c r="O104">
        <v>107.07</v>
      </c>
      <c r="P104">
        <v>232</v>
      </c>
      <c r="Q104">
        <v>6.1075900000000001</v>
      </c>
      <c r="R104">
        <v>107</v>
      </c>
      <c r="S104">
        <f t="shared" si="25"/>
        <v>8.677304309524167E-2</v>
      </c>
      <c r="T104">
        <f t="shared" si="26"/>
        <v>111</v>
      </c>
      <c r="U104">
        <f t="shared" si="27"/>
        <v>901486.95666169119</v>
      </c>
      <c r="V104">
        <f t="shared" si="28"/>
        <v>15</v>
      </c>
      <c r="W104">
        <f t="shared" si="29"/>
        <v>25.120333019599226</v>
      </c>
      <c r="X104">
        <f t="shared" si="30"/>
        <v>133</v>
      </c>
      <c r="Y104">
        <f t="shared" si="31"/>
        <v>122</v>
      </c>
      <c r="Z104">
        <v>0.64239999999999997</v>
      </c>
      <c r="AA104">
        <f t="shared" si="32"/>
        <v>105</v>
      </c>
      <c r="AB104">
        <v>0.68759999999999999</v>
      </c>
      <c r="AC104">
        <f t="shared" si="33"/>
        <v>0.66500000000000004</v>
      </c>
      <c r="AD104">
        <f t="shared" si="34"/>
        <v>102</v>
      </c>
      <c r="AE104">
        <v>0.53720000000000001</v>
      </c>
      <c r="AF104">
        <f t="shared" si="35"/>
        <v>171</v>
      </c>
      <c r="AG104">
        <v>0.74370000000000003</v>
      </c>
      <c r="AH104">
        <f t="shared" si="36"/>
        <v>80</v>
      </c>
      <c r="AI104">
        <f t="shared" si="37"/>
        <v>100.16666666666667</v>
      </c>
      <c r="AJ104">
        <f>IF(C104=1,(AI104/Z104),REF)</f>
        <v>155.92569530925698</v>
      </c>
      <c r="AK104">
        <f t="shared" si="38"/>
        <v>93</v>
      </c>
      <c r="AL104">
        <f>IF(B104=1,(AI104/AC104),REF)</f>
        <v>150.62656641604011</v>
      </c>
      <c r="AM104">
        <f t="shared" si="39"/>
        <v>96</v>
      </c>
      <c r="AN104">
        <f t="shared" si="40"/>
        <v>93</v>
      </c>
      <c r="AO104" t="str">
        <f t="shared" si="41"/>
        <v>Iona</v>
      </c>
      <c r="AP104">
        <f t="shared" si="42"/>
        <v>0.43224444712482551</v>
      </c>
      <c r="AQ104">
        <f t="shared" si="43"/>
        <v>0.4070085406680829</v>
      </c>
      <c r="AR104">
        <f t="shared" si="44"/>
        <v>0.70655367584162798</v>
      </c>
      <c r="AS104" t="str">
        <f t="shared" si="45"/>
        <v>Iona</v>
      </c>
      <c r="AT104">
        <f t="shared" si="46"/>
        <v>103</v>
      </c>
      <c r="AU104">
        <f t="shared" si="47"/>
        <v>99.333333333333329</v>
      </c>
      <c r="AV104">
        <v>102</v>
      </c>
      <c r="AW104" t="str">
        <f t="shared" si="48"/>
        <v>Iona</v>
      </c>
      <c r="AX104" t="str">
        <f t="shared" si="49"/>
        <v/>
      </c>
      <c r="AY104">
        <v>103</v>
      </c>
    </row>
    <row r="105" spans="1:51" x14ac:dyDescent="0.25">
      <c r="A105">
        <v>1</v>
      </c>
      <c r="B105">
        <v>1</v>
      </c>
      <c r="C105">
        <v>1</v>
      </c>
      <c r="D105" t="s">
        <v>367</v>
      </c>
      <c r="E105">
        <v>66.211299999999994</v>
      </c>
      <c r="F105">
        <v>107</v>
      </c>
      <c r="G105">
        <v>65.027199999999993</v>
      </c>
      <c r="H105">
        <v>125</v>
      </c>
      <c r="I105">
        <v>103.17100000000001</v>
      </c>
      <c r="J105">
        <v>147</v>
      </c>
      <c r="K105">
        <v>108.221</v>
      </c>
      <c r="L105">
        <v>83</v>
      </c>
      <c r="M105">
        <v>102.179</v>
      </c>
      <c r="N105">
        <v>173</v>
      </c>
      <c r="O105">
        <v>103.29900000000001</v>
      </c>
      <c r="P105">
        <v>158</v>
      </c>
      <c r="Q105">
        <v>4.9226799999999997</v>
      </c>
      <c r="R105">
        <v>117</v>
      </c>
      <c r="S105">
        <f t="shared" si="25"/>
        <v>7.4337764097669096E-2</v>
      </c>
      <c r="T105">
        <f t="shared" si="26"/>
        <v>120</v>
      </c>
      <c r="U105">
        <f t="shared" si="27"/>
        <v>775452.49964290322</v>
      </c>
      <c r="V105">
        <f t="shared" si="28"/>
        <v>75</v>
      </c>
      <c r="W105">
        <f t="shared" si="29"/>
        <v>25.212834479764751</v>
      </c>
      <c r="X105">
        <f t="shared" si="30"/>
        <v>137</v>
      </c>
      <c r="Y105">
        <f t="shared" si="31"/>
        <v>128.5</v>
      </c>
      <c r="Z105">
        <v>0.66210000000000002</v>
      </c>
      <c r="AA105">
        <f t="shared" si="32"/>
        <v>93</v>
      </c>
      <c r="AB105">
        <v>0.65280000000000005</v>
      </c>
      <c r="AC105">
        <f t="shared" si="33"/>
        <v>0.65745000000000009</v>
      </c>
      <c r="AD105">
        <f t="shared" si="34"/>
        <v>109</v>
      </c>
      <c r="AE105">
        <v>0.50819999999999999</v>
      </c>
      <c r="AF105">
        <f t="shared" si="35"/>
        <v>183</v>
      </c>
      <c r="AG105">
        <v>0.82479999999999998</v>
      </c>
      <c r="AH105">
        <f t="shared" si="36"/>
        <v>50</v>
      </c>
      <c r="AI105">
        <f t="shared" si="37"/>
        <v>110.91666666666667</v>
      </c>
      <c r="AJ105">
        <f>IF(C105=1,(AI105/Z105),REF)</f>
        <v>167.52252932588229</v>
      </c>
      <c r="AK105">
        <f t="shared" si="38"/>
        <v>102</v>
      </c>
      <c r="AL105">
        <f>IF(B105=1,(AI105/AC105),REF)</f>
        <v>168.70737952189012</v>
      </c>
      <c r="AM105">
        <f t="shared" si="39"/>
        <v>103</v>
      </c>
      <c r="AN105">
        <f t="shared" si="40"/>
        <v>102</v>
      </c>
      <c r="AO105" t="str">
        <f t="shared" si="41"/>
        <v>Washington</v>
      </c>
      <c r="AP105">
        <f t="shared" si="42"/>
        <v>0.44231526229420826</v>
      </c>
      <c r="AQ105">
        <f t="shared" si="43"/>
        <v>0.39672589086293447</v>
      </c>
      <c r="AR105">
        <f t="shared" si="44"/>
        <v>0.70648233436159136</v>
      </c>
      <c r="AS105" t="str">
        <f t="shared" si="45"/>
        <v>Washington</v>
      </c>
      <c r="AT105">
        <f t="shared" si="46"/>
        <v>104</v>
      </c>
      <c r="AU105">
        <f t="shared" si="47"/>
        <v>105</v>
      </c>
      <c r="AV105">
        <v>105</v>
      </c>
      <c r="AW105" t="str">
        <f t="shared" si="48"/>
        <v>Washington</v>
      </c>
      <c r="AX105" t="str">
        <f t="shared" si="49"/>
        <v/>
      </c>
      <c r="AY105">
        <v>104</v>
      </c>
    </row>
    <row r="106" spans="1:51" x14ac:dyDescent="0.25">
      <c r="A106">
        <v>1</v>
      </c>
      <c r="B106">
        <v>1</v>
      </c>
      <c r="C106">
        <v>1</v>
      </c>
      <c r="D106" t="s">
        <v>74</v>
      </c>
      <c r="E106">
        <v>66.296499999999995</v>
      </c>
      <c r="F106">
        <v>103</v>
      </c>
      <c r="G106">
        <v>65.067700000000002</v>
      </c>
      <c r="H106">
        <v>118</v>
      </c>
      <c r="I106">
        <v>99.615300000000005</v>
      </c>
      <c r="J106">
        <v>230</v>
      </c>
      <c r="K106">
        <v>103.736</v>
      </c>
      <c r="L106">
        <v>171</v>
      </c>
      <c r="M106">
        <v>100.646</v>
      </c>
      <c r="N106">
        <v>139</v>
      </c>
      <c r="O106">
        <v>98.605199999999996</v>
      </c>
      <c r="P106">
        <v>78</v>
      </c>
      <c r="Q106">
        <v>5.13028</v>
      </c>
      <c r="R106">
        <v>115</v>
      </c>
      <c r="S106">
        <f t="shared" si="25"/>
        <v>7.7391717511482633E-2</v>
      </c>
      <c r="T106">
        <f t="shared" si="26"/>
        <v>116</v>
      </c>
      <c r="U106">
        <f t="shared" si="27"/>
        <v>713427.091192864</v>
      </c>
      <c r="V106">
        <f t="shared" si="28"/>
        <v>146</v>
      </c>
      <c r="W106">
        <f t="shared" si="29"/>
        <v>23.374864824198724</v>
      </c>
      <c r="X106">
        <f t="shared" si="30"/>
        <v>62</v>
      </c>
      <c r="Y106">
        <f t="shared" si="31"/>
        <v>89</v>
      </c>
      <c r="Z106">
        <v>0.67520000000000002</v>
      </c>
      <c r="AA106">
        <f t="shared" si="32"/>
        <v>87</v>
      </c>
      <c r="AB106">
        <v>0.57930000000000004</v>
      </c>
      <c r="AC106">
        <f t="shared" si="33"/>
        <v>0.62725000000000009</v>
      </c>
      <c r="AD106">
        <f t="shared" si="34"/>
        <v>118</v>
      </c>
      <c r="AE106">
        <v>0.75149999999999995</v>
      </c>
      <c r="AF106">
        <f t="shared" si="35"/>
        <v>94</v>
      </c>
      <c r="AG106">
        <v>0.70069999999999999</v>
      </c>
      <c r="AH106">
        <f t="shared" si="36"/>
        <v>99</v>
      </c>
      <c r="AI106">
        <f t="shared" si="37"/>
        <v>110.33333333333333</v>
      </c>
      <c r="AJ106">
        <f>IF(C106=1,(AI106/Z106),REF)</f>
        <v>163.4083728278041</v>
      </c>
      <c r="AK106">
        <f t="shared" si="38"/>
        <v>100</v>
      </c>
      <c r="AL106">
        <f>IF(B106=1,(AI106/AC106),REF)</f>
        <v>175.90009299853855</v>
      </c>
      <c r="AM106">
        <f t="shared" si="39"/>
        <v>107</v>
      </c>
      <c r="AN106">
        <f t="shared" si="40"/>
        <v>100</v>
      </c>
      <c r="AO106" t="str">
        <f t="shared" si="41"/>
        <v>California</v>
      </c>
      <c r="AP106">
        <f t="shared" si="42"/>
        <v>0.45218969663525288</v>
      </c>
      <c r="AQ106">
        <f t="shared" si="43"/>
        <v>0.37653208195824767</v>
      </c>
      <c r="AR106">
        <f t="shared" si="44"/>
        <v>0.70299381259456983</v>
      </c>
      <c r="AS106" t="str">
        <f t="shared" si="45"/>
        <v>California</v>
      </c>
      <c r="AT106">
        <f t="shared" si="46"/>
        <v>105</v>
      </c>
      <c r="AU106">
        <f t="shared" si="47"/>
        <v>107.66666666666667</v>
      </c>
      <c r="AV106">
        <v>109</v>
      </c>
      <c r="AW106" t="str">
        <f t="shared" si="48"/>
        <v>California</v>
      </c>
      <c r="AX106" t="str">
        <f t="shared" si="49"/>
        <v/>
      </c>
      <c r="AY106">
        <v>105</v>
      </c>
    </row>
    <row r="107" spans="1:51" x14ac:dyDescent="0.25">
      <c r="A107">
        <v>1</v>
      </c>
      <c r="B107">
        <v>1</v>
      </c>
      <c r="C107">
        <v>1</v>
      </c>
      <c r="D107" t="s">
        <v>90</v>
      </c>
      <c r="E107">
        <v>65.445400000000006</v>
      </c>
      <c r="F107">
        <v>144</v>
      </c>
      <c r="G107">
        <v>64.462599999999995</v>
      </c>
      <c r="H107">
        <v>145</v>
      </c>
      <c r="I107">
        <v>102.458</v>
      </c>
      <c r="J107">
        <v>168</v>
      </c>
      <c r="K107">
        <v>106.96</v>
      </c>
      <c r="L107">
        <v>111</v>
      </c>
      <c r="M107">
        <v>101.747</v>
      </c>
      <c r="N107">
        <v>165</v>
      </c>
      <c r="O107">
        <v>99.168700000000001</v>
      </c>
      <c r="P107">
        <v>92</v>
      </c>
      <c r="Q107">
        <v>7.79176</v>
      </c>
      <c r="R107">
        <v>86</v>
      </c>
      <c r="S107">
        <f t="shared" si="25"/>
        <v>0.11905038398420656</v>
      </c>
      <c r="T107">
        <f t="shared" si="26"/>
        <v>88</v>
      </c>
      <c r="U107">
        <f t="shared" si="27"/>
        <v>748724.27668864001</v>
      </c>
      <c r="V107">
        <f t="shared" si="28"/>
        <v>95</v>
      </c>
      <c r="W107">
        <f t="shared" si="29"/>
        <v>23.895727977924796</v>
      </c>
      <c r="X107">
        <f t="shared" si="30"/>
        <v>79</v>
      </c>
      <c r="Y107">
        <f t="shared" si="31"/>
        <v>83.5</v>
      </c>
      <c r="Z107">
        <v>0.60170000000000001</v>
      </c>
      <c r="AA107">
        <f t="shared" si="32"/>
        <v>122</v>
      </c>
      <c r="AB107">
        <v>0.79049999999999998</v>
      </c>
      <c r="AC107">
        <f t="shared" si="33"/>
        <v>0.69609999999999994</v>
      </c>
      <c r="AD107">
        <f t="shared" si="34"/>
        <v>93</v>
      </c>
      <c r="AE107">
        <v>0.50719999999999998</v>
      </c>
      <c r="AF107">
        <f t="shared" si="35"/>
        <v>184</v>
      </c>
      <c r="AG107">
        <v>0.74870000000000003</v>
      </c>
      <c r="AH107">
        <f t="shared" si="36"/>
        <v>77</v>
      </c>
      <c r="AI107">
        <f t="shared" si="37"/>
        <v>103.41666666666667</v>
      </c>
      <c r="AJ107">
        <f>IF(C107=1,(AI107/Z107),REF)</f>
        <v>171.87413439698631</v>
      </c>
      <c r="AK107">
        <f t="shared" si="38"/>
        <v>104</v>
      </c>
      <c r="AL107">
        <f>IF(B107=1,(AI107/AC107),REF)</f>
        <v>148.56581908729589</v>
      </c>
      <c r="AM107">
        <f t="shared" si="39"/>
        <v>95</v>
      </c>
      <c r="AN107">
        <f t="shared" si="40"/>
        <v>93</v>
      </c>
      <c r="AO107" t="str">
        <f t="shared" si="41"/>
        <v>Colorado</v>
      </c>
      <c r="AP107">
        <f t="shared" si="42"/>
        <v>0.4009355986665385</v>
      </c>
      <c r="AQ107">
        <f t="shared" si="43"/>
        <v>0.42677733322499423</v>
      </c>
      <c r="AR107">
        <f t="shared" si="44"/>
        <v>0.70265137092854002</v>
      </c>
      <c r="AS107" t="str">
        <f t="shared" si="45"/>
        <v>Colorado</v>
      </c>
      <c r="AT107">
        <f t="shared" si="46"/>
        <v>106</v>
      </c>
      <c r="AU107">
        <f t="shared" si="47"/>
        <v>97.333333333333329</v>
      </c>
      <c r="AV107">
        <v>110</v>
      </c>
      <c r="AW107" t="str">
        <f t="shared" si="48"/>
        <v>Colorado</v>
      </c>
      <c r="AX107" t="str">
        <f t="shared" si="49"/>
        <v/>
      </c>
      <c r="AY107">
        <v>106</v>
      </c>
    </row>
    <row r="108" spans="1:51" x14ac:dyDescent="0.25">
      <c r="A108">
        <v>1</v>
      </c>
      <c r="B108">
        <v>1</v>
      </c>
      <c r="C108">
        <v>1</v>
      </c>
      <c r="D108" t="s">
        <v>348</v>
      </c>
      <c r="E108">
        <v>64.580399999999997</v>
      </c>
      <c r="F108">
        <v>189</v>
      </c>
      <c r="G108">
        <v>64.867699999999999</v>
      </c>
      <c r="H108">
        <v>132</v>
      </c>
      <c r="I108">
        <v>102.48399999999999</v>
      </c>
      <c r="J108">
        <v>167</v>
      </c>
      <c r="K108">
        <v>107.53100000000001</v>
      </c>
      <c r="L108">
        <v>97</v>
      </c>
      <c r="M108">
        <v>99.265199999999993</v>
      </c>
      <c r="N108">
        <v>112</v>
      </c>
      <c r="O108">
        <v>101.20099999999999</v>
      </c>
      <c r="P108">
        <v>120</v>
      </c>
      <c r="Q108">
        <v>6.33005</v>
      </c>
      <c r="R108">
        <v>102</v>
      </c>
      <c r="S108">
        <f t="shared" si="25"/>
        <v>9.8017355110838783E-2</v>
      </c>
      <c r="T108">
        <f t="shared" si="26"/>
        <v>103</v>
      </c>
      <c r="U108">
        <f t="shared" si="27"/>
        <v>746737.73792776442</v>
      </c>
      <c r="V108">
        <f t="shared" si="28"/>
        <v>97</v>
      </c>
      <c r="W108">
        <f t="shared" si="29"/>
        <v>25.014680236418567</v>
      </c>
      <c r="X108">
        <f t="shared" si="30"/>
        <v>128</v>
      </c>
      <c r="Y108">
        <f t="shared" si="31"/>
        <v>115.5</v>
      </c>
      <c r="Z108">
        <v>0.61450000000000005</v>
      </c>
      <c r="AA108">
        <f t="shared" si="32"/>
        <v>117</v>
      </c>
      <c r="AB108">
        <v>0.73780000000000001</v>
      </c>
      <c r="AC108">
        <f t="shared" si="33"/>
        <v>0.67615000000000003</v>
      </c>
      <c r="AD108">
        <f t="shared" si="34"/>
        <v>97</v>
      </c>
      <c r="AE108">
        <v>0.77370000000000005</v>
      </c>
      <c r="AF108">
        <f t="shared" si="35"/>
        <v>84</v>
      </c>
      <c r="AG108">
        <v>0.69869999999999999</v>
      </c>
      <c r="AH108">
        <f t="shared" si="36"/>
        <v>100</v>
      </c>
      <c r="AI108">
        <f t="shared" si="37"/>
        <v>99.416666666666671</v>
      </c>
      <c r="AJ108">
        <f>IF(C108=1,(AI108/Z108),REF)</f>
        <v>161.78464876593435</v>
      </c>
      <c r="AK108">
        <f t="shared" si="38"/>
        <v>99</v>
      </c>
      <c r="AL108">
        <f>IF(B108=1,(AI108/AC108),REF)</f>
        <v>147.03344918533855</v>
      </c>
      <c r="AM108">
        <f t="shared" si="39"/>
        <v>91</v>
      </c>
      <c r="AN108">
        <f t="shared" si="40"/>
        <v>91</v>
      </c>
      <c r="AO108" t="str">
        <f t="shared" si="41"/>
        <v>UNLV</v>
      </c>
      <c r="AP108">
        <f t="shared" si="42"/>
        <v>0.41194934400576672</v>
      </c>
      <c r="AQ108">
        <f t="shared" si="43"/>
        <v>0.41508363231826251</v>
      </c>
      <c r="AR108">
        <f t="shared" si="44"/>
        <v>0.70242042636315738</v>
      </c>
      <c r="AS108" t="str">
        <f t="shared" si="45"/>
        <v>UNLV</v>
      </c>
      <c r="AT108">
        <f t="shared" si="46"/>
        <v>107</v>
      </c>
      <c r="AU108">
        <f t="shared" si="47"/>
        <v>98.333333333333329</v>
      </c>
      <c r="AV108">
        <v>107</v>
      </c>
      <c r="AW108" t="str">
        <f t="shared" si="48"/>
        <v>UNLV</v>
      </c>
      <c r="AX108" t="str">
        <f t="shared" si="49"/>
        <v/>
      </c>
      <c r="AY108">
        <v>107</v>
      </c>
    </row>
    <row r="109" spans="1:51" x14ac:dyDescent="0.25">
      <c r="A109">
        <v>1</v>
      </c>
      <c r="B109">
        <v>1</v>
      </c>
      <c r="C109">
        <v>1</v>
      </c>
      <c r="D109" t="s">
        <v>239</v>
      </c>
      <c r="E109">
        <v>63.5304</v>
      </c>
      <c r="F109">
        <v>250</v>
      </c>
      <c r="G109">
        <v>63.055599999999998</v>
      </c>
      <c r="H109">
        <v>233</v>
      </c>
      <c r="I109">
        <v>107.202</v>
      </c>
      <c r="J109">
        <v>64</v>
      </c>
      <c r="K109">
        <v>107.892</v>
      </c>
      <c r="L109">
        <v>90</v>
      </c>
      <c r="M109">
        <v>101.07</v>
      </c>
      <c r="N109">
        <v>151</v>
      </c>
      <c r="O109">
        <v>103.071</v>
      </c>
      <c r="P109">
        <v>156</v>
      </c>
      <c r="Q109">
        <v>4.8204500000000001</v>
      </c>
      <c r="R109">
        <v>119</v>
      </c>
      <c r="S109">
        <f t="shared" si="25"/>
        <v>7.5884930678856072E-2</v>
      </c>
      <c r="T109">
        <f t="shared" si="26"/>
        <v>118</v>
      </c>
      <c r="U109">
        <f t="shared" si="27"/>
        <v>739537.28944738547</v>
      </c>
      <c r="V109">
        <f t="shared" si="28"/>
        <v>104</v>
      </c>
      <c r="W109">
        <f t="shared" si="29"/>
        <v>26.184048313132671</v>
      </c>
      <c r="X109">
        <f t="shared" si="30"/>
        <v>179</v>
      </c>
      <c r="Y109">
        <f t="shared" si="31"/>
        <v>148.5</v>
      </c>
      <c r="Z109">
        <v>0.64180000000000004</v>
      </c>
      <c r="AA109">
        <f t="shared" si="32"/>
        <v>106</v>
      </c>
      <c r="AB109">
        <v>0.67420000000000002</v>
      </c>
      <c r="AC109">
        <f t="shared" si="33"/>
        <v>0.65800000000000003</v>
      </c>
      <c r="AD109">
        <f t="shared" si="34"/>
        <v>107</v>
      </c>
      <c r="AE109">
        <v>0.69579999999999997</v>
      </c>
      <c r="AF109">
        <f t="shared" si="35"/>
        <v>114</v>
      </c>
      <c r="AG109">
        <v>0.67359999999999998</v>
      </c>
      <c r="AH109">
        <f t="shared" si="36"/>
        <v>111</v>
      </c>
      <c r="AI109">
        <f t="shared" si="37"/>
        <v>117.08333333333333</v>
      </c>
      <c r="AJ109">
        <f>IF(C109=1,(AI109/Z109),REF)</f>
        <v>182.4296250129843</v>
      </c>
      <c r="AK109">
        <f t="shared" si="38"/>
        <v>107</v>
      </c>
      <c r="AL109">
        <f>IF(B109=1,(AI109/AC109),REF)</f>
        <v>177.93819655521781</v>
      </c>
      <c r="AM109">
        <f t="shared" si="39"/>
        <v>108</v>
      </c>
      <c r="AN109">
        <f t="shared" si="40"/>
        <v>107</v>
      </c>
      <c r="AO109" t="str">
        <f t="shared" si="41"/>
        <v>Northeastern</v>
      </c>
      <c r="AP109">
        <f t="shared" si="42"/>
        <v>0.42511441906390973</v>
      </c>
      <c r="AQ109">
        <f t="shared" si="43"/>
        <v>0.39442262564375713</v>
      </c>
      <c r="AR109">
        <f t="shared" si="44"/>
        <v>0.69986687308161666</v>
      </c>
      <c r="AS109" t="str">
        <f t="shared" si="45"/>
        <v>Northeastern</v>
      </c>
      <c r="AT109">
        <f t="shared" si="46"/>
        <v>108</v>
      </c>
      <c r="AU109">
        <f t="shared" si="47"/>
        <v>107.33333333333333</v>
      </c>
      <c r="AV109">
        <v>104</v>
      </c>
      <c r="AW109" t="str">
        <f t="shared" si="48"/>
        <v>Northeastern</v>
      </c>
      <c r="AX109" t="str">
        <f t="shared" si="49"/>
        <v/>
      </c>
      <c r="AY109">
        <v>108</v>
      </c>
    </row>
    <row r="110" spans="1:51" x14ac:dyDescent="0.25">
      <c r="A110">
        <v>1</v>
      </c>
      <c r="B110">
        <v>1</v>
      </c>
      <c r="C110">
        <v>1</v>
      </c>
      <c r="D110" t="s">
        <v>172</v>
      </c>
      <c r="E110">
        <v>64.371499999999997</v>
      </c>
      <c r="F110">
        <v>198</v>
      </c>
      <c r="G110">
        <v>63.898499999999999</v>
      </c>
      <c r="H110">
        <v>173</v>
      </c>
      <c r="I110">
        <v>96.755600000000001</v>
      </c>
      <c r="J110">
        <v>275</v>
      </c>
      <c r="K110">
        <v>100.904</v>
      </c>
      <c r="L110">
        <v>234</v>
      </c>
      <c r="M110">
        <v>95.564899999999994</v>
      </c>
      <c r="N110">
        <v>39</v>
      </c>
      <c r="O110">
        <v>94.729100000000003</v>
      </c>
      <c r="P110">
        <v>33</v>
      </c>
      <c r="Q110">
        <v>6.1745799999999997</v>
      </c>
      <c r="R110">
        <v>105</v>
      </c>
      <c r="S110">
        <f t="shared" si="25"/>
        <v>9.5925992092773887E-2</v>
      </c>
      <c r="T110">
        <f t="shared" si="26"/>
        <v>104</v>
      </c>
      <c r="U110">
        <f t="shared" si="27"/>
        <v>655405.9726197439</v>
      </c>
      <c r="V110">
        <f t="shared" si="28"/>
        <v>229</v>
      </c>
      <c r="W110">
        <f t="shared" si="29"/>
        <v>22.577706786761446</v>
      </c>
      <c r="X110">
        <f t="shared" si="30"/>
        <v>35</v>
      </c>
      <c r="Y110">
        <f t="shared" si="31"/>
        <v>69.5</v>
      </c>
      <c r="Z110">
        <v>0.61009999999999998</v>
      </c>
      <c r="AA110">
        <f t="shared" si="32"/>
        <v>120</v>
      </c>
      <c r="AB110">
        <v>0.73850000000000005</v>
      </c>
      <c r="AC110">
        <f t="shared" si="33"/>
        <v>0.67430000000000001</v>
      </c>
      <c r="AD110">
        <f t="shared" si="34"/>
        <v>99</v>
      </c>
      <c r="AE110">
        <v>0.78539999999999999</v>
      </c>
      <c r="AF110">
        <f t="shared" si="35"/>
        <v>77</v>
      </c>
      <c r="AG110">
        <v>0.67510000000000003</v>
      </c>
      <c r="AH110">
        <f t="shared" si="36"/>
        <v>110</v>
      </c>
      <c r="AI110">
        <f t="shared" si="37"/>
        <v>114.75</v>
      </c>
      <c r="AJ110">
        <f>IF(C110=1,(AI110/Z110),REF)</f>
        <v>188.08392066874285</v>
      </c>
      <c r="AK110">
        <f t="shared" si="38"/>
        <v>108</v>
      </c>
      <c r="AL110">
        <f>IF(B110=1,(AI110/AC110),REF)</f>
        <v>170.17647931187898</v>
      </c>
      <c r="AM110">
        <f t="shared" si="39"/>
        <v>105</v>
      </c>
      <c r="AN110">
        <f t="shared" si="40"/>
        <v>99</v>
      </c>
      <c r="AO110" t="str">
        <f t="shared" si="41"/>
        <v>La Salle</v>
      </c>
      <c r="AP110">
        <f t="shared" si="42"/>
        <v>0.40288538891697973</v>
      </c>
      <c r="AQ110">
        <f t="shared" si="43"/>
        <v>0.4064529614007682</v>
      </c>
      <c r="AR110">
        <f t="shared" si="44"/>
        <v>0.69636999432484836</v>
      </c>
      <c r="AS110" t="str">
        <f t="shared" si="45"/>
        <v>La Salle</v>
      </c>
      <c r="AT110">
        <f t="shared" si="46"/>
        <v>109</v>
      </c>
      <c r="AU110">
        <f t="shared" si="47"/>
        <v>102.33333333333333</v>
      </c>
      <c r="AV110">
        <v>108</v>
      </c>
      <c r="AW110" t="str">
        <f t="shared" si="48"/>
        <v>La Salle</v>
      </c>
      <c r="AX110" t="str">
        <f t="shared" si="49"/>
        <v/>
      </c>
      <c r="AY110">
        <v>109</v>
      </c>
    </row>
    <row r="111" spans="1:51" x14ac:dyDescent="0.25">
      <c r="A111">
        <v>1</v>
      </c>
      <c r="B111">
        <v>1</v>
      </c>
      <c r="C111">
        <v>1</v>
      </c>
      <c r="D111" t="s">
        <v>225</v>
      </c>
      <c r="E111">
        <v>62.764800000000001</v>
      </c>
      <c r="F111">
        <v>282</v>
      </c>
      <c r="G111">
        <v>62.974200000000003</v>
      </c>
      <c r="H111">
        <v>238</v>
      </c>
      <c r="I111">
        <v>107.386</v>
      </c>
      <c r="J111">
        <v>60</v>
      </c>
      <c r="K111">
        <v>106.825</v>
      </c>
      <c r="L111">
        <v>113</v>
      </c>
      <c r="M111">
        <v>94.223500000000001</v>
      </c>
      <c r="N111">
        <v>25</v>
      </c>
      <c r="O111">
        <v>99.819699999999997</v>
      </c>
      <c r="P111">
        <v>101</v>
      </c>
      <c r="Q111">
        <v>7.0054999999999996</v>
      </c>
      <c r="R111">
        <v>94</v>
      </c>
      <c r="S111">
        <f t="shared" si="25"/>
        <v>0.11161192260630171</v>
      </c>
      <c r="T111">
        <f t="shared" si="26"/>
        <v>92</v>
      </c>
      <c r="U111">
        <f t="shared" si="27"/>
        <v>716245.57561200007</v>
      </c>
      <c r="V111">
        <f t="shared" si="28"/>
        <v>139</v>
      </c>
      <c r="W111">
        <f t="shared" si="29"/>
        <v>25.178500787435397</v>
      </c>
      <c r="X111">
        <f t="shared" si="30"/>
        <v>134</v>
      </c>
      <c r="Y111">
        <f t="shared" si="31"/>
        <v>113</v>
      </c>
      <c r="Z111">
        <v>0.61019999999999996</v>
      </c>
      <c r="AA111">
        <f t="shared" si="32"/>
        <v>119</v>
      </c>
      <c r="AB111">
        <v>0.73599999999999999</v>
      </c>
      <c r="AC111">
        <f t="shared" si="33"/>
        <v>0.67310000000000003</v>
      </c>
      <c r="AD111">
        <f t="shared" si="34"/>
        <v>100</v>
      </c>
      <c r="AE111">
        <v>0.67549999999999999</v>
      </c>
      <c r="AF111">
        <f t="shared" si="35"/>
        <v>121</v>
      </c>
      <c r="AG111">
        <v>0.56889999999999996</v>
      </c>
      <c r="AH111">
        <f t="shared" si="36"/>
        <v>137</v>
      </c>
      <c r="AI111">
        <f t="shared" si="37"/>
        <v>117</v>
      </c>
      <c r="AJ111">
        <f>IF(C111=1,(AI111/Z111),REF)</f>
        <v>191.74041297935105</v>
      </c>
      <c r="AK111">
        <f t="shared" si="38"/>
        <v>111</v>
      </c>
      <c r="AL111">
        <f>IF(B111=1,(AI111/AC111),REF)</f>
        <v>173.82261179616697</v>
      </c>
      <c r="AM111">
        <f t="shared" si="39"/>
        <v>106</v>
      </c>
      <c r="AN111">
        <f t="shared" si="40"/>
        <v>100</v>
      </c>
      <c r="AO111" t="str">
        <f t="shared" si="41"/>
        <v>New Mexico St.</v>
      </c>
      <c r="AP111">
        <f t="shared" si="42"/>
        <v>0.40217632091661254</v>
      </c>
      <c r="AQ111">
        <f t="shared" si="43"/>
        <v>0.40465590376224514</v>
      </c>
      <c r="AR111">
        <f t="shared" si="44"/>
        <v>0.69550666462842725</v>
      </c>
      <c r="AS111" t="str">
        <f t="shared" si="45"/>
        <v>New Mexico St.</v>
      </c>
      <c r="AT111">
        <f t="shared" si="46"/>
        <v>110</v>
      </c>
      <c r="AU111">
        <f t="shared" si="47"/>
        <v>103.33333333333333</v>
      </c>
      <c r="AV111">
        <v>103</v>
      </c>
      <c r="AW111" t="str">
        <f t="shared" si="48"/>
        <v>New Mexico St.</v>
      </c>
      <c r="AX111" t="str">
        <f t="shared" si="49"/>
        <v/>
      </c>
      <c r="AY111">
        <v>110</v>
      </c>
    </row>
    <row r="112" spans="1:51" x14ac:dyDescent="0.25">
      <c r="A112">
        <v>1</v>
      </c>
      <c r="B112">
        <v>1</v>
      </c>
      <c r="C112">
        <v>1</v>
      </c>
      <c r="D112" t="s">
        <v>379</v>
      </c>
      <c r="E112">
        <v>62.123399999999997</v>
      </c>
      <c r="F112">
        <v>301</v>
      </c>
      <c r="G112">
        <v>60.542400000000001</v>
      </c>
      <c r="H112">
        <v>319</v>
      </c>
      <c r="I112">
        <v>106.401</v>
      </c>
      <c r="J112">
        <v>79</v>
      </c>
      <c r="K112">
        <v>104.90900000000001</v>
      </c>
      <c r="L112">
        <v>146</v>
      </c>
      <c r="M112">
        <v>96.762299999999996</v>
      </c>
      <c r="N112">
        <v>65</v>
      </c>
      <c r="O112">
        <v>98.511499999999998</v>
      </c>
      <c r="P112">
        <v>77</v>
      </c>
      <c r="Q112">
        <v>6.3978200000000003</v>
      </c>
      <c r="R112">
        <v>100</v>
      </c>
      <c r="S112">
        <f t="shared" si="25"/>
        <v>0.10298051941780405</v>
      </c>
      <c r="T112">
        <f t="shared" si="26"/>
        <v>100</v>
      </c>
      <c r="U112">
        <f t="shared" si="27"/>
        <v>683723.82126987551</v>
      </c>
      <c r="V112">
        <f t="shared" si="28"/>
        <v>201</v>
      </c>
      <c r="W112">
        <f t="shared" si="29"/>
        <v>24.907140729753273</v>
      </c>
      <c r="X112">
        <f t="shared" si="30"/>
        <v>116</v>
      </c>
      <c r="Y112">
        <f t="shared" si="31"/>
        <v>108</v>
      </c>
      <c r="Z112">
        <v>0.65580000000000005</v>
      </c>
      <c r="AA112">
        <f t="shared" si="32"/>
        <v>101</v>
      </c>
      <c r="AB112">
        <v>0.63380000000000003</v>
      </c>
      <c r="AC112">
        <f t="shared" si="33"/>
        <v>0.64480000000000004</v>
      </c>
      <c r="AD112">
        <f t="shared" si="34"/>
        <v>114</v>
      </c>
      <c r="AE112">
        <v>0.46160000000000001</v>
      </c>
      <c r="AF112">
        <f t="shared" si="35"/>
        <v>199</v>
      </c>
      <c r="AG112">
        <v>0.64949999999999997</v>
      </c>
      <c r="AH112">
        <f t="shared" si="36"/>
        <v>118</v>
      </c>
      <c r="AI112">
        <f t="shared" si="37"/>
        <v>140</v>
      </c>
      <c r="AJ112">
        <f>IF(C112=1,(AI112/Z112),REF)</f>
        <v>213.47971942665444</v>
      </c>
      <c r="AK112">
        <f t="shared" si="38"/>
        <v>118</v>
      </c>
      <c r="AL112">
        <f>IF(B112=1,(AI112/AC112),REF)</f>
        <v>217.12158808933</v>
      </c>
      <c r="AM112">
        <f t="shared" si="39"/>
        <v>124</v>
      </c>
      <c r="AN112">
        <f t="shared" si="40"/>
        <v>114</v>
      </c>
      <c r="AO112" t="str">
        <f t="shared" si="41"/>
        <v>Wofford</v>
      </c>
      <c r="AP112">
        <f t="shared" si="42"/>
        <v>0.42761350173110912</v>
      </c>
      <c r="AQ112">
        <f t="shared" si="43"/>
        <v>0.37701334864053504</v>
      </c>
      <c r="AR112">
        <f t="shared" si="44"/>
        <v>0.69474560819245568</v>
      </c>
      <c r="AS112" t="str">
        <f t="shared" si="45"/>
        <v>Wofford</v>
      </c>
      <c r="AT112">
        <f t="shared" si="46"/>
        <v>111</v>
      </c>
      <c r="AU112">
        <f t="shared" si="47"/>
        <v>113</v>
      </c>
      <c r="AV112">
        <v>106</v>
      </c>
      <c r="AW112" t="str">
        <f t="shared" si="48"/>
        <v>Wofford</v>
      </c>
      <c r="AX112" t="str">
        <f t="shared" si="49"/>
        <v/>
      </c>
      <c r="AY112">
        <v>111</v>
      </c>
    </row>
    <row r="113" spans="1:51" x14ac:dyDescent="0.25">
      <c r="A113">
        <v>1</v>
      </c>
      <c r="B113">
        <v>1</v>
      </c>
      <c r="C113">
        <v>1</v>
      </c>
      <c r="D113" t="s">
        <v>262</v>
      </c>
      <c r="E113">
        <v>64.1875</v>
      </c>
      <c r="F113">
        <v>211</v>
      </c>
      <c r="G113">
        <v>63.981299999999997</v>
      </c>
      <c r="H113">
        <v>168</v>
      </c>
      <c r="I113">
        <v>107.06</v>
      </c>
      <c r="J113">
        <v>66</v>
      </c>
      <c r="K113">
        <v>109.238</v>
      </c>
      <c r="L113">
        <v>69</v>
      </c>
      <c r="M113">
        <v>105.67400000000001</v>
      </c>
      <c r="N113">
        <v>255</v>
      </c>
      <c r="O113">
        <v>104.41</v>
      </c>
      <c r="P113">
        <v>177</v>
      </c>
      <c r="Q113">
        <v>4.82735</v>
      </c>
      <c r="R113">
        <v>118</v>
      </c>
      <c r="S113">
        <f t="shared" si="25"/>
        <v>7.5217137293086711E-2</v>
      </c>
      <c r="T113">
        <f t="shared" si="26"/>
        <v>119</v>
      </c>
      <c r="U113">
        <f t="shared" si="27"/>
        <v>765945.62758674996</v>
      </c>
      <c r="V113">
        <f t="shared" si="28"/>
        <v>84</v>
      </c>
      <c r="W113">
        <f t="shared" si="29"/>
        <v>26.456774291541471</v>
      </c>
      <c r="X113">
        <f t="shared" si="30"/>
        <v>198</v>
      </c>
      <c r="Y113">
        <f t="shared" si="31"/>
        <v>158.5</v>
      </c>
      <c r="Z113">
        <v>0.62309999999999999</v>
      </c>
      <c r="AA113">
        <f t="shared" si="32"/>
        <v>114</v>
      </c>
      <c r="AB113">
        <v>0.66749999999999998</v>
      </c>
      <c r="AC113">
        <f t="shared" si="33"/>
        <v>0.64529999999999998</v>
      </c>
      <c r="AD113">
        <f t="shared" si="34"/>
        <v>113</v>
      </c>
      <c r="AE113">
        <v>0.62739999999999996</v>
      </c>
      <c r="AF113">
        <f t="shared" si="35"/>
        <v>142</v>
      </c>
      <c r="AG113">
        <v>0.66520000000000001</v>
      </c>
      <c r="AH113">
        <f t="shared" si="36"/>
        <v>113</v>
      </c>
      <c r="AI113">
        <f t="shared" si="37"/>
        <v>121.58333333333333</v>
      </c>
      <c r="AJ113">
        <f>IF(C113=1,(AI113/Z113),REF)</f>
        <v>195.12651794789494</v>
      </c>
      <c r="AK113">
        <f t="shared" si="38"/>
        <v>113</v>
      </c>
      <c r="AL113">
        <f>IF(B113=1,(AI113/AC113),REF)</f>
        <v>188.41365773025467</v>
      </c>
      <c r="AM113">
        <f t="shared" si="39"/>
        <v>113</v>
      </c>
      <c r="AN113">
        <f t="shared" si="40"/>
        <v>113</v>
      </c>
      <c r="AO113" t="str">
        <f t="shared" si="41"/>
        <v>Portland</v>
      </c>
      <c r="AP113">
        <f t="shared" si="42"/>
        <v>0.40996028014245339</v>
      </c>
      <c r="AQ113">
        <f t="shared" si="43"/>
        <v>0.38405391074861001</v>
      </c>
      <c r="AR113">
        <f t="shared" si="44"/>
        <v>0.69106565150177024</v>
      </c>
      <c r="AS113" t="str">
        <f t="shared" si="45"/>
        <v>Portland</v>
      </c>
      <c r="AT113">
        <f t="shared" si="46"/>
        <v>112</v>
      </c>
      <c r="AU113">
        <f t="shared" si="47"/>
        <v>112.66666666666667</v>
      </c>
      <c r="AV113">
        <v>115</v>
      </c>
      <c r="AW113" t="str">
        <f t="shared" si="48"/>
        <v>Portland</v>
      </c>
      <c r="AX113" t="str">
        <f t="shared" si="49"/>
        <v/>
      </c>
      <c r="AY113">
        <v>112</v>
      </c>
    </row>
    <row r="114" spans="1:51" x14ac:dyDescent="0.25">
      <c r="A114">
        <v>1</v>
      </c>
      <c r="B114">
        <v>1</v>
      </c>
      <c r="C114">
        <v>1</v>
      </c>
      <c r="D114" t="s">
        <v>37</v>
      </c>
      <c r="E114">
        <v>64.614400000000003</v>
      </c>
      <c r="F114">
        <v>184</v>
      </c>
      <c r="G114">
        <v>63.334800000000001</v>
      </c>
      <c r="H114">
        <v>215</v>
      </c>
      <c r="I114">
        <v>103.917</v>
      </c>
      <c r="J114">
        <v>128</v>
      </c>
      <c r="K114">
        <v>104.892</v>
      </c>
      <c r="L114">
        <v>148</v>
      </c>
      <c r="M114">
        <v>97.5321</v>
      </c>
      <c r="N114">
        <v>77</v>
      </c>
      <c r="O114">
        <v>98.693899999999999</v>
      </c>
      <c r="P114">
        <v>83</v>
      </c>
      <c r="Q114">
        <v>6.1981999999999999</v>
      </c>
      <c r="R114">
        <v>104</v>
      </c>
      <c r="S114">
        <f t="shared" si="25"/>
        <v>9.5924437896196452E-2</v>
      </c>
      <c r="T114">
        <f t="shared" si="26"/>
        <v>105</v>
      </c>
      <c r="U114">
        <f t="shared" si="27"/>
        <v>710909.05907036155</v>
      </c>
      <c r="V114">
        <f t="shared" si="28"/>
        <v>152</v>
      </c>
      <c r="W114">
        <f t="shared" si="29"/>
        <v>24.0179082594039</v>
      </c>
      <c r="X114">
        <f t="shared" si="30"/>
        <v>85</v>
      </c>
      <c r="Y114">
        <f t="shared" si="31"/>
        <v>95</v>
      </c>
      <c r="Z114">
        <v>0.58040000000000003</v>
      </c>
      <c r="AA114">
        <f t="shared" si="32"/>
        <v>126</v>
      </c>
      <c r="AB114">
        <v>0.76419999999999999</v>
      </c>
      <c r="AC114">
        <f t="shared" si="33"/>
        <v>0.67230000000000001</v>
      </c>
      <c r="AD114">
        <f t="shared" si="34"/>
        <v>101</v>
      </c>
      <c r="AE114">
        <v>0.79379999999999995</v>
      </c>
      <c r="AF114">
        <f t="shared" si="35"/>
        <v>75</v>
      </c>
      <c r="AG114">
        <v>0.6129</v>
      </c>
      <c r="AH114">
        <f t="shared" si="36"/>
        <v>128</v>
      </c>
      <c r="AI114">
        <f t="shared" si="37"/>
        <v>109.33333333333333</v>
      </c>
      <c r="AJ114">
        <f>IF(C114=1,(AI114/Z114),REF)</f>
        <v>188.37583275901676</v>
      </c>
      <c r="AK114">
        <f t="shared" si="38"/>
        <v>109</v>
      </c>
      <c r="AL114">
        <f>IF(B114=1,(AI114/AC114),REF)</f>
        <v>162.62581188953342</v>
      </c>
      <c r="AM114">
        <f t="shared" si="39"/>
        <v>100</v>
      </c>
      <c r="AN114">
        <f t="shared" si="40"/>
        <v>100</v>
      </c>
      <c r="AO114" t="str">
        <f t="shared" si="41"/>
        <v>Akron</v>
      </c>
      <c r="AP114">
        <f t="shared" si="42"/>
        <v>0.3832132745519391</v>
      </c>
      <c r="AQ114">
        <f t="shared" si="43"/>
        <v>0.40755291225871504</v>
      </c>
      <c r="AR114">
        <f t="shared" si="44"/>
        <v>0.68993350821064836</v>
      </c>
      <c r="AS114" t="str">
        <f t="shared" si="45"/>
        <v>Akron</v>
      </c>
      <c r="AT114">
        <f t="shared" si="46"/>
        <v>113</v>
      </c>
      <c r="AU114">
        <f t="shared" si="47"/>
        <v>104.66666666666667</v>
      </c>
      <c r="AV114">
        <v>112</v>
      </c>
      <c r="AW114" t="str">
        <f t="shared" si="48"/>
        <v>Akron</v>
      </c>
      <c r="AX114" t="str">
        <f t="shared" si="49"/>
        <v/>
      </c>
      <c r="AY114">
        <v>113</v>
      </c>
    </row>
    <row r="115" spans="1:51" x14ac:dyDescent="0.25">
      <c r="A115">
        <v>1</v>
      </c>
      <c r="B115">
        <v>1</v>
      </c>
      <c r="C115">
        <v>1</v>
      </c>
      <c r="D115" t="s">
        <v>287</v>
      </c>
      <c r="E115">
        <v>65.656199999999998</v>
      </c>
      <c r="F115">
        <v>134</v>
      </c>
      <c r="G115">
        <v>65.333100000000002</v>
      </c>
      <c r="H115">
        <v>109</v>
      </c>
      <c r="I115">
        <v>103.848</v>
      </c>
      <c r="J115">
        <v>130</v>
      </c>
      <c r="K115">
        <v>105.622</v>
      </c>
      <c r="L115">
        <v>130</v>
      </c>
      <c r="M115">
        <v>103.761</v>
      </c>
      <c r="N115">
        <v>209</v>
      </c>
      <c r="O115">
        <v>102.693</v>
      </c>
      <c r="P115">
        <v>151</v>
      </c>
      <c r="Q115">
        <v>2.9287800000000002</v>
      </c>
      <c r="R115">
        <v>136</v>
      </c>
      <c r="S115">
        <f t="shared" si="25"/>
        <v>4.4611171526832229E-2</v>
      </c>
      <c r="T115">
        <f t="shared" si="26"/>
        <v>135</v>
      </c>
      <c r="U115">
        <f t="shared" si="27"/>
        <v>732461.01917728083</v>
      </c>
      <c r="V115">
        <f t="shared" si="28"/>
        <v>113</v>
      </c>
      <c r="W115">
        <f t="shared" si="29"/>
        <v>25.187763252744176</v>
      </c>
      <c r="X115">
        <f t="shared" si="30"/>
        <v>136</v>
      </c>
      <c r="Y115">
        <f t="shared" si="31"/>
        <v>135.5</v>
      </c>
      <c r="Z115">
        <v>0.66039999999999999</v>
      </c>
      <c r="AA115">
        <f t="shared" si="32"/>
        <v>94</v>
      </c>
      <c r="AB115">
        <v>0.55559999999999998</v>
      </c>
      <c r="AC115">
        <f t="shared" si="33"/>
        <v>0.60799999999999998</v>
      </c>
      <c r="AD115">
        <f t="shared" si="34"/>
        <v>124</v>
      </c>
      <c r="AE115">
        <v>0.31780000000000003</v>
      </c>
      <c r="AF115">
        <f t="shared" si="35"/>
        <v>254</v>
      </c>
      <c r="AG115">
        <v>0.68869999999999998</v>
      </c>
      <c r="AH115">
        <f t="shared" si="36"/>
        <v>106</v>
      </c>
      <c r="AI115">
        <f t="shared" si="37"/>
        <v>144.58333333333334</v>
      </c>
      <c r="AJ115">
        <f>IF(C115=1,(AI115/Z115),REF)</f>
        <v>218.9329699172219</v>
      </c>
      <c r="AK115">
        <f t="shared" si="38"/>
        <v>120</v>
      </c>
      <c r="AL115">
        <f>IF(B115=1,(AI115/AC115),REF)</f>
        <v>237.80153508771932</v>
      </c>
      <c r="AM115">
        <f t="shared" si="39"/>
        <v>132</v>
      </c>
      <c r="AN115">
        <f t="shared" si="40"/>
        <v>120</v>
      </c>
      <c r="AO115" t="str">
        <f t="shared" si="41"/>
        <v>San Francisco</v>
      </c>
      <c r="AP115">
        <f t="shared" si="42"/>
        <v>0.4295281259721685</v>
      </c>
      <c r="AQ115">
        <f t="shared" si="43"/>
        <v>0.3514765233002719</v>
      </c>
      <c r="AR115">
        <f t="shared" si="44"/>
        <v>0.68651408099776268</v>
      </c>
      <c r="AS115" t="str">
        <f t="shared" si="45"/>
        <v>San Francisco</v>
      </c>
      <c r="AT115">
        <f t="shared" si="46"/>
        <v>114</v>
      </c>
      <c r="AU115">
        <f t="shared" si="47"/>
        <v>119.33333333333333</v>
      </c>
      <c r="AV115">
        <v>117</v>
      </c>
      <c r="AW115" t="str">
        <f t="shared" si="48"/>
        <v>San Francisco</v>
      </c>
      <c r="AX115" t="str">
        <f t="shared" si="49"/>
        <v/>
      </c>
      <c r="AY115">
        <v>114</v>
      </c>
    </row>
    <row r="116" spans="1:51" x14ac:dyDescent="0.25">
      <c r="A116">
        <v>1</v>
      </c>
      <c r="B116">
        <v>1</v>
      </c>
      <c r="C116">
        <v>1</v>
      </c>
      <c r="D116" t="s">
        <v>336</v>
      </c>
      <c r="E116">
        <v>63.033299999999997</v>
      </c>
      <c r="F116">
        <v>271</v>
      </c>
      <c r="G116">
        <v>62.741599999999998</v>
      </c>
      <c r="H116">
        <v>251</v>
      </c>
      <c r="I116">
        <v>111.724</v>
      </c>
      <c r="J116">
        <v>25</v>
      </c>
      <c r="K116">
        <v>111.833</v>
      </c>
      <c r="L116">
        <v>47</v>
      </c>
      <c r="M116">
        <v>102.949</v>
      </c>
      <c r="N116">
        <v>187</v>
      </c>
      <c r="O116">
        <v>105.48399999999999</v>
      </c>
      <c r="P116">
        <v>202</v>
      </c>
      <c r="Q116">
        <v>6.3487900000000002</v>
      </c>
      <c r="R116">
        <v>101</v>
      </c>
      <c r="S116">
        <f t="shared" si="25"/>
        <v>0.10072453766501205</v>
      </c>
      <c r="T116">
        <f t="shared" si="26"/>
        <v>101</v>
      </c>
      <c r="U116">
        <f t="shared" si="27"/>
        <v>788333.52344930358</v>
      </c>
      <c r="V116">
        <f t="shared" si="28"/>
        <v>63</v>
      </c>
      <c r="W116">
        <f t="shared" si="29"/>
        <v>27.38599343146096</v>
      </c>
      <c r="X116">
        <f t="shared" si="30"/>
        <v>242</v>
      </c>
      <c r="Y116">
        <f t="shared" si="31"/>
        <v>171.5</v>
      </c>
      <c r="Z116">
        <v>0.61399999999999999</v>
      </c>
      <c r="AA116">
        <f t="shared" si="32"/>
        <v>118</v>
      </c>
      <c r="AB116">
        <v>0.64490000000000003</v>
      </c>
      <c r="AC116">
        <f t="shared" si="33"/>
        <v>0.62945000000000007</v>
      </c>
      <c r="AD116">
        <f t="shared" si="34"/>
        <v>116</v>
      </c>
      <c r="AE116">
        <v>0.59940000000000004</v>
      </c>
      <c r="AF116">
        <f t="shared" si="35"/>
        <v>151</v>
      </c>
      <c r="AG116">
        <v>0.50739999999999996</v>
      </c>
      <c r="AH116">
        <f t="shared" si="36"/>
        <v>150</v>
      </c>
      <c r="AI116">
        <f t="shared" si="37"/>
        <v>125.41666666666667</v>
      </c>
      <c r="AJ116">
        <f>IF(C116=1,(AI116/Z116),REF)</f>
        <v>204.26167209554833</v>
      </c>
      <c r="AK116">
        <f t="shared" si="38"/>
        <v>116</v>
      </c>
      <c r="AL116">
        <f>IF(B116=1,(AI116/AC116),REF)</f>
        <v>199.24802075886353</v>
      </c>
      <c r="AM116">
        <f t="shared" si="39"/>
        <v>114</v>
      </c>
      <c r="AN116">
        <f t="shared" si="40"/>
        <v>114</v>
      </c>
      <c r="AO116" t="str">
        <f t="shared" si="41"/>
        <v>UC Davis</v>
      </c>
      <c r="AP116">
        <f t="shared" si="42"/>
        <v>0.40212895223884537</v>
      </c>
      <c r="AQ116">
        <f t="shared" si="43"/>
        <v>0.37201166680294906</v>
      </c>
      <c r="AR116">
        <f t="shared" si="44"/>
        <v>0.68409425602844909</v>
      </c>
      <c r="AS116" t="str">
        <f t="shared" si="45"/>
        <v>UC Davis</v>
      </c>
      <c r="AT116">
        <f t="shared" si="46"/>
        <v>115</v>
      </c>
      <c r="AU116">
        <f t="shared" si="47"/>
        <v>115</v>
      </c>
      <c r="AV116">
        <v>114</v>
      </c>
      <c r="AW116" t="str">
        <f t="shared" si="48"/>
        <v>UC Davis</v>
      </c>
      <c r="AX116" t="str">
        <f t="shared" si="49"/>
        <v/>
      </c>
      <c r="AY116">
        <v>115</v>
      </c>
    </row>
    <row r="117" spans="1:51" x14ac:dyDescent="0.25">
      <c r="A117">
        <v>1</v>
      </c>
      <c r="B117">
        <v>1</v>
      </c>
      <c r="C117">
        <v>1</v>
      </c>
      <c r="D117" t="s">
        <v>220</v>
      </c>
      <c r="E117">
        <v>63.8874</v>
      </c>
      <c r="F117">
        <v>232</v>
      </c>
      <c r="G117">
        <v>63.093299999999999</v>
      </c>
      <c r="H117">
        <v>230</v>
      </c>
      <c r="I117">
        <v>94.656499999999994</v>
      </c>
      <c r="J117">
        <v>303</v>
      </c>
      <c r="K117">
        <v>99.152500000000003</v>
      </c>
      <c r="L117">
        <v>260</v>
      </c>
      <c r="M117">
        <v>97.9773</v>
      </c>
      <c r="N117">
        <v>85</v>
      </c>
      <c r="O117">
        <v>94.518299999999996</v>
      </c>
      <c r="P117">
        <v>32</v>
      </c>
      <c r="Q117">
        <v>4.6341700000000001</v>
      </c>
      <c r="R117">
        <v>121</v>
      </c>
      <c r="S117">
        <f t="shared" si="25"/>
        <v>7.2536994775182703E-2</v>
      </c>
      <c r="T117">
        <f t="shared" si="26"/>
        <v>121</v>
      </c>
      <c r="U117">
        <f t="shared" si="27"/>
        <v>628090.97322434629</v>
      </c>
      <c r="V117">
        <f t="shared" si="28"/>
        <v>273</v>
      </c>
      <c r="W117">
        <f t="shared" si="29"/>
        <v>22.66784470939924</v>
      </c>
      <c r="X117">
        <f t="shared" si="30"/>
        <v>37</v>
      </c>
      <c r="Y117">
        <f t="shared" si="31"/>
        <v>79</v>
      </c>
      <c r="Z117">
        <v>0.59179999999999999</v>
      </c>
      <c r="AA117">
        <f t="shared" si="32"/>
        <v>124</v>
      </c>
      <c r="AB117">
        <v>0.7288</v>
      </c>
      <c r="AC117">
        <f t="shared" si="33"/>
        <v>0.6603</v>
      </c>
      <c r="AD117">
        <f t="shared" si="34"/>
        <v>106</v>
      </c>
      <c r="AE117">
        <v>0.54990000000000006</v>
      </c>
      <c r="AF117">
        <f t="shared" si="35"/>
        <v>167</v>
      </c>
      <c r="AG117">
        <v>0.70389999999999997</v>
      </c>
      <c r="AH117">
        <f t="shared" si="36"/>
        <v>98</v>
      </c>
      <c r="AI117">
        <f t="shared" si="37"/>
        <v>140.66666666666666</v>
      </c>
      <c r="AJ117">
        <f>IF(C117=1,(AI117/Z117),REF)</f>
        <v>237.69291427283991</v>
      </c>
      <c r="AK117">
        <f t="shared" si="38"/>
        <v>128</v>
      </c>
      <c r="AL117">
        <f>IF(B117=1,(AI117/AC117),REF)</f>
        <v>213.03447927709627</v>
      </c>
      <c r="AM117">
        <f t="shared" si="39"/>
        <v>120</v>
      </c>
      <c r="AN117">
        <f t="shared" si="40"/>
        <v>106</v>
      </c>
      <c r="AO117" t="str">
        <f t="shared" si="41"/>
        <v>Nebraska</v>
      </c>
      <c r="AP117">
        <f t="shared" si="42"/>
        <v>0.38175874713778768</v>
      </c>
      <c r="AQ117">
        <f t="shared" si="43"/>
        <v>0.38699435864160181</v>
      </c>
      <c r="AR117">
        <f t="shared" si="44"/>
        <v>0.6821859255685695</v>
      </c>
      <c r="AS117" t="str">
        <f t="shared" si="45"/>
        <v>Nebraska</v>
      </c>
      <c r="AT117">
        <f t="shared" si="46"/>
        <v>116</v>
      </c>
      <c r="AU117">
        <f t="shared" si="47"/>
        <v>109.33333333333333</v>
      </c>
      <c r="AV117">
        <v>116</v>
      </c>
      <c r="AW117" t="str">
        <f t="shared" si="48"/>
        <v>Nebraska</v>
      </c>
      <c r="AX117" t="str">
        <f t="shared" si="49"/>
        <v/>
      </c>
      <c r="AY117">
        <v>116</v>
      </c>
    </row>
    <row r="118" spans="1:51" x14ac:dyDescent="0.25">
      <c r="A118">
        <v>1</v>
      </c>
      <c r="B118">
        <v>1</v>
      </c>
      <c r="C118">
        <v>1</v>
      </c>
      <c r="D118" t="s">
        <v>308</v>
      </c>
      <c r="E118">
        <v>65.0715</v>
      </c>
      <c r="F118">
        <v>157</v>
      </c>
      <c r="G118">
        <v>64.173699999999997</v>
      </c>
      <c r="H118">
        <v>162</v>
      </c>
      <c r="I118">
        <v>102.11199999999999</v>
      </c>
      <c r="J118">
        <v>176</v>
      </c>
      <c r="K118">
        <v>104.901</v>
      </c>
      <c r="L118">
        <v>147</v>
      </c>
      <c r="M118">
        <v>98.661799999999999</v>
      </c>
      <c r="N118">
        <v>98</v>
      </c>
      <c r="O118">
        <v>99.496499999999997</v>
      </c>
      <c r="P118">
        <v>98</v>
      </c>
      <c r="Q118">
        <v>5.4041499999999996</v>
      </c>
      <c r="R118">
        <v>114</v>
      </c>
      <c r="S118">
        <f t="shared" si="25"/>
        <v>8.3054793573223276E-2</v>
      </c>
      <c r="T118">
        <f t="shared" si="26"/>
        <v>114</v>
      </c>
      <c r="U118">
        <f t="shared" si="27"/>
        <v>716061.08878077148</v>
      </c>
      <c r="V118">
        <f t="shared" si="28"/>
        <v>140</v>
      </c>
      <c r="W118">
        <f t="shared" si="29"/>
        <v>24.160263583674546</v>
      </c>
      <c r="X118">
        <f t="shared" si="30"/>
        <v>89</v>
      </c>
      <c r="Y118">
        <f t="shared" si="31"/>
        <v>101.5</v>
      </c>
      <c r="Z118">
        <v>0.63090000000000002</v>
      </c>
      <c r="AA118">
        <f t="shared" si="32"/>
        <v>110</v>
      </c>
      <c r="AB118">
        <v>0.56930000000000003</v>
      </c>
      <c r="AC118">
        <f t="shared" si="33"/>
        <v>0.60010000000000008</v>
      </c>
      <c r="AD118">
        <f t="shared" si="34"/>
        <v>129</v>
      </c>
      <c r="AE118">
        <v>0.60460000000000003</v>
      </c>
      <c r="AF118">
        <f t="shared" si="35"/>
        <v>146</v>
      </c>
      <c r="AG118">
        <v>0.56389999999999996</v>
      </c>
      <c r="AH118">
        <f t="shared" si="36"/>
        <v>140</v>
      </c>
      <c r="AI118">
        <f t="shared" si="37"/>
        <v>128.41666666666666</v>
      </c>
      <c r="AJ118">
        <f>IF(C118=1,(AI118/Z118),REF)</f>
        <v>203.54519997886615</v>
      </c>
      <c r="AK118">
        <f t="shared" si="38"/>
        <v>115</v>
      </c>
      <c r="AL118">
        <f>IF(B118=1,(AI118/AC118),REF)</f>
        <v>213.99211242570678</v>
      </c>
      <c r="AM118">
        <f t="shared" si="39"/>
        <v>121</v>
      </c>
      <c r="AN118">
        <f t="shared" si="40"/>
        <v>115</v>
      </c>
      <c r="AO118" t="str">
        <f t="shared" si="41"/>
        <v>St. Bonaventure</v>
      </c>
      <c r="AP118">
        <f t="shared" si="42"/>
        <v>0.41334253659287162</v>
      </c>
      <c r="AQ118">
        <f t="shared" si="43"/>
        <v>0.35151469094830001</v>
      </c>
      <c r="AR118">
        <f t="shared" si="44"/>
        <v>0.68080094781289247</v>
      </c>
      <c r="AS118" t="str">
        <f t="shared" si="45"/>
        <v>St. Bonaventure</v>
      </c>
      <c r="AT118">
        <f t="shared" si="46"/>
        <v>117</v>
      </c>
      <c r="AU118">
        <f t="shared" si="47"/>
        <v>120.33333333333333</v>
      </c>
      <c r="AV118">
        <v>119</v>
      </c>
      <c r="AW118" t="str">
        <f t="shared" si="48"/>
        <v>St. Bonaventure</v>
      </c>
      <c r="AX118" t="str">
        <f t="shared" si="49"/>
        <v/>
      </c>
      <c r="AY118">
        <v>117</v>
      </c>
    </row>
    <row r="119" spans="1:51" x14ac:dyDescent="0.25">
      <c r="A119">
        <v>1</v>
      </c>
      <c r="B119">
        <v>1</v>
      </c>
      <c r="C119">
        <v>1</v>
      </c>
      <c r="D119" t="s">
        <v>196</v>
      </c>
      <c r="E119">
        <v>68.363500000000002</v>
      </c>
      <c r="F119">
        <v>35</v>
      </c>
      <c r="G119">
        <v>66.777699999999996</v>
      </c>
      <c r="H119">
        <v>52</v>
      </c>
      <c r="I119">
        <v>100.715</v>
      </c>
      <c r="J119">
        <v>202</v>
      </c>
      <c r="K119">
        <v>106.02500000000001</v>
      </c>
      <c r="L119">
        <v>123</v>
      </c>
      <c r="M119">
        <v>102.235</v>
      </c>
      <c r="N119">
        <v>175</v>
      </c>
      <c r="O119">
        <v>101.764</v>
      </c>
      <c r="P119">
        <v>135</v>
      </c>
      <c r="Q119">
        <v>4.2610999999999999</v>
      </c>
      <c r="R119">
        <v>125</v>
      </c>
      <c r="S119">
        <f t="shared" si="25"/>
        <v>6.2328581772437192E-2</v>
      </c>
      <c r="T119">
        <f t="shared" si="26"/>
        <v>126</v>
      </c>
      <c r="U119">
        <f t="shared" si="27"/>
        <v>768494.65527718759</v>
      </c>
      <c r="V119">
        <f t="shared" si="28"/>
        <v>80</v>
      </c>
      <c r="W119">
        <f t="shared" si="29"/>
        <v>23.841105069850322</v>
      </c>
      <c r="X119">
        <f t="shared" si="30"/>
        <v>74</v>
      </c>
      <c r="Y119">
        <f t="shared" si="31"/>
        <v>100</v>
      </c>
      <c r="Z119">
        <v>0.60170000000000001</v>
      </c>
      <c r="AA119">
        <f t="shared" si="32"/>
        <v>122</v>
      </c>
      <c r="AB119">
        <v>0.63280000000000003</v>
      </c>
      <c r="AC119">
        <f t="shared" si="33"/>
        <v>0.61725000000000008</v>
      </c>
      <c r="AD119">
        <f t="shared" si="34"/>
        <v>120</v>
      </c>
      <c r="AE119">
        <v>0.54430000000000001</v>
      </c>
      <c r="AF119">
        <f t="shared" si="35"/>
        <v>169</v>
      </c>
      <c r="AG119">
        <v>0.70509999999999995</v>
      </c>
      <c r="AH119">
        <f t="shared" si="36"/>
        <v>97</v>
      </c>
      <c r="AI119">
        <f t="shared" si="37"/>
        <v>115.33333333333333</v>
      </c>
      <c r="AJ119">
        <f>IF(C119=1,(AI119/Z119),REF)</f>
        <v>191.6791313500637</v>
      </c>
      <c r="AK119">
        <f t="shared" si="38"/>
        <v>110</v>
      </c>
      <c r="AL119">
        <f>IF(B119=1,(AI119/AC119),REF)</f>
        <v>186.85027676522205</v>
      </c>
      <c r="AM119">
        <f t="shared" si="39"/>
        <v>112</v>
      </c>
      <c r="AN119">
        <f t="shared" si="40"/>
        <v>110</v>
      </c>
      <c r="AO119" t="str">
        <f t="shared" si="41"/>
        <v>Massachusetts</v>
      </c>
      <c r="AP119">
        <f t="shared" si="42"/>
        <v>0.39658673847163095</v>
      </c>
      <c r="AQ119">
        <f t="shared" si="43"/>
        <v>0.36774261052914864</v>
      </c>
      <c r="AR119">
        <f t="shared" si="44"/>
        <v>0.68061296258652593</v>
      </c>
      <c r="AS119" t="str">
        <f t="shared" si="45"/>
        <v>Massachusetts</v>
      </c>
      <c r="AT119">
        <f t="shared" si="46"/>
        <v>118</v>
      </c>
      <c r="AU119">
        <f t="shared" si="47"/>
        <v>116</v>
      </c>
      <c r="AV119">
        <v>124</v>
      </c>
      <c r="AW119" t="str">
        <f t="shared" si="48"/>
        <v>Massachusetts</v>
      </c>
      <c r="AX119" t="str">
        <f t="shared" si="49"/>
        <v/>
      </c>
      <c r="AY119">
        <v>118</v>
      </c>
    </row>
    <row r="120" spans="1:51" x14ac:dyDescent="0.25">
      <c r="A120">
        <v>1</v>
      </c>
      <c r="B120">
        <v>1</v>
      </c>
      <c r="C120">
        <v>1</v>
      </c>
      <c r="D120" t="s">
        <v>233</v>
      </c>
      <c r="E120">
        <v>60.780500000000004</v>
      </c>
      <c r="F120">
        <v>332</v>
      </c>
      <c r="G120">
        <v>59.117899999999999</v>
      </c>
      <c r="H120">
        <v>342</v>
      </c>
      <c r="I120">
        <v>106.18600000000001</v>
      </c>
      <c r="J120">
        <v>84</v>
      </c>
      <c r="K120">
        <v>103.489</v>
      </c>
      <c r="L120">
        <v>179</v>
      </c>
      <c r="M120">
        <v>89.814300000000003</v>
      </c>
      <c r="N120">
        <v>5</v>
      </c>
      <c r="O120">
        <v>97.919499999999999</v>
      </c>
      <c r="P120">
        <v>66</v>
      </c>
      <c r="Q120">
        <v>5.5694400000000002</v>
      </c>
      <c r="R120">
        <v>112</v>
      </c>
      <c r="S120">
        <f t="shared" si="25"/>
        <v>9.1633007296748212E-2</v>
      </c>
      <c r="T120">
        <f t="shared" si="26"/>
        <v>109</v>
      </c>
      <c r="U120">
        <f t="shared" si="27"/>
        <v>650957.52128094062</v>
      </c>
      <c r="V120">
        <f t="shared" si="28"/>
        <v>241</v>
      </c>
      <c r="W120">
        <f t="shared" si="29"/>
        <v>25.213110728310003</v>
      </c>
      <c r="X120">
        <f t="shared" si="30"/>
        <v>138</v>
      </c>
      <c r="Y120">
        <f t="shared" si="31"/>
        <v>123.5</v>
      </c>
      <c r="Z120">
        <v>0.63700000000000001</v>
      </c>
      <c r="AA120">
        <f t="shared" si="32"/>
        <v>108</v>
      </c>
      <c r="AB120">
        <v>0.58450000000000002</v>
      </c>
      <c r="AC120">
        <f t="shared" si="33"/>
        <v>0.61075000000000002</v>
      </c>
      <c r="AD120">
        <f t="shared" si="34"/>
        <v>123</v>
      </c>
      <c r="AE120">
        <v>0.58020000000000005</v>
      </c>
      <c r="AF120">
        <f t="shared" si="35"/>
        <v>158</v>
      </c>
      <c r="AG120">
        <v>0.57669999999999999</v>
      </c>
      <c r="AH120">
        <f t="shared" si="36"/>
        <v>134</v>
      </c>
      <c r="AI120">
        <f t="shared" si="37"/>
        <v>148.08333333333334</v>
      </c>
      <c r="AJ120">
        <f>IF(C120=1,(AI120/Z120),REF)</f>
        <v>232.46991104133963</v>
      </c>
      <c r="AK120">
        <f t="shared" si="38"/>
        <v>125</v>
      </c>
      <c r="AL120">
        <f>IF(B120=1,(AI120/AC120),REF)</f>
        <v>242.46145449583847</v>
      </c>
      <c r="AM120">
        <f t="shared" si="39"/>
        <v>136</v>
      </c>
      <c r="AN120">
        <f t="shared" si="40"/>
        <v>123</v>
      </c>
      <c r="AO120" t="str">
        <f t="shared" si="41"/>
        <v>North Carolina Central</v>
      </c>
      <c r="AP120">
        <f t="shared" si="42"/>
        <v>0.41183041435323814</v>
      </c>
      <c r="AQ120">
        <f t="shared" si="43"/>
        <v>0.35221083476761167</v>
      </c>
      <c r="AR120">
        <f t="shared" si="44"/>
        <v>0.68051033316864518</v>
      </c>
      <c r="AS120" t="str">
        <f t="shared" si="45"/>
        <v>North Carolina Central</v>
      </c>
      <c r="AT120">
        <f t="shared" si="46"/>
        <v>119</v>
      </c>
      <c r="AU120">
        <f t="shared" si="47"/>
        <v>121.66666666666667</v>
      </c>
      <c r="AV120">
        <v>113</v>
      </c>
      <c r="AW120" t="str">
        <f t="shared" si="48"/>
        <v>North Carolina Central</v>
      </c>
      <c r="AX120" t="str">
        <f t="shared" si="49"/>
        <v/>
      </c>
      <c r="AY120">
        <v>119</v>
      </c>
    </row>
    <row r="121" spans="1:51" x14ac:dyDescent="0.25">
      <c r="A121">
        <v>1</v>
      </c>
      <c r="B121">
        <v>1</v>
      </c>
      <c r="C121">
        <v>1</v>
      </c>
      <c r="D121" t="s">
        <v>376</v>
      </c>
      <c r="E121">
        <v>64.213800000000006</v>
      </c>
      <c r="F121">
        <v>208</v>
      </c>
      <c r="G121">
        <v>63.617699999999999</v>
      </c>
      <c r="H121">
        <v>195</v>
      </c>
      <c r="I121">
        <v>111.33199999999999</v>
      </c>
      <c r="J121">
        <v>26</v>
      </c>
      <c r="K121">
        <v>113.211</v>
      </c>
      <c r="L121">
        <v>35</v>
      </c>
      <c r="M121">
        <v>105.178</v>
      </c>
      <c r="N121">
        <v>242</v>
      </c>
      <c r="O121">
        <v>108.167</v>
      </c>
      <c r="P121">
        <v>257</v>
      </c>
      <c r="Q121">
        <v>5.04481</v>
      </c>
      <c r="R121">
        <v>116</v>
      </c>
      <c r="S121">
        <f t="shared" si="25"/>
        <v>7.855009359358886E-2</v>
      </c>
      <c r="T121">
        <f t="shared" si="26"/>
        <v>115</v>
      </c>
      <c r="U121">
        <f t="shared" si="27"/>
        <v>823010.97032938979</v>
      </c>
      <c r="V121">
        <f t="shared" si="28"/>
        <v>41</v>
      </c>
      <c r="W121">
        <f t="shared" si="29"/>
        <v>27.984869405657459</v>
      </c>
      <c r="X121">
        <f t="shared" si="30"/>
        <v>280</v>
      </c>
      <c r="Y121">
        <f t="shared" si="31"/>
        <v>197.5</v>
      </c>
      <c r="Z121">
        <v>0.57720000000000005</v>
      </c>
      <c r="AA121">
        <f t="shared" si="32"/>
        <v>129</v>
      </c>
      <c r="AB121">
        <v>0.73819999999999997</v>
      </c>
      <c r="AC121">
        <f t="shared" si="33"/>
        <v>0.65769999999999995</v>
      </c>
      <c r="AD121">
        <f t="shared" si="34"/>
        <v>108</v>
      </c>
      <c r="AE121">
        <v>0.34720000000000001</v>
      </c>
      <c r="AF121">
        <f t="shared" si="35"/>
        <v>244</v>
      </c>
      <c r="AG121">
        <v>0.6845</v>
      </c>
      <c r="AH121">
        <f t="shared" si="36"/>
        <v>107</v>
      </c>
      <c r="AI121">
        <f t="shared" si="37"/>
        <v>135.41666666666666</v>
      </c>
      <c r="AJ121">
        <f>IF(C121=1,(AI121/Z121),REF)</f>
        <v>234.60960960960958</v>
      </c>
      <c r="AK121">
        <f t="shared" si="38"/>
        <v>127</v>
      </c>
      <c r="AL121">
        <f>IF(B121=1,(AI121/AC121),REF)</f>
        <v>205.89427803963306</v>
      </c>
      <c r="AM121">
        <f t="shared" si="39"/>
        <v>116</v>
      </c>
      <c r="AN121">
        <f t="shared" si="40"/>
        <v>108</v>
      </c>
      <c r="AO121" t="str">
        <f t="shared" si="41"/>
        <v>William &amp; Mary</v>
      </c>
      <c r="AP121">
        <f t="shared" si="42"/>
        <v>0.37282703940143208</v>
      </c>
      <c r="AQ121">
        <f t="shared" si="43"/>
        <v>0.38711667729714955</v>
      </c>
      <c r="AR121">
        <f t="shared" si="44"/>
        <v>0.6790481543719169</v>
      </c>
      <c r="AS121" t="str">
        <f t="shared" si="45"/>
        <v>William &amp; Mary</v>
      </c>
      <c r="AT121">
        <f t="shared" si="46"/>
        <v>120</v>
      </c>
      <c r="AU121">
        <f t="shared" si="47"/>
        <v>112</v>
      </c>
      <c r="AV121">
        <v>118</v>
      </c>
      <c r="AW121" t="str">
        <f t="shared" si="48"/>
        <v>William &amp; Mary</v>
      </c>
      <c r="AX121" t="str">
        <f t="shared" si="49"/>
        <v/>
      </c>
      <c r="AY121">
        <v>120</v>
      </c>
    </row>
    <row r="122" spans="1:51" x14ac:dyDescent="0.25">
      <c r="A122">
        <v>1</v>
      </c>
      <c r="B122">
        <v>1</v>
      </c>
      <c r="C122">
        <v>1</v>
      </c>
      <c r="D122" t="s">
        <v>245</v>
      </c>
      <c r="E122">
        <v>60.501399999999997</v>
      </c>
      <c r="F122">
        <v>337</v>
      </c>
      <c r="G122">
        <v>59.489699999999999</v>
      </c>
      <c r="H122">
        <v>339</v>
      </c>
      <c r="I122">
        <v>102.69799999999999</v>
      </c>
      <c r="J122">
        <v>162</v>
      </c>
      <c r="K122">
        <v>107.398</v>
      </c>
      <c r="L122">
        <v>100</v>
      </c>
      <c r="M122">
        <v>105.23</v>
      </c>
      <c r="N122">
        <v>243</v>
      </c>
      <c r="O122">
        <v>102.749</v>
      </c>
      <c r="P122">
        <v>152</v>
      </c>
      <c r="Q122">
        <v>4.6495499999999996</v>
      </c>
      <c r="R122">
        <v>120</v>
      </c>
      <c r="S122">
        <f t="shared" si="25"/>
        <v>7.684119706320848E-2</v>
      </c>
      <c r="T122">
        <f t="shared" si="26"/>
        <v>117</v>
      </c>
      <c r="U122">
        <f t="shared" si="27"/>
        <v>697843.13750456541</v>
      </c>
      <c r="V122">
        <f t="shared" si="28"/>
        <v>174</v>
      </c>
      <c r="W122">
        <f t="shared" si="29"/>
        <v>27.357647018911482</v>
      </c>
      <c r="X122">
        <f t="shared" si="30"/>
        <v>239</v>
      </c>
      <c r="Y122">
        <f t="shared" si="31"/>
        <v>178</v>
      </c>
      <c r="Z122">
        <v>0.61650000000000005</v>
      </c>
      <c r="AA122">
        <f t="shared" si="32"/>
        <v>116</v>
      </c>
      <c r="AB122">
        <v>0.60660000000000003</v>
      </c>
      <c r="AC122">
        <f t="shared" si="33"/>
        <v>0.61155000000000004</v>
      </c>
      <c r="AD122">
        <f t="shared" si="34"/>
        <v>122</v>
      </c>
      <c r="AE122">
        <v>0.75939999999999996</v>
      </c>
      <c r="AF122">
        <f t="shared" si="35"/>
        <v>92</v>
      </c>
      <c r="AG122">
        <v>0.55979999999999996</v>
      </c>
      <c r="AH122">
        <f t="shared" si="36"/>
        <v>141</v>
      </c>
      <c r="AI122">
        <f t="shared" si="37"/>
        <v>137.33333333333334</v>
      </c>
      <c r="AJ122">
        <f>IF(C122=1,(AI122/Z122),REF)</f>
        <v>222.76290889429575</v>
      </c>
      <c r="AK122">
        <f t="shared" si="38"/>
        <v>121</v>
      </c>
      <c r="AL122">
        <f>IF(B122=1,(AI122/AC122),REF)</f>
        <v>224.56599351374922</v>
      </c>
      <c r="AM122">
        <f t="shared" si="39"/>
        <v>127</v>
      </c>
      <c r="AN122">
        <f t="shared" si="40"/>
        <v>121</v>
      </c>
      <c r="AO122" t="str">
        <f t="shared" si="41"/>
        <v>Northwestern</v>
      </c>
      <c r="AP122">
        <f t="shared" si="42"/>
        <v>0.40028051726088304</v>
      </c>
      <c r="AQ122">
        <f t="shared" si="43"/>
        <v>0.35606849256083117</v>
      </c>
      <c r="AR122">
        <f t="shared" si="44"/>
        <v>0.6777615055328946</v>
      </c>
      <c r="AS122" t="str">
        <f t="shared" si="45"/>
        <v>Northwestern</v>
      </c>
      <c r="AT122">
        <f t="shared" si="46"/>
        <v>121</v>
      </c>
      <c r="AU122">
        <f t="shared" si="47"/>
        <v>121.33333333333333</v>
      </c>
      <c r="AV122">
        <v>122</v>
      </c>
      <c r="AW122" t="str">
        <f t="shared" si="48"/>
        <v>Northwestern</v>
      </c>
      <c r="AX122" t="str">
        <f t="shared" si="49"/>
        <v/>
      </c>
      <c r="AY122">
        <v>121</v>
      </c>
    </row>
    <row r="123" spans="1:51" x14ac:dyDescent="0.25">
      <c r="A123">
        <v>1</v>
      </c>
      <c r="B123">
        <v>1</v>
      </c>
      <c r="C123">
        <v>1</v>
      </c>
      <c r="D123" t="s">
        <v>112</v>
      </c>
      <c r="E123">
        <v>64.894099999999995</v>
      </c>
      <c r="F123">
        <v>165</v>
      </c>
      <c r="G123">
        <v>63.015900000000002</v>
      </c>
      <c r="H123">
        <v>236</v>
      </c>
      <c r="I123">
        <v>105.458</v>
      </c>
      <c r="J123">
        <v>96</v>
      </c>
      <c r="K123">
        <v>105.241</v>
      </c>
      <c r="L123">
        <v>137</v>
      </c>
      <c r="M123">
        <v>98.224500000000006</v>
      </c>
      <c r="N123">
        <v>91</v>
      </c>
      <c r="O123">
        <v>101.52800000000001</v>
      </c>
      <c r="P123">
        <v>128</v>
      </c>
      <c r="Q123">
        <v>3.71312</v>
      </c>
      <c r="R123">
        <v>128</v>
      </c>
      <c r="S123">
        <f t="shared" si="25"/>
        <v>5.7216295472161477E-2</v>
      </c>
      <c r="T123">
        <f t="shared" si="26"/>
        <v>127</v>
      </c>
      <c r="U123">
        <f t="shared" si="27"/>
        <v>718745.51201522199</v>
      </c>
      <c r="V123">
        <f t="shared" si="28"/>
        <v>132</v>
      </c>
      <c r="W123">
        <f t="shared" si="29"/>
        <v>25.022581708977548</v>
      </c>
      <c r="X123">
        <f t="shared" si="30"/>
        <v>129</v>
      </c>
      <c r="Y123">
        <f t="shared" si="31"/>
        <v>128</v>
      </c>
      <c r="Z123">
        <v>0.65759999999999996</v>
      </c>
      <c r="AA123">
        <f t="shared" si="32"/>
        <v>99</v>
      </c>
      <c r="AB123">
        <v>0.4521</v>
      </c>
      <c r="AC123">
        <f t="shared" si="33"/>
        <v>0.55484999999999995</v>
      </c>
      <c r="AD123">
        <f t="shared" si="34"/>
        <v>141</v>
      </c>
      <c r="AE123">
        <v>0.51639999999999997</v>
      </c>
      <c r="AF123">
        <f t="shared" si="35"/>
        <v>175</v>
      </c>
      <c r="AG123">
        <v>0.58150000000000002</v>
      </c>
      <c r="AH123">
        <f t="shared" si="36"/>
        <v>133</v>
      </c>
      <c r="AI123">
        <f t="shared" si="37"/>
        <v>139.33333333333334</v>
      </c>
      <c r="AJ123">
        <f>IF(C123=1,(AI123/Z123),REF)</f>
        <v>211.88158961881592</v>
      </c>
      <c r="AK123">
        <f t="shared" si="38"/>
        <v>117</v>
      </c>
      <c r="AL123">
        <f>IF(B123=1,(AI123/AC123),REF)</f>
        <v>251.11892102970776</v>
      </c>
      <c r="AM123">
        <f t="shared" si="39"/>
        <v>139</v>
      </c>
      <c r="AN123">
        <f t="shared" si="40"/>
        <v>117</v>
      </c>
      <c r="AO123" t="str">
        <f t="shared" si="41"/>
        <v>Eastern Kentucky</v>
      </c>
      <c r="AP123">
        <f t="shared" si="42"/>
        <v>0.42910951213907822</v>
      </c>
      <c r="AQ123">
        <f t="shared" si="43"/>
        <v>0.31857393144546509</v>
      </c>
      <c r="AR123">
        <f t="shared" si="44"/>
        <v>0.67464469129604776</v>
      </c>
      <c r="AS123" t="str">
        <f t="shared" si="45"/>
        <v>Eastern Kentucky</v>
      </c>
      <c r="AT123">
        <f t="shared" si="46"/>
        <v>122</v>
      </c>
      <c r="AU123">
        <f t="shared" si="47"/>
        <v>126.66666666666667</v>
      </c>
      <c r="AV123">
        <v>120</v>
      </c>
      <c r="AW123" t="str">
        <f t="shared" si="48"/>
        <v>Eastern Kentucky</v>
      </c>
      <c r="AX123" t="str">
        <f t="shared" si="49"/>
        <v/>
      </c>
      <c r="AY123">
        <v>122</v>
      </c>
    </row>
    <row r="124" spans="1:51" x14ac:dyDescent="0.25">
      <c r="A124">
        <v>1</v>
      </c>
      <c r="B124">
        <v>1</v>
      </c>
      <c r="C124">
        <v>1</v>
      </c>
      <c r="D124" t="s">
        <v>116</v>
      </c>
      <c r="E124">
        <v>64.880499999999998</v>
      </c>
      <c r="F124">
        <v>168</v>
      </c>
      <c r="G124">
        <v>64.968299999999999</v>
      </c>
      <c r="H124">
        <v>129</v>
      </c>
      <c r="I124">
        <v>102.834</v>
      </c>
      <c r="J124">
        <v>157</v>
      </c>
      <c r="K124">
        <v>104.84099999999999</v>
      </c>
      <c r="L124">
        <v>151</v>
      </c>
      <c r="M124">
        <v>99.224400000000003</v>
      </c>
      <c r="N124">
        <v>107</v>
      </c>
      <c r="O124">
        <v>101.22499999999999</v>
      </c>
      <c r="P124">
        <v>121</v>
      </c>
      <c r="Q124">
        <v>3.61585</v>
      </c>
      <c r="R124">
        <v>129</v>
      </c>
      <c r="S124">
        <f t="shared" si="25"/>
        <v>5.573323263538351E-2</v>
      </c>
      <c r="T124">
        <f t="shared" si="26"/>
        <v>129</v>
      </c>
      <c r="U124">
        <f t="shared" si="27"/>
        <v>713142.79284892045</v>
      </c>
      <c r="V124">
        <f t="shared" si="28"/>
        <v>147</v>
      </c>
      <c r="W124">
        <f t="shared" si="29"/>
        <v>24.908425077237219</v>
      </c>
      <c r="X124">
        <f t="shared" si="30"/>
        <v>117</v>
      </c>
      <c r="Y124">
        <f t="shared" si="31"/>
        <v>123</v>
      </c>
      <c r="Z124">
        <v>0.60209999999999997</v>
      </c>
      <c r="AA124">
        <f t="shared" si="32"/>
        <v>121</v>
      </c>
      <c r="AB124">
        <v>0.58099999999999996</v>
      </c>
      <c r="AC124">
        <f t="shared" si="33"/>
        <v>0.59155000000000002</v>
      </c>
      <c r="AD124">
        <f t="shared" si="34"/>
        <v>130</v>
      </c>
      <c r="AE124">
        <v>0.49370000000000003</v>
      </c>
      <c r="AF124">
        <f t="shared" si="35"/>
        <v>188</v>
      </c>
      <c r="AG124">
        <v>0.69389999999999996</v>
      </c>
      <c r="AH124">
        <f t="shared" si="36"/>
        <v>103</v>
      </c>
      <c r="AI124">
        <f t="shared" si="37"/>
        <v>136.66666666666666</v>
      </c>
      <c r="AJ124">
        <f>IF(C124=1,(AI124/Z124),REF)</f>
        <v>226.98333610142279</v>
      </c>
      <c r="AK124">
        <f t="shared" si="38"/>
        <v>122</v>
      </c>
      <c r="AL124">
        <f>IF(B124=1,(AI124/AC124),REF)</f>
        <v>231.03147099428054</v>
      </c>
      <c r="AM124">
        <f t="shared" si="39"/>
        <v>129</v>
      </c>
      <c r="AN124">
        <f t="shared" si="40"/>
        <v>122</v>
      </c>
      <c r="AO124" t="str">
        <f t="shared" si="41"/>
        <v>Evansville</v>
      </c>
      <c r="AP124">
        <f t="shared" si="42"/>
        <v>0.39019786533782674</v>
      </c>
      <c r="AQ124">
        <f t="shared" si="43"/>
        <v>0.34320384133382581</v>
      </c>
      <c r="AR124">
        <f t="shared" si="44"/>
        <v>0.66946020818810437</v>
      </c>
      <c r="AS124" t="str">
        <f t="shared" si="45"/>
        <v>Evansville</v>
      </c>
      <c r="AT124">
        <f t="shared" si="46"/>
        <v>123</v>
      </c>
      <c r="AU124">
        <f t="shared" si="47"/>
        <v>125</v>
      </c>
      <c r="AV124">
        <v>125</v>
      </c>
      <c r="AW124" t="str">
        <f t="shared" si="48"/>
        <v>Evansville</v>
      </c>
      <c r="AX124" t="str">
        <f t="shared" si="49"/>
        <v/>
      </c>
      <c r="AY124">
        <v>123</v>
      </c>
    </row>
    <row r="125" spans="1:51" x14ac:dyDescent="0.25">
      <c r="A125">
        <v>1</v>
      </c>
      <c r="B125">
        <v>1</v>
      </c>
      <c r="C125">
        <v>1</v>
      </c>
      <c r="D125" t="s">
        <v>300</v>
      </c>
      <c r="E125">
        <v>66.071299999999994</v>
      </c>
      <c r="F125">
        <v>114</v>
      </c>
      <c r="G125">
        <v>65.488900000000001</v>
      </c>
      <c r="H125">
        <v>100</v>
      </c>
      <c r="I125">
        <v>108.42100000000001</v>
      </c>
      <c r="J125">
        <v>52</v>
      </c>
      <c r="K125">
        <v>107.22199999999999</v>
      </c>
      <c r="L125">
        <v>103</v>
      </c>
      <c r="M125">
        <v>97.365399999999994</v>
      </c>
      <c r="N125">
        <v>75</v>
      </c>
      <c r="O125">
        <v>101.331</v>
      </c>
      <c r="P125">
        <v>124</v>
      </c>
      <c r="Q125">
        <v>5.8914299999999997</v>
      </c>
      <c r="R125">
        <v>109</v>
      </c>
      <c r="S125">
        <f t="shared" si="25"/>
        <v>8.9161254584062849E-2</v>
      </c>
      <c r="T125">
        <f t="shared" si="26"/>
        <v>110</v>
      </c>
      <c r="U125">
        <f t="shared" si="27"/>
        <v>759592.48527834902</v>
      </c>
      <c r="V125">
        <f t="shared" si="28"/>
        <v>89</v>
      </c>
      <c r="W125">
        <f t="shared" si="29"/>
        <v>24.500495844630063</v>
      </c>
      <c r="X125">
        <f t="shared" si="30"/>
        <v>102</v>
      </c>
      <c r="Y125">
        <f t="shared" si="31"/>
        <v>106</v>
      </c>
      <c r="Z125">
        <v>0.495</v>
      </c>
      <c r="AA125">
        <f t="shared" si="32"/>
        <v>150</v>
      </c>
      <c r="AB125">
        <v>0.83450000000000002</v>
      </c>
      <c r="AC125">
        <f t="shared" si="33"/>
        <v>0.66474999999999995</v>
      </c>
      <c r="AD125">
        <f t="shared" si="34"/>
        <v>103</v>
      </c>
      <c r="AE125">
        <v>0.95569999999999999</v>
      </c>
      <c r="AF125">
        <f t="shared" si="35"/>
        <v>13</v>
      </c>
      <c r="AG125">
        <v>0.46479999999999999</v>
      </c>
      <c r="AH125">
        <f t="shared" si="36"/>
        <v>167</v>
      </c>
      <c r="AI125">
        <f t="shared" si="37"/>
        <v>98</v>
      </c>
      <c r="AJ125">
        <f>IF(C125=1,(AI125/Z125),REF)</f>
        <v>197.97979797979798</v>
      </c>
      <c r="AK125">
        <f t="shared" si="38"/>
        <v>114</v>
      </c>
      <c r="AL125">
        <f>IF(B125=1,(AI125/AC125),REF)</f>
        <v>147.42384355020687</v>
      </c>
      <c r="AM125">
        <f t="shared" si="39"/>
        <v>92</v>
      </c>
      <c r="AN125">
        <f t="shared" si="40"/>
        <v>92</v>
      </c>
      <c r="AO125" t="str">
        <f t="shared" si="41"/>
        <v>South Dakota St.</v>
      </c>
      <c r="AP125">
        <f t="shared" si="42"/>
        <v>0.32520616551132842</v>
      </c>
      <c r="AQ125">
        <f t="shared" si="43"/>
        <v>0.40795001561238403</v>
      </c>
      <c r="AR125">
        <f t="shared" si="44"/>
        <v>0.66937055140437607</v>
      </c>
      <c r="AS125" t="str">
        <f t="shared" si="45"/>
        <v>South Dakota St.</v>
      </c>
      <c r="AT125">
        <f t="shared" si="46"/>
        <v>124</v>
      </c>
      <c r="AU125">
        <f t="shared" si="47"/>
        <v>106.33333333333333</v>
      </c>
      <c r="AV125">
        <v>121</v>
      </c>
      <c r="AW125" t="str">
        <f t="shared" si="48"/>
        <v>South Dakota St.</v>
      </c>
      <c r="AX125" t="str">
        <f t="shared" si="49"/>
        <v/>
      </c>
      <c r="AY125">
        <v>124</v>
      </c>
    </row>
    <row r="126" spans="1:51" x14ac:dyDescent="0.25">
      <c r="A126">
        <v>1</v>
      </c>
      <c r="B126">
        <v>1</v>
      </c>
      <c r="C126">
        <v>1</v>
      </c>
      <c r="D126" t="s">
        <v>114</v>
      </c>
      <c r="E126">
        <v>68.431299999999993</v>
      </c>
      <c r="F126">
        <v>33</v>
      </c>
      <c r="G126">
        <v>67.960400000000007</v>
      </c>
      <c r="H126">
        <v>25</v>
      </c>
      <c r="I126">
        <v>114.79300000000001</v>
      </c>
      <c r="J126">
        <v>13</v>
      </c>
      <c r="K126">
        <v>112.16500000000001</v>
      </c>
      <c r="L126">
        <v>46</v>
      </c>
      <c r="M126">
        <v>107.62</v>
      </c>
      <c r="N126">
        <v>296</v>
      </c>
      <c r="O126">
        <v>109.197</v>
      </c>
      <c r="P126">
        <v>281</v>
      </c>
      <c r="Q126">
        <v>2.9673699999999998</v>
      </c>
      <c r="R126">
        <v>135</v>
      </c>
      <c r="S126">
        <f t="shared" si="25"/>
        <v>4.337196575251389E-2</v>
      </c>
      <c r="T126">
        <f t="shared" si="26"/>
        <v>137</v>
      </c>
      <c r="U126">
        <f t="shared" si="27"/>
        <v>860933.31109014247</v>
      </c>
      <c r="V126">
        <f t="shared" si="28"/>
        <v>24</v>
      </c>
      <c r="W126">
        <f t="shared" si="29"/>
        <v>26.661362563415771</v>
      </c>
      <c r="X126">
        <f t="shared" si="30"/>
        <v>210</v>
      </c>
      <c r="Y126">
        <f t="shared" si="31"/>
        <v>173.5</v>
      </c>
      <c r="Z126">
        <v>0.58609999999999995</v>
      </c>
      <c r="AA126">
        <f t="shared" si="32"/>
        <v>125</v>
      </c>
      <c r="AB126">
        <v>0.58789999999999998</v>
      </c>
      <c r="AC126">
        <f t="shared" si="33"/>
        <v>0.58699999999999997</v>
      </c>
      <c r="AD126">
        <f t="shared" si="34"/>
        <v>132</v>
      </c>
      <c r="AE126">
        <v>0.44180000000000003</v>
      </c>
      <c r="AF126">
        <f t="shared" si="35"/>
        <v>208</v>
      </c>
      <c r="AG126">
        <v>0.73599999999999999</v>
      </c>
      <c r="AH126">
        <f t="shared" si="36"/>
        <v>83</v>
      </c>
      <c r="AI126">
        <f t="shared" si="37"/>
        <v>126.25</v>
      </c>
      <c r="AJ126">
        <f>IF(C126=1,(AI126/Z126),REF)</f>
        <v>215.40692714553833</v>
      </c>
      <c r="AK126">
        <f t="shared" si="38"/>
        <v>119</v>
      </c>
      <c r="AL126">
        <f>IF(B126=1,(AI126/AC126),REF)</f>
        <v>215.07666098807496</v>
      </c>
      <c r="AM126">
        <f t="shared" si="39"/>
        <v>122</v>
      </c>
      <c r="AN126">
        <f t="shared" si="40"/>
        <v>119</v>
      </c>
      <c r="AO126" t="str">
        <f t="shared" si="41"/>
        <v>Eastern Washington</v>
      </c>
      <c r="AP126">
        <f t="shared" si="42"/>
        <v>0.38182240979615778</v>
      </c>
      <c r="AQ126">
        <f t="shared" si="43"/>
        <v>0.34362402046129492</v>
      </c>
      <c r="AR126">
        <f t="shared" si="44"/>
        <v>0.66654602210413993</v>
      </c>
      <c r="AS126" t="str">
        <f t="shared" si="45"/>
        <v>Eastern Washington</v>
      </c>
      <c r="AT126">
        <f t="shared" si="46"/>
        <v>125</v>
      </c>
      <c r="AU126">
        <f t="shared" si="47"/>
        <v>125.33333333333333</v>
      </c>
      <c r="AV126">
        <v>130</v>
      </c>
      <c r="AW126" t="str">
        <f t="shared" si="48"/>
        <v>Eastern Washington</v>
      </c>
      <c r="AX126" t="str">
        <f t="shared" si="49"/>
        <v/>
      </c>
      <c r="AY126">
        <v>125</v>
      </c>
    </row>
    <row r="127" spans="1:51" x14ac:dyDescent="0.25">
      <c r="A127">
        <v>1</v>
      </c>
      <c r="B127">
        <v>1</v>
      </c>
      <c r="C127">
        <v>1</v>
      </c>
      <c r="D127" t="s">
        <v>185</v>
      </c>
      <c r="E127">
        <v>59.482300000000002</v>
      </c>
      <c r="F127">
        <v>342</v>
      </c>
      <c r="G127">
        <v>60.241700000000002</v>
      </c>
      <c r="H127">
        <v>328</v>
      </c>
      <c r="I127">
        <v>102.221</v>
      </c>
      <c r="J127">
        <v>173</v>
      </c>
      <c r="K127">
        <v>104.855</v>
      </c>
      <c r="L127">
        <v>149</v>
      </c>
      <c r="M127">
        <v>100.69199999999999</v>
      </c>
      <c r="N127">
        <v>140</v>
      </c>
      <c r="O127">
        <v>102.21899999999999</v>
      </c>
      <c r="P127">
        <v>144</v>
      </c>
      <c r="Q127">
        <v>2.6351599999999999</v>
      </c>
      <c r="R127">
        <v>141</v>
      </c>
      <c r="S127">
        <f t="shared" si="25"/>
        <v>4.4315703999341143E-2</v>
      </c>
      <c r="T127">
        <f t="shared" si="26"/>
        <v>136</v>
      </c>
      <c r="U127">
        <f t="shared" si="27"/>
        <v>653982.37208035763</v>
      </c>
      <c r="V127">
        <f t="shared" si="28"/>
        <v>235</v>
      </c>
      <c r="W127">
        <f t="shared" si="29"/>
        <v>27.597062156406757</v>
      </c>
      <c r="X127">
        <f t="shared" si="30"/>
        <v>252</v>
      </c>
      <c r="Y127">
        <f t="shared" si="31"/>
        <v>194</v>
      </c>
      <c r="Z127">
        <v>0.6573</v>
      </c>
      <c r="AA127">
        <f t="shared" si="32"/>
        <v>100</v>
      </c>
      <c r="AB127">
        <v>0.44869999999999999</v>
      </c>
      <c r="AC127">
        <f t="shared" si="33"/>
        <v>0.55299999999999994</v>
      </c>
      <c r="AD127">
        <f t="shared" si="34"/>
        <v>143</v>
      </c>
      <c r="AE127">
        <v>0.27439999999999998</v>
      </c>
      <c r="AF127">
        <f t="shared" si="35"/>
        <v>273</v>
      </c>
      <c r="AG127">
        <v>0.65680000000000005</v>
      </c>
      <c r="AH127">
        <f t="shared" si="36"/>
        <v>116</v>
      </c>
      <c r="AI127">
        <f t="shared" si="37"/>
        <v>182.83333333333334</v>
      </c>
      <c r="AJ127">
        <f>IF(C127=1,(AI127/Z127),REF)</f>
        <v>278.15812160860088</v>
      </c>
      <c r="AK127">
        <f t="shared" si="38"/>
        <v>138</v>
      </c>
      <c r="AL127">
        <f>IF(B127=1,(AI127/AC127),REF)</f>
        <v>330.62085593731172</v>
      </c>
      <c r="AM127">
        <f t="shared" si="39"/>
        <v>161</v>
      </c>
      <c r="AN127">
        <f t="shared" si="40"/>
        <v>138</v>
      </c>
      <c r="AO127" t="str">
        <f t="shared" si="41"/>
        <v>Loyola Chicago</v>
      </c>
      <c r="AP127">
        <f t="shared" si="42"/>
        <v>0.41739776304294929</v>
      </c>
      <c r="AQ127">
        <f t="shared" si="43"/>
        <v>0.30678097605347976</v>
      </c>
      <c r="AR127">
        <f t="shared" si="44"/>
        <v>0.66607987169120042</v>
      </c>
      <c r="AS127" t="str">
        <f t="shared" si="45"/>
        <v>Loyola Chicago</v>
      </c>
      <c r="AT127">
        <f t="shared" si="46"/>
        <v>126</v>
      </c>
      <c r="AU127">
        <f t="shared" si="47"/>
        <v>135.66666666666666</v>
      </c>
      <c r="AV127">
        <v>126</v>
      </c>
      <c r="AW127" t="str">
        <f t="shared" si="48"/>
        <v>Loyola Chicago</v>
      </c>
      <c r="AX127" t="str">
        <f t="shared" si="49"/>
        <v/>
      </c>
      <c r="AY127">
        <v>126</v>
      </c>
    </row>
    <row r="128" spans="1:51" x14ac:dyDescent="0.25">
      <c r="A128">
        <v>1</v>
      </c>
      <c r="B128">
        <v>1</v>
      </c>
      <c r="C128">
        <v>1</v>
      </c>
      <c r="D128" t="s">
        <v>86</v>
      </c>
      <c r="E128">
        <v>61.686500000000002</v>
      </c>
      <c r="F128">
        <v>314</v>
      </c>
      <c r="G128">
        <v>60.203899999999997</v>
      </c>
      <c r="H128">
        <v>329</v>
      </c>
      <c r="I128">
        <v>104.70099999999999</v>
      </c>
      <c r="J128">
        <v>113</v>
      </c>
      <c r="K128">
        <v>107.133</v>
      </c>
      <c r="L128">
        <v>104</v>
      </c>
      <c r="M128">
        <v>99.669200000000004</v>
      </c>
      <c r="N128">
        <v>118</v>
      </c>
      <c r="O128">
        <v>100.98099999999999</v>
      </c>
      <c r="P128">
        <v>115</v>
      </c>
      <c r="Q128">
        <v>6.1512700000000002</v>
      </c>
      <c r="R128">
        <v>106</v>
      </c>
      <c r="S128">
        <f t="shared" si="25"/>
        <v>9.9730086809917906E-2</v>
      </c>
      <c r="T128">
        <f t="shared" si="26"/>
        <v>102</v>
      </c>
      <c r="U128">
        <f t="shared" si="27"/>
        <v>708005.55083549849</v>
      </c>
      <c r="V128">
        <f t="shared" si="28"/>
        <v>158</v>
      </c>
      <c r="W128">
        <f t="shared" si="29"/>
        <v>26.097165377638429</v>
      </c>
      <c r="X128">
        <f t="shared" si="30"/>
        <v>175</v>
      </c>
      <c r="Y128">
        <f t="shared" si="31"/>
        <v>138.5</v>
      </c>
      <c r="Z128">
        <v>0.57140000000000002</v>
      </c>
      <c r="AA128">
        <f t="shared" si="32"/>
        <v>131</v>
      </c>
      <c r="AB128">
        <v>0.63639999999999997</v>
      </c>
      <c r="AC128">
        <f t="shared" si="33"/>
        <v>0.60389999999999999</v>
      </c>
      <c r="AD128">
        <f t="shared" si="34"/>
        <v>128</v>
      </c>
      <c r="AE128">
        <v>0.71340000000000003</v>
      </c>
      <c r="AF128">
        <f t="shared" si="35"/>
        <v>104</v>
      </c>
      <c r="AG128">
        <v>0.48359999999999997</v>
      </c>
      <c r="AH128">
        <f t="shared" si="36"/>
        <v>157</v>
      </c>
      <c r="AI128">
        <f t="shared" si="37"/>
        <v>131.25</v>
      </c>
      <c r="AJ128">
        <f>IF(C128=1,(AI128/Z128),REF)</f>
        <v>229.69898494924746</v>
      </c>
      <c r="AK128">
        <f t="shared" si="38"/>
        <v>124</v>
      </c>
      <c r="AL128">
        <f>IF(B128=1,(AI128/AC128),REF)</f>
        <v>217.33730750124192</v>
      </c>
      <c r="AM128">
        <f t="shared" si="39"/>
        <v>125</v>
      </c>
      <c r="AN128">
        <f t="shared" si="40"/>
        <v>124</v>
      </c>
      <c r="AO128" t="str">
        <f t="shared" si="41"/>
        <v>Cleveland St.</v>
      </c>
      <c r="AP128">
        <f t="shared" si="42"/>
        <v>0.36986223345990682</v>
      </c>
      <c r="AQ128">
        <f t="shared" si="43"/>
        <v>0.35305536760901474</v>
      </c>
      <c r="AR128">
        <f t="shared" si="44"/>
        <v>0.66561564490336922</v>
      </c>
      <c r="AS128" t="str">
        <f t="shared" si="45"/>
        <v>Cleveland St.</v>
      </c>
      <c r="AT128">
        <f t="shared" si="46"/>
        <v>127</v>
      </c>
      <c r="AU128">
        <f t="shared" si="47"/>
        <v>126.33333333333333</v>
      </c>
      <c r="AV128">
        <v>127</v>
      </c>
      <c r="AW128" t="str">
        <f t="shared" si="48"/>
        <v>Cleveland St.</v>
      </c>
      <c r="AX128" t="str">
        <f t="shared" si="49"/>
        <v/>
      </c>
      <c r="AY128">
        <v>127</v>
      </c>
    </row>
    <row r="129" spans="1:51" x14ac:dyDescent="0.25">
      <c r="A129">
        <v>1</v>
      </c>
      <c r="B129">
        <v>1</v>
      </c>
      <c r="C129">
        <v>1</v>
      </c>
      <c r="D129" t="s">
        <v>41</v>
      </c>
      <c r="E129">
        <v>61.207799999999999</v>
      </c>
      <c r="F129">
        <v>322</v>
      </c>
      <c r="G129">
        <v>60.735900000000001</v>
      </c>
      <c r="H129">
        <v>318</v>
      </c>
      <c r="I129">
        <v>106.836</v>
      </c>
      <c r="J129">
        <v>67</v>
      </c>
      <c r="K129">
        <v>106.46299999999999</v>
      </c>
      <c r="L129">
        <v>116</v>
      </c>
      <c r="M129">
        <v>98.129300000000001</v>
      </c>
      <c r="N129">
        <v>86</v>
      </c>
      <c r="O129">
        <v>103.431</v>
      </c>
      <c r="P129">
        <v>161</v>
      </c>
      <c r="Q129">
        <v>3.0323099999999998</v>
      </c>
      <c r="R129">
        <v>134</v>
      </c>
      <c r="S129">
        <f t="shared" si="25"/>
        <v>4.9536170226670402E-2</v>
      </c>
      <c r="T129">
        <f t="shared" si="26"/>
        <v>132</v>
      </c>
      <c r="U129">
        <f t="shared" si="27"/>
        <v>693751.87467167806</v>
      </c>
      <c r="V129">
        <f t="shared" si="28"/>
        <v>182</v>
      </c>
      <c r="W129">
        <f t="shared" si="29"/>
        <v>27.329670009484413</v>
      </c>
      <c r="X129">
        <f t="shared" si="30"/>
        <v>238</v>
      </c>
      <c r="Y129">
        <f t="shared" si="31"/>
        <v>185</v>
      </c>
      <c r="Z129">
        <v>0.63060000000000005</v>
      </c>
      <c r="AA129">
        <f t="shared" si="32"/>
        <v>111</v>
      </c>
      <c r="AB129">
        <v>0.50419999999999998</v>
      </c>
      <c r="AC129">
        <f t="shared" si="33"/>
        <v>0.56740000000000002</v>
      </c>
      <c r="AD129">
        <f t="shared" si="34"/>
        <v>138</v>
      </c>
      <c r="AE129">
        <v>0.50900000000000001</v>
      </c>
      <c r="AF129">
        <f t="shared" si="35"/>
        <v>181</v>
      </c>
      <c r="AG129">
        <v>0.43909999999999999</v>
      </c>
      <c r="AH129">
        <f t="shared" si="36"/>
        <v>179</v>
      </c>
      <c r="AI129">
        <f t="shared" si="37"/>
        <v>166.16666666666666</v>
      </c>
      <c r="AJ129">
        <f>IF(C129=1,(AI129/Z129),REF)</f>
        <v>263.50565598900516</v>
      </c>
      <c r="AK129">
        <f t="shared" si="38"/>
        <v>135</v>
      </c>
      <c r="AL129">
        <f>IF(B129=1,(AI129/AC129),REF)</f>
        <v>292.85630360709666</v>
      </c>
      <c r="AM129">
        <f t="shared" si="39"/>
        <v>147</v>
      </c>
      <c r="AN129">
        <f t="shared" si="40"/>
        <v>135</v>
      </c>
      <c r="AO129" t="str">
        <f t="shared" si="41"/>
        <v>Albany</v>
      </c>
      <c r="AP129">
        <f t="shared" si="42"/>
        <v>0.40261563093252506</v>
      </c>
      <c r="AQ129">
        <f t="shared" si="43"/>
        <v>0.31957815393838357</v>
      </c>
      <c r="AR129">
        <f t="shared" si="44"/>
        <v>0.66534898758213568</v>
      </c>
      <c r="AS129" t="str">
        <f t="shared" si="45"/>
        <v>Albany</v>
      </c>
      <c r="AT129">
        <f t="shared" si="46"/>
        <v>128</v>
      </c>
      <c r="AU129">
        <f t="shared" si="47"/>
        <v>133.66666666666666</v>
      </c>
      <c r="AV129">
        <v>123</v>
      </c>
      <c r="AW129" t="str">
        <f t="shared" si="48"/>
        <v>Albany</v>
      </c>
      <c r="AX129" t="str">
        <f t="shared" si="49"/>
        <v/>
      </c>
      <c r="AY129">
        <v>128</v>
      </c>
    </row>
    <row r="130" spans="1:51" x14ac:dyDescent="0.25">
      <c r="A130">
        <v>1</v>
      </c>
      <c r="B130">
        <v>1</v>
      </c>
      <c r="C130">
        <v>1</v>
      </c>
      <c r="D130" t="s">
        <v>179</v>
      </c>
      <c r="E130">
        <v>65.947900000000004</v>
      </c>
      <c r="F130">
        <v>121</v>
      </c>
      <c r="G130">
        <v>64.898099999999999</v>
      </c>
      <c r="H130">
        <v>130</v>
      </c>
      <c r="I130">
        <v>98.559399999999997</v>
      </c>
      <c r="J130">
        <v>252</v>
      </c>
      <c r="K130">
        <v>103.64400000000001</v>
      </c>
      <c r="L130">
        <v>175</v>
      </c>
      <c r="M130">
        <v>102.589</v>
      </c>
      <c r="N130">
        <v>183</v>
      </c>
      <c r="O130">
        <v>100.413</v>
      </c>
      <c r="P130">
        <v>108</v>
      </c>
      <c r="Q130">
        <v>3.2301099999999998</v>
      </c>
      <c r="R130">
        <v>132</v>
      </c>
      <c r="S130">
        <f t="shared" ref="S130:S193" si="50">(K130-O130)/E130</f>
        <v>4.8993220405805317E-2</v>
      </c>
      <c r="T130">
        <f t="shared" ref="T130:T193" si="51">RANK(S130,S:S,0)</f>
        <v>133</v>
      </c>
      <c r="U130">
        <f t="shared" ref="U130:U193" si="52">(K130^2)*E130</f>
        <v>708417.53427385457</v>
      </c>
      <c r="V130">
        <f t="shared" ref="V130:V193" si="53">RANK(U130,U:U,0)</f>
        <v>157</v>
      </c>
      <c r="W130">
        <f t="shared" ref="W130:W193" si="54">O130^1.6/E130</f>
        <v>24.191507774421925</v>
      </c>
      <c r="X130">
        <f t="shared" ref="X130:X193" si="55">RANK(W130,W:W,1)</f>
        <v>90</v>
      </c>
      <c r="Y130">
        <f t="shared" ref="Y130:Y193" si="56">AVERAGE(X130,T130)</f>
        <v>111.5</v>
      </c>
      <c r="Z130">
        <v>0.54690000000000005</v>
      </c>
      <c r="AA130">
        <f t="shared" ref="AA130:AA193" si="57">RANK(Z130,Z:Z,0)</f>
        <v>139</v>
      </c>
      <c r="AB130">
        <v>0.7087</v>
      </c>
      <c r="AC130">
        <f t="shared" ref="AC130:AC193" si="58">(Z130+AB130)/2</f>
        <v>0.62780000000000002</v>
      </c>
      <c r="AD130">
        <f t="shared" ref="AD130:AD193" si="59">RANK(AC130,AC:AC,0)</f>
        <v>117</v>
      </c>
      <c r="AE130">
        <v>0.63349999999999995</v>
      </c>
      <c r="AF130">
        <f t="shared" ref="AF130:AF193" si="60">RANK(AE130,AE:AE,0)</f>
        <v>141</v>
      </c>
      <c r="AG130">
        <v>0.62809999999999999</v>
      </c>
      <c r="AH130">
        <f t="shared" ref="AH130:AH193" si="61">RANK(AG130,AG:AG,0)</f>
        <v>122</v>
      </c>
      <c r="AI130">
        <f t="shared" ref="AI130:AI193" si="62">(T130+V130+Y130+(AD130)+AF130+AH130)/6</f>
        <v>130.25</v>
      </c>
      <c r="AJ130">
        <f>IF(C130=1,(AI130/Z130),REF)</f>
        <v>238.16054123240079</v>
      </c>
      <c r="AK130">
        <f t="shared" ref="AK130:AK193" si="63">RANK(AJ130,AJ:AJ,1)</f>
        <v>129</v>
      </c>
      <c r="AL130">
        <f>IF(B130=1,(AI130/AC130),REF)</f>
        <v>207.47053201656578</v>
      </c>
      <c r="AM130">
        <f t="shared" ref="AM130:AM193" si="64">RANK(AL130,AL:AL,1)</f>
        <v>117</v>
      </c>
      <c r="AN130">
        <f t="shared" ref="AN130:AN193" si="65">MIN(AK130,AM130,AD130)</f>
        <v>117</v>
      </c>
      <c r="AO130" t="str">
        <f t="shared" ref="AO130:AO193" si="66">D130</f>
        <v>Long Beach St.</v>
      </c>
      <c r="AP130">
        <f t="shared" ref="AP130:AP193" si="67">(Z130*(($BD$2)/((AJ130)))^(1/10))</f>
        <v>0.35272529223200344</v>
      </c>
      <c r="AQ130">
        <f t="shared" ref="AQ130:AQ193" si="68">(AC130*(($BC$2)/((AL130)))^(1/8))</f>
        <v>0.36916569159502088</v>
      </c>
      <c r="AR130">
        <f t="shared" ref="AR130:AR193" si="69">((AP130+AQ130)/2)^(1/2.5)</f>
        <v>0.66523738666872823</v>
      </c>
      <c r="AS130" t="str">
        <f t="shared" ref="AS130:AS193" si="70">AO130</f>
        <v>Long Beach St.</v>
      </c>
      <c r="AT130">
        <f t="shared" ref="AT130:AT193" si="71">RANK(AR130,AR:AR,0)</f>
        <v>129</v>
      </c>
      <c r="AU130">
        <f t="shared" ref="AU130:AU193" si="72">(AT130+AN130+AD130)/3</f>
        <v>121</v>
      </c>
      <c r="AV130">
        <v>134</v>
      </c>
      <c r="AW130" t="str">
        <f t="shared" ref="AW130:AW193" si="73">AS130</f>
        <v>Long Beach St.</v>
      </c>
      <c r="AX130" t="str">
        <f t="shared" ref="AX130:AX193" si="74">IF(OR(((RANK(Z130,Z:Z,0))&lt;17),(RANK(AB130,AB:AB,0)&lt;17)),"y","")</f>
        <v/>
      </c>
      <c r="AY130">
        <v>129</v>
      </c>
    </row>
    <row r="131" spans="1:51" x14ac:dyDescent="0.25">
      <c r="A131">
        <v>1</v>
      </c>
      <c r="B131">
        <v>1</v>
      </c>
      <c r="C131">
        <v>1</v>
      </c>
      <c r="D131" t="s">
        <v>170</v>
      </c>
      <c r="E131">
        <v>62.106099999999998</v>
      </c>
      <c r="F131">
        <v>302</v>
      </c>
      <c r="G131">
        <v>61.154800000000002</v>
      </c>
      <c r="H131">
        <v>307</v>
      </c>
      <c r="I131">
        <v>104.73</v>
      </c>
      <c r="J131">
        <v>111</v>
      </c>
      <c r="K131">
        <v>106.09699999999999</v>
      </c>
      <c r="L131">
        <v>122</v>
      </c>
      <c r="M131">
        <v>100.31100000000001</v>
      </c>
      <c r="N131">
        <v>130</v>
      </c>
      <c r="O131">
        <v>101.61499999999999</v>
      </c>
      <c r="P131">
        <v>131</v>
      </c>
      <c r="Q131">
        <v>4.4817099999999996</v>
      </c>
      <c r="R131">
        <v>124</v>
      </c>
      <c r="S131">
        <f t="shared" si="50"/>
        <v>7.2166824192792647E-2</v>
      </c>
      <c r="T131">
        <f t="shared" si="51"/>
        <v>122</v>
      </c>
      <c r="U131">
        <f t="shared" si="52"/>
        <v>699101.8737966948</v>
      </c>
      <c r="V131">
        <f t="shared" si="53"/>
        <v>171</v>
      </c>
      <c r="W131">
        <f t="shared" si="54"/>
        <v>26.181724952490882</v>
      </c>
      <c r="X131">
        <f t="shared" si="55"/>
        <v>178</v>
      </c>
      <c r="Y131">
        <f t="shared" si="56"/>
        <v>150</v>
      </c>
      <c r="Z131">
        <v>0.58030000000000004</v>
      </c>
      <c r="AA131">
        <f t="shared" si="57"/>
        <v>127</v>
      </c>
      <c r="AB131">
        <v>0.63090000000000002</v>
      </c>
      <c r="AC131">
        <f t="shared" si="58"/>
        <v>0.60560000000000003</v>
      </c>
      <c r="AD131">
        <f t="shared" si="59"/>
        <v>126</v>
      </c>
      <c r="AE131">
        <v>0.49940000000000001</v>
      </c>
      <c r="AF131">
        <f t="shared" si="60"/>
        <v>186</v>
      </c>
      <c r="AG131">
        <v>0.62490000000000001</v>
      </c>
      <c r="AH131">
        <f t="shared" si="61"/>
        <v>123</v>
      </c>
      <c r="AI131">
        <f t="shared" si="62"/>
        <v>146.33333333333334</v>
      </c>
      <c r="AJ131">
        <f>IF(C131=1,(AI131/Z131),REF)</f>
        <v>252.16841863403985</v>
      </c>
      <c r="AK131">
        <f t="shared" si="63"/>
        <v>133</v>
      </c>
      <c r="AL131">
        <f>IF(B131=1,(AI131/AC131),REF)</f>
        <v>241.63364156759138</v>
      </c>
      <c r="AM131">
        <f t="shared" si="64"/>
        <v>135</v>
      </c>
      <c r="AN131">
        <f t="shared" si="65"/>
        <v>126</v>
      </c>
      <c r="AO131" t="str">
        <f t="shared" si="66"/>
        <v>Kent St.</v>
      </c>
      <c r="AP131">
        <f t="shared" si="67"/>
        <v>0.37213383666403255</v>
      </c>
      <c r="AQ131">
        <f t="shared" si="68"/>
        <v>0.34939023745604081</v>
      </c>
      <c r="AR131">
        <f t="shared" si="69"/>
        <v>0.66510212010497183</v>
      </c>
      <c r="AS131" t="str">
        <f t="shared" si="70"/>
        <v>Kent St.</v>
      </c>
      <c r="AT131">
        <f t="shared" si="71"/>
        <v>130</v>
      </c>
      <c r="AU131">
        <f t="shared" si="72"/>
        <v>127.33333333333333</v>
      </c>
      <c r="AV131">
        <v>128</v>
      </c>
      <c r="AW131" t="str">
        <f t="shared" si="73"/>
        <v>Kent St.</v>
      </c>
      <c r="AX131" t="str">
        <f t="shared" si="74"/>
        <v/>
      </c>
      <c r="AY131">
        <v>130</v>
      </c>
    </row>
    <row r="132" spans="1:51" x14ac:dyDescent="0.25">
      <c r="A132">
        <v>1</v>
      </c>
      <c r="B132">
        <v>1</v>
      </c>
      <c r="C132">
        <v>1</v>
      </c>
      <c r="D132" t="s">
        <v>353</v>
      </c>
      <c r="E132">
        <v>62.898099999999999</v>
      </c>
      <c r="F132">
        <v>276</v>
      </c>
      <c r="G132">
        <v>63.177100000000003</v>
      </c>
      <c r="H132">
        <v>225</v>
      </c>
      <c r="I132">
        <v>104.11199999999999</v>
      </c>
      <c r="J132">
        <v>121</v>
      </c>
      <c r="K132">
        <v>107.09</v>
      </c>
      <c r="L132">
        <v>106</v>
      </c>
      <c r="M132">
        <v>99.8489</v>
      </c>
      <c r="N132">
        <v>121</v>
      </c>
      <c r="O132">
        <v>102.58</v>
      </c>
      <c r="P132">
        <v>149</v>
      </c>
      <c r="Q132">
        <v>4.51037</v>
      </c>
      <c r="R132">
        <v>123</v>
      </c>
      <c r="S132">
        <f t="shared" si="50"/>
        <v>7.1703278795385003E-2</v>
      </c>
      <c r="T132">
        <f t="shared" si="51"/>
        <v>123</v>
      </c>
      <c r="U132">
        <f t="shared" si="52"/>
        <v>721332.27378061006</v>
      </c>
      <c r="V132">
        <f t="shared" si="53"/>
        <v>126</v>
      </c>
      <c r="W132">
        <f t="shared" si="54"/>
        <v>26.245979478019219</v>
      </c>
      <c r="X132">
        <f t="shared" si="55"/>
        <v>184</v>
      </c>
      <c r="Y132">
        <f t="shared" si="56"/>
        <v>153.5</v>
      </c>
      <c r="Z132">
        <v>0.56110000000000004</v>
      </c>
      <c r="AA132">
        <f t="shared" si="57"/>
        <v>136</v>
      </c>
      <c r="AB132">
        <v>0.65090000000000003</v>
      </c>
      <c r="AC132">
        <f t="shared" si="58"/>
        <v>0.60600000000000009</v>
      </c>
      <c r="AD132">
        <f t="shared" si="59"/>
        <v>125</v>
      </c>
      <c r="AE132">
        <v>0.70860000000000001</v>
      </c>
      <c r="AF132">
        <f t="shared" si="60"/>
        <v>106</v>
      </c>
      <c r="AG132">
        <v>0.49840000000000001</v>
      </c>
      <c r="AH132">
        <f t="shared" si="61"/>
        <v>154</v>
      </c>
      <c r="AI132">
        <f t="shared" si="62"/>
        <v>131.25</v>
      </c>
      <c r="AJ132">
        <f>IF(C132=1,(AI132/Z132),REF)</f>
        <v>233.91552307966492</v>
      </c>
      <c r="AK132">
        <f t="shared" si="63"/>
        <v>126</v>
      </c>
      <c r="AL132">
        <f>IF(B132=1,(AI132/AC132),REF)</f>
        <v>216.58415841584156</v>
      </c>
      <c r="AM132">
        <f t="shared" si="64"/>
        <v>123</v>
      </c>
      <c r="AN132">
        <f t="shared" si="65"/>
        <v>123</v>
      </c>
      <c r="AO132" t="str">
        <f t="shared" si="66"/>
        <v>Utah St.</v>
      </c>
      <c r="AP132">
        <f t="shared" si="67"/>
        <v>0.36253506931660923</v>
      </c>
      <c r="AQ132">
        <f t="shared" si="68"/>
        <v>0.35443684534043984</v>
      </c>
      <c r="AR132">
        <f t="shared" si="69"/>
        <v>0.66342045713847808</v>
      </c>
      <c r="AS132" t="str">
        <f t="shared" si="70"/>
        <v>Utah St.</v>
      </c>
      <c r="AT132">
        <f t="shared" si="71"/>
        <v>131</v>
      </c>
      <c r="AU132">
        <f t="shared" si="72"/>
        <v>126.33333333333333</v>
      </c>
      <c r="AV132">
        <v>129</v>
      </c>
      <c r="AW132" t="str">
        <f t="shared" si="73"/>
        <v>Utah St.</v>
      </c>
      <c r="AX132" t="str">
        <f t="shared" si="74"/>
        <v/>
      </c>
      <c r="AY132">
        <v>131</v>
      </c>
    </row>
    <row r="133" spans="1:51" x14ac:dyDescent="0.25">
      <c r="A133">
        <v>1</v>
      </c>
      <c r="B133">
        <v>1</v>
      </c>
      <c r="C133">
        <v>1</v>
      </c>
      <c r="D133" t="s">
        <v>224</v>
      </c>
      <c r="E133">
        <v>61.9285</v>
      </c>
      <c r="F133">
        <v>306</v>
      </c>
      <c r="G133">
        <v>61.789400000000001</v>
      </c>
      <c r="H133">
        <v>283</v>
      </c>
      <c r="I133">
        <v>98.906300000000002</v>
      </c>
      <c r="J133">
        <v>247</v>
      </c>
      <c r="K133">
        <v>101.279</v>
      </c>
      <c r="L133">
        <v>228</v>
      </c>
      <c r="M133">
        <v>96.435900000000004</v>
      </c>
      <c r="N133">
        <v>56</v>
      </c>
      <c r="O133">
        <v>98.180700000000002</v>
      </c>
      <c r="P133">
        <v>73</v>
      </c>
      <c r="Q133">
        <v>3.0979700000000001</v>
      </c>
      <c r="R133">
        <v>133</v>
      </c>
      <c r="S133">
        <f t="shared" si="50"/>
        <v>5.003027685153031E-2</v>
      </c>
      <c r="T133">
        <f t="shared" si="51"/>
        <v>131</v>
      </c>
      <c r="U133">
        <f t="shared" si="52"/>
        <v>635227.61547936837</v>
      </c>
      <c r="V133">
        <f t="shared" si="53"/>
        <v>265</v>
      </c>
      <c r="W133">
        <f t="shared" si="54"/>
        <v>24.851421636629436</v>
      </c>
      <c r="X133">
        <f t="shared" si="55"/>
        <v>114</v>
      </c>
      <c r="Y133">
        <f t="shared" si="56"/>
        <v>122.5</v>
      </c>
      <c r="Z133">
        <v>0.57799999999999996</v>
      </c>
      <c r="AA133">
        <f t="shared" si="57"/>
        <v>128</v>
      </c>
      <c r="AB133">
        <v>0.63190000000000002</v>
      </c>
      <c r="AC133">
        <f t="shared" si="58"/>
        <v>0.60494999999999999</v>
      </c>
      <c r="AD133">
        <f t="shared" si="59"/>
        <v>127</v>
      </c>
      <c r="AE133">
        <v>0.44840000000000002</v>
      </c>
      <c r="AF133">
        <f t="shared" si="60"/>
        <v>205</v>
      </c>
      <c r="AG133">
        <v>0.71089999999999998</v>
      </c>
      <c r="AH133">
        <f t="shared" si="61"/>
        <v>96</v>
      </c>
      <c r="AI133">
        <f t="shared" si="62"/>
        <v>157.75</v>
      </c>
      <c r="AJ133">
        <f>IF(C133=1,(AI133/Z133),REF)</f>
        <v>272.92387543252596</v>
      </c>
      <c r="AK133">
        <f t="shared" si="63"/>
        <v>137</v>
      </c>
      <c r="AL133">
        <f>IF(B133=1,(AI133/AC133),REF)</f>
        <v>260.76535250847178</v>
      </c>
      <c r="AM133">
        <f t="shared" si="64"/>
        <v>140</v>
      </c>
      <c r="AN133">
        <f t="shared" si="65"/>
        <v>127</v>
      </c>
      <c r="AO133" t="str">
        <f t="shared" si="66"/>
        <v>New Mexico</v>
      </c>
      <c r="AP133">
        <f t="shared" si="67"/>
        <v>0.36773870715498841</v>
      </c>
      <c r="AQ133">
        <f t="shared" si="68"/>
        <v>0.34570671830267363</v>
      </c>
      <c r="AR133">
        <f t="shared" si="69"/>
        <v>0.66211328942879677</v>
      </c>
      <c r="AS133" t="str">
        <f t="shared" si="70"/>
        <v>New Mexico</v>
      </c>
      <c r="AT133">
        <f t="shared" si="71"/>
        <v>132</v>
      </c>
      <c r="AU133">
        <f t="shared" si="72"/>
        <v>128.66666666666666</v>
      </c>
      <c r="AV133">
        <v>133</v>
      </c>
      <c r="AW133" t="str">
        <f t="shared" si="73"/>
        <v>New Mexico</v>
      </c>
      <c r="AX133" t="str">
        <f t="shared" si="74"/>
        <v/>
      </c>
      <c r="AY133">
        <v>132</v>
      </c>
    </row>
    <row r="134" spans="1:51" x14ac:dyDescent="0.25">
      <c r="A134">
        <v>1</v>
      </c>
      <c r="B134">
        <v>1</v>
      </c>
      <c r="C134">
        <v>1</v>
      </c>
      <c r="D134" t="s">
        <v>315</v>
      </c>
      <c r="E134">
        <v>63.337000000000003</v>
      </c>
      <c r="F134">
        <v>255</v>
      </c>
      <c r="G134">
        <v>63.583300000000001</v>
      </c>
      <c r="H134">
        <v>196</v>
      </c>
      <c r="I134">
        <v>101.624</v>
      </c>
      <c r="J134">
        <v>183</v>
      </c>
      <c r="K134">
        <v>102.277</v>
      </c>
      <c r="L134">
        <v>208</v>
      </c>
      <c r="M134">
        <v>94.627499999999998</v>
      </c>
      <c r="N134">
        <v>30</v>
      </c>
      <c r="O134">
        <v>98.963399999999993</v>
      </c>
      <c r="P134">
        <v>89</v>
      </c>
      <c r="Q134">
        <v>3.3138100000000001</v>
      </c>
      <c r="R134">
        <v>130</v>
      </c>
      <c r="S134">
        <f t="shared" si="50"/>
        <v>5.2316971122724598E-2</v>
      </c>
      <c r="T134">
        <f t="shared" si="51"/>
        <v>130</v>
      </c>
      <c r="U134">
        <f t="shared" si="52"/>
        <v>662542.05498067301</v>
      </c>
      <c r="V134">
        <f t="shared" si="53"/>
        <v>217</v>
      </c>
      <c r="W134">
        <f t="shared" si="54"/>
        <v>24.609448612724638</v>
      </c>
      <c r="X134">
        <f t="shared" si="55"/>
        <v>108</v>
      </c>
      <c r="Y134">
        <f t="shared" si="56"/>
        <v>119</v>
      </c>
      <c r="Z134">
        <v>0.62829999999999997</v>
      </c>
      <c r="AA134">
        <f t="shared" si="57"/>
        <v>113</v>
      </c>
      <c r="AB134">
        <v>0.45019999999999999</v>
      </c>
      <c r="AC134">
        <f t="shared" si="58"/>
        <v>0.53925000000000001</v>
      </c>
      <c r="AD134">
        <f t="shared" si="59"/>
        <v>146</v>
      </c>
      <c r="AE134">
        <v>0.53690000000000004</v>
      </c>
      <c r="AF134">
        <f t="shared" si="60"/>
        <v>172</v>
      </c>
      <c r="AG134">
        <v>0.5726</v>
      </c>
      <c r="AH134">
        <f t="shared" si="61"/>
        <v>136</v>
      </c>
      <c r="AI134">
        <f t="shared" si="62"/>
        <v>153.33333333333334</v>
      </c>
      <c r="AJ134">
        <f>IF(C134=1,(AI134/Z134),REF)</f>
        <v>244.044776911242</v>
      </c>
      <c r="AK134">
        <f t="shared" si="63"/>
        <v>132</v>
      </c>
      <c r="AL134">
        <f>IF(B134=1,(AI134/AC134),REF)</f>
        <v>284.34554164734971</v>
      </c>
      <c r="AM134">
        <f t="shared" si="64"/>
        <v>145</v>
      </c>
      <c r="AN134">
        <f t="shared" si="65"/>
        <v>132</v>
      </c>
      <c r="AO134" t="str">
        <f t="shared" si="66"/>
        <v>Stony Brook</v>
      </c>
      <c r="AP134">
        <f t="shared" si="67"/>
        <v>0.40423672565187591</v>
      </c>
      <c r="AQ134">
        <f t="shared" si="68"/>
        <v>0.30484489397679065</v>
      </c>
      <c r="AR134">
        <f t="shared" si="69"/>
        <v>0.66049037454475557</v>
      </c>
      <c r="AS134" t="str">
        <f t="shared" si="70"/>
        <v>Stony Brook</v>
      </c>
      <c r="AT134">
        <f t="shared" si="71"/>
        <v>133</v>
      </c>
      <c r="AU134">
        <f t="shared" si="72"/>
        <v>137</v>
      </c>
      <c r="AV134">
        <v>131</v>
      </c>
      <c r="AW134" t="str">
        <f t="shared" si="73"/>
        <v>Stony Brook</v>
      </c>
      <c r="AX134" t="str">
        <f t="shared" si="74"/>
        <v/>
      </c>
      <c r="AY134">
        <v>133</v>
      </c>
    </row>
    <row r="135" spans="1:51" x14ac:dyDescent="0.25">
      <c r="A135">
        <v>1</v>
      </c>
      <c r="B135">
        <v>1</v>
      </c>
      <c r="C135">
        <v>1</v>
      </c>
      <c r="D135" t="s">
        <v>92</v>
      </c>
      <c r="E135">
        <v>59.957900000000002</v>
      </c>
      <c r="F135">
        <v>340</v>
      </c>
      <c r="G135">
        <v>59.951999999999998</v>
      </c>
      <c r="H135">
        <v>334</v>
      </c>
      <c r="I135">
        <v>104.928</v>
      </c>
      <c r="J135">
        <v>102</v>
      </c>
      <c r="K135">
        <v>107.071</v>
      </c>
      <c r="L135">
        <v>107</v>
      </c>
      <c r="M135">
        <v>103.169</v>
      </c>
      <c r="N135">
        <v>192</v>
      </c>
      <c r="O135">
        <v>106.989</v>
      </c>
      <c r="P135">
        <v>228</v>
      </c>
      <c r="Q135">
        <v>8.1825200000000001E-2</v>
      </c>
      <c r="R135">
        <v>164</v>
      </c>
      <c r="S135">
        <f t="shared" si="50"/>
        <v>1.3676262844428111E-3</v>
      </c>
      <c r="T135">
        <f t="shared" si="51"/>
        <v>163</v>
      </c>
      <c r="U135">
        <f t="shared" si="52"/>
        <v>687369.29968037386</v>
      </c>
      <c r="V135">
        <f t="shared" si="53"/>
        <v>192</v>
      </c>
      <c r="W135">
        <f t="shared" si="54"/>
        <v>29.450738654505727</v>
      </c>
      <c r="X135">
        <f t="shared" si="55"/>
        <v>322</v>
      </c>
      <c r="Y135">
        <f t="shared" si="56"/>
        <v>242.5</v>
      </c>
      <c r="Z135">
        <v>0.63139999999999996</v>
      </c>
      <c r="AA135">
        <f t="shared" si="57"/>
        <v>109</v>
      </c>
      <c r="AB135">
        <v>0.46339999999999998</v>
      </c>
      <c r="AC135">
        <f t="shared" si="58"/>
        <v>0.5474</v>
      </c>
      <c r="AD135">
        <f t="shared" si="59"/>
        <v>144</v>
      </c>
      <c r="AE135">
        <v>0.4582</v>
      </c>
      <c r="AF135">
        <f t="shared" si="60"/>
        <v>202</v>
      </c>
      <c r="AG135">
        <v>0.60680000000000001</v>
      </c>
      <c r="AH135">
        <f t="shared" si="61"/>
        <v>129</v>
      </c>
      <c r="AI135">
        <f t="shared" si="62"/>
        <v>178.75</v>
      </c>
      <c r="AJ135">
        <f>IF(C135=1,(AI135/Z135),REF)</f>
        <v>283.10104529616729</v>
      </c>
      <c r="AK135">
        <f t="shared" si="63"/>
        <v>143</v>
      </c>
      <c r="AL135">
        <f>IF(B135=1,(AI135/AC135),REF)</f>
        <v>326.54366094263793</v>
      </c>
      <c r="AM135">
        <f t="shared" si="64"/>
        <v>159</v>
      </c>
      <c r="AN135">
        <f t="shared" si="65"/>
        <v>143</v>
      </c>
      <c r="AO135" t="str">
        <f t="shared" si="66"/>
        <v>Columbia</v>
      </c>
      <c r="AP135">
        <f t="shared" si="67"/>
        <v>0.40024516075635919</v>
      </c>
      <c r="AQ135">
        <f t="shared" si="68"/>
        <v>0.3041457205816257</v>
      </c>
      <c r="AR135">
        <f t="shared" si="69"/>
        <v>0.65873917538323634</v>
      </c>
      <c r="AS135" t="str">
        <f t="shared" si="70"/>
        <v>Columbia</v>
      </c>
      <c r="AT135">
        <f t="shared" si="71"/>
        <v>134</v>
      </c>
      <c r="AU135">
        <f t="shared" si="72"/>
        <v>140.33333333333334</v>
      </c>
      <c r="AV135">
        <v>132</v>
      </c>
      <c r="AW135" t="str">
        <f t="shared" si="73"/>
        <v>Columbia</v>
      </c>
      <c r="AX135" t="str">
        <f t="shared" si="74"/>
        <v/>
      </c>
      <c r="AY135">
        <v>134</v>
      </c>
    </row>
    <row r="136" spans="1:51" x14ac:dyDescent="0.25">
      <c r="A136">
        <v>1</v>
      </c>
      <c r="B136">
        <v>1</v>
      </c>
      <c r="C136">
        <v>1</v>
      </c>
      <c r="D136" t="s">
        <v>52</v>
      </c>
      <c r="E136">
        <v>67.691699999999997</v>
      </c>
      <c r="F136">
        <v>56</v>
      </c>
      <c r="G136">
        <v>66.943100000000001</v>
      </c>
      <c r="H136">
        <v>48</v>
      </c>
      <c r="I136">
        <v>98.201899999999995</v>
      </c>
      <c r="J136">
        <v>257</v>
      </c>
      <c r="K136">
        <v>105.429</v>
      </c>
      <c r="L136">
        <v>135</v>
      </c>
      <c r="M136">
        <v>105.489</v>
      </c>
      <c r="N136">
        <v>251</v>
      </c>
      <c r="O136">
        <v>102.807</v>
      </c>
      <c r="P136">
        <v>153</v>
      </c>
      <c r="Q136">
        <v>2.6216300000000001</v>
      </c>
      <c r="R136">
        <v>142</v>
      </c>
      <c r="S136">
        <f t="shared" si="50"/>
        <v>3.8734438638710504E-2</v>
      </c>
      <c r="T136">
        <f t="shared" si="51"/>
        <v>142</v>
      </c>
      <c r="U136">
        <f t="shared" si="52"/>
        <v>752411.79580115969</v>
      </c>
      <c r="V136">
        <f t="shared" si="53"/>
        <v>94</v>
      </c>
      <c r="W136">
        <f t="shared" si="54"/>
        <v>24.47377014811622</v>
      </c>
      <c r="X136">
        <f t="shared" si="55"/>
        <v>100</v>
      </c>
      <c r="Y136">
        <f t="shared" si="56"/>
        <v>121</v>
      </c>
      <c r="Z136">
        <v>0.56269999999999998</v>
      </c>
      <c r="AA136">
        <f t="shared" si="57"/>
        <v>135</v>
      </c>
      <c r="AB136">
        <v>0.59809999999999997</v>
      </c>
      <c r="AC136">
        <f t="shared" si="58"/>
        <v>0.58040000000000003</v>
      </c>
      <c r="AD136">
        <f t="shared" si="59"/>
        <v>134</v>
      </c>
      <c r="AE136">
        <v>0.46300000000000002</v>
      </c>
      <c r="AF136">
        <f t="shared" si="60"/>
        <v>198</v>
      </c>
      <c r="AG136">
        <v>0.62270000000000003</v>
      </c>
      <c r="AH136">
        <f t="shared" si="61"/>
        <v>125</v>
      </c>
      <c r="AI136">
        <f t="shared" si="62"/>
        <v>135.66666666666666</v>
      </c>
      <c r="AJ136">
        <f>IF(C136=1,(AI136/Z136),REF)</f>
        <v>241.09946093240922</v>
      </c>
      <c r="AK136">
        <f t="shared" si="63"/>
        <v>130</v>
      </c>
      <c r="AL136">
        <f>IF(B136=1,(AI136/AC136),REF)</f>
        <v>233.74684125890187</v>
      </c>
      <c r="AM136">
        <f t="shared" si="64"/>
        <v>130</v>
      </c>
      <c r="AN136">
        <f t="shared" si="65"/>
        <v>130</v>
      </c>
      <c r="AO136" t="str">
        <f t="shared" si="66"/>
        <v>Auburn</v>
      </c>
      <c r="AP136">
        <f t="shared" si="67"/>
        <v>0.36247073684017117</v>
      </c>
      <c r="AQ136">
        <f t="shared" si="68"/>
        <v>0.33624339282433019</v>
      </c>
      <c r="AR136">
        <f t="shared" si="69"/>
        <v>0.65661048293645008</v>
      </c>
      <c r="AS136" t="str">
        <f t="shared" si="70"/>
        <v>Auburn</v>
      </c>
      <c r="AT136">
        <f t="shared" si="71"/>
        <v>135</v>
      </c>
      <c r="AU136">
        <f t="shared" si="72"/>
        <v>133</v>
      </c>
      <c r="AV136">
        <v>139</v>
      </c>
      <c r="AW136" t="str">
        <f t="shared" si="73"/>
        <v>Auburn</v>
      </c>
      <c r="AX136" t="str">
        <f t="shared" si="74"/>
        <v/>
      </c>
      <c r="AY136">
        <v>135</v>
      </c>
    </row>
    <row r="137" spans="1:51" x14ac:dyDescent="0.25">
      <c r="A137">
        <v>1</v>
      </c>
      <c r="B137">
        <v>1</v>
      </c>
      <c r="C137">
        <v>1</v>
      </c>
      <c r="D137" t="s">
        <v>181</v>
      </c>
      <c r="E137">
        <v>70.852199999999996</v>
      </c>
      <c r="F137">
        <v>7</v>
      </c>
      <c r="G137">
        <v>69.578500000000005</v>
      </c>
      <c r="H137">
        <v>8</v>
      </c>
      <c r="I137">
        <v>104.35</v>
      </c>
      <c r="J137">
        <v>118</v>
      </c>
      <c r="K137">
        <v>104.95399999999999</v>
      </c>
      <c r="L137">
        <v>145</v>
      </c>
      <c r="M137">
        <v>97.578400000000002</v>
      </c>
      <c r="N137">
        <v>79</v>
      </c>
      <c r="O137">
        <v>102.14100000000001</v>
      </c>
      <c r="P137">
        <v>143</v>
      </c>
      <c r="Q137">
        <v>2.8126500000000001</v>
      </c>
      <c r="R137">
        <v>139</v>
      </c>
      <c r="S137">
        <f t="shared" si="50"/>
        <v>3.970236633442558E-2</v>
      </c>
      <c r="T137">
        <f t="shared" si="51"/>
        <v>141</v>
      </c>
      <c r="U137">
        <f t="shared" si="52"/>
        <v>780461.222671255</v>
      </c>
      <c r="V137">
        <f t="shared" si="53"/>
        <v>71</v>
      </c>
      <c r="W137">
        <f t="shared" si="54"/>
        <v>23.140185114051413</v>
      </c>
      <c r="X137">
        <f t="shared" si="55"/>
        <v>55</v>
      </c>
      <c r="Y137">
        <f t="shared" si="56"/>
        <v>98</v>
      </c>
      <c r="Z137">
        <v>0.53990000000000005</v>
      </c>
      <c r="AA137">
        <f t="shared" si="57"/>
        <v>142</v>
      </c>
      <c r="AB137">
        <v>0.6421</v>
      </c>
      <c r="AC137">
        <f t="shared" si="58"/>
        <v>0.59099999999999997</v>
      </c>
      <c r="AD137">
        <f t="shared" si="59"/>
        <v>131</v>
      </c>
      <c r="AE137">
        <v>0.64339999999999997</v>
      </c>
      <c r="AF137">
        <f t="shared" si="60"/>
        <v>137</v>
      </c>
      <c r="AG137">
        <v>0.47360000000000002</v>
      </c>
      <c r="AH137">
        <f t="shared" si="61"/>
        <v>163</v>
      </c>
      <c r="AI137">
        <f t="shared" si="62"/>
        <v>123.5</v>
      </c>
      <c r="AJ137">
        <f>IF(C137=1,(AI137/Z137),REF)</f>
        <v>228.74606408594181</v>
      </c>
      <c r="AK137">
        <f t="shared" si="63"/>
        <v>123</v>
      </c>
      <c r="AL137">
        <f>IF(B137=1,(AI137/AC137),REF)</f>
        <v>208.9678510998308</v>
      </c>
      <c r="AM137">
        <f t="shared" si="64"/>
        <v>118</v>
      </c>
      <c r="AN137">
        <f t="shared" si="65"/>
        <v>118</v>
      </c>
      <c r="AO137" t="str">
        <f t="shared" si="66"/>
        <v>Louisiana Lafayette</v>
      </c>
      <c r="AP137">
        <f t="shared" si="67"/>
        <v>0.34961787104065661</v>
      </c>
      <c r="AQ137">
        <f t="shared" si="68"/>
        <v>0.34721391410270314</v>
      </c>
      <c r="AR137">
        <f t="shared" si="69"/>
        <v>0.65590234354520749</v>
      </c>
      <c r="AS137" t="str">
        <f t="shared" si="70"/>
        <v>Louisiana Lafayette</v>
      </c>
      <c r="AT137">
        <f t="shared" si="71"/>
        <v>136</v>
      </c>
      <c r="AU137">
        <f t="shared" si="72"/>
        <v>128.33333333333334</v>
      </c>
      <c r="AV137">
        <v>135</v>
      </c>
      <c r="AW137" t="str">
        <f t="shared" si="73"/>
        <v>Louisiana Lafayette</v>
      </c>
      <c r="AX137" t="str">
        <f t="shared" si="74"/>
        <v/>
      </c>
      <c r="AY137">
        <v>136</v>
      </c>
    </row>
    <row r="138" spans="1:51" x14ac:dyDescent="0.25">
      <c r="A138">
        <v>1</v>
      </c>
      <c r="B138">
        <v>1</v>
      </c>
      <c r="C138">
        <v>1</v>
      </c>
      <c r="D138" t="s">
        <v>87</v>
      </c>
      <c r="E138">
        <v>64.762100000000004</v>
      </c>
      <c r="F138">
        <v>174</v>
      </c>
      <c r="G138">
        <v>63.671700000000001</v>
      </c>
      <c r="H138">
        <v>192</v>
      </c>
      <c r="I138">
        <v>109.08</v>
      </c>
      <c r="J138">
        <v>43</v>
      </c>
      <c r="K138">
        <v>105.42400000000001</v>
      </c>
      <c r="L138">
        <v>136</v>
      </c>
      <c r="M138">
        <v>99.7059</v>
      </c>
      <c r="N138">
        <v>120</v>
      </c>
      <c r="O138">
        <v>103.803</v>
      </c>
      <c r="P138">
        <v>169</v>
      </c>
      <c r="Q138">
        <v>1.6211</v>
      </c>
      <c r="R138">
        <v>147</v>
      </c>
      <c r="S138">
        <f t="shared" si="50"/>
        <v>2.5030071600519583E-2</v>
      </c>
      <c r="T138">
        <f t="shared" si="51"/>
        <v>147</v>
      </c>
      <c r="U138">
        <f t="shared" si="52"/>
        <v>719780.21255528973</v>
      </c>
      <c r="V138">
        <f t="shared" si="53"/>
        <v>128</v>
      </c>
      <c r="W138">
        <f t="shared" si="54"/>
        <v>25.978551092332737</v>
      </c>
      <c r="X138">
        <f t="shared" si="55"/>
        <v>170</v>
      </c>
      <c r="Y138">
        <f t="shared" si="56"/>
        <v>158.5</v>
      </c>
      <c r="Z138">
        <v>0.55469999999999997</v>
      </c>
      <c r="AA138">
        <f t="shared" si="57"/>
        <v>138</v>
      </c>
      <c r="AB138">
        <v>0.51659999999999995</v>
      </c>
      <c r="AC138">
        <f t="shared" si="58"/>
        <v>0.53564999999999996</v>
      </c>
      <c r="AD138">
        <f t="shared" si="59"/>
        <v>148</v>
      </c>
      <c r="AE138">
        <v>0.70289999999999997</v>
      </c>
      <c r="AF138">
        <f t="shared" si="60"/>
        <v>110</v>
      </c>
      <c r="AG138">
        <v>0.65980000000000005</v>
      </c>
      <c r="AH138">
        <f t="shared" si="61"/>
        <v>115</v>
      </c>
      <c r="AI138">
        <f t="shared" si="62"/>
        <v>134.41666666666666</v>
      </c>
      <c r="AJ138">
        <f>IF(C138=1,(AI138/Z138),REF)</f>
        <v>242.3231776936482</v>
      </c>
      <c r="AK138">
        <f t="shared" si="63"/>
        <v>131</v>
      </c>
      <c r="AL138">
        <f>IF(B138=1,(AI138/AC138),REF)</f>
        <v>250.94122405799808</v>
      </c>
      <c r="AM138">
        <f t="shared" si="64"/>
        <v>138</v>
      </c>
      <c r="AN138">
        <f t="shared" si="65"/>
        <v>131</v>
      </c>
      <c r="AO138" t="str">
        <f t="shared" si="66"/>
        <v>Coastal Carolina</v>
      </c>
      <c r="AP138">
        <f t="shared" si="67"/>
        <v>0.35713657534273374</v>
      </c>
      <c r="AQ138">
        <f t="shared" si="68"/>
        <v>0.30757723043409013</v>
      </c>
      <c r="AR138">
        <f t="shared" si="69"/>
        <v>0.64363830329106131</v>
      </c>
      <c r="AS138" t="str">
        <f t="shared" si="70"/>
        <v>Coastal Carolina</v>
      </c>
      <c r="AT138">
        <f t="shared" si="71"/>
        <v>137</v>
      </c>
      <c r="AU138">
        <f t="shared" si="72"/>
        <v>138.66666666666666</v>
      </c>
      <c r="AV138">
        <v>136</v>
      </c>
      <c r="AW138" t="str">
        <f t="shared" si="73"/>
        <v>Coastal Carolina</v>
      </c>
      <c r="AX138" t="str">
        <f t="shared" si="74"/>
        <v/>
      </c>
      <c r="AY138">
        <v>137</v>
      </c>
    </row>
    <row r="139" spans="1:51" x14ac:dyDescent="0.25">
      <c r="A139">
        <v>1</v>
      </c>
      <c r="B139">
        <v>1</v>
      </c>
      <c r="C139">
        <v>1</v>
      </c>
      <c r="D139" t="s">
        <v>256</v>
      </c>
      <c r="E139">
        <v>62.009700000000002</v>
      </c>
      <c r="F139">
        <v>304</v>
      </c>
      <c r="G139">
        <v>60.2928</v>
      </c>
      <c r="H139">
        <v>325</v>
      </c>
      <c r="I139">
        <v>96.090500000000006</v>
      </c>
      <c r="J139">
        <v>288</v>
      </c>
      <c r="K139">
        <v>99.560400000000001</v>
      </c>
      <c r="L139">
        <v>253</v>
      </c>
      <c r="M139">
        <v>94.876900000000006</v>
      </c>
      <c r="N139">
        <v>33</v>
      </c>
      <c r="O139">
        <v>93.717500000000001</v>
      </c>
      <c r="P139">
        <v>22</v>
      </c>
      <c r="Q139">
        <v>5.8429500000000001</v>
      </c>
      <c r="R139">
        <v>110</v>
      </c>
      <c r="S139">
        <f t="shared" si="50"/>
        <v>9.4225580836546544E-2</v>
      </c>
      <c r="T139">
        <f t="shared" si="51"/>
        <v>108</v>
      </c>
      <c r="U139">
        <f t="shared" si="52"/>
        <v>614657.09043642716</v>
      </c>
      <c r="V139">
        <f t="shared" si="53"/>
        <v>286</v>
      </c>
      <c r="W139">
        <f t="shared" si="54"/>
        <v>23.038461916638656</v>
      </c>
      <c r="X139">
        <f t="shared" si="55"/>
        <v>49</v>
      </c>
      <c r="Y139">
        <f t="shared" si="56"/>
        <v>78.5</v>
      </c>
      <c r="Z139">
        <v>0.4254</v>
      </c>
      <c r="AA139">
        <f t="shared" si="57"/>
        <v>184</v>
      </c>
      <c r="AB139">
        <v>0.88680000000000003</v>
      </c>
      <c r="AC139">
        <f t="shared" si="58"/>
        <v>0.65610000000000002</v>
      </c>
      <c r="AD139">
        <f t="shared" si="59"/>
        <v>110</v>
      </c>
      <c r="AE139">
        <v>0.82599999999999996</v>
      </c>
      <c r="AF139">
        <f t="shared" si="60"/>
        <v>64</v>
      </c>
      <c r="AG139">
        <v>0.78539999999999999</v>
      </c>
      <c r="AH139">
        <f t="shared" si="61"/>
        <v>66</v>
      </c>
      <c r="AI139">
        <f t="shared" si="62"/>
        <v>118.75</v>
      </c>
      <c r="AJ139">
        <f>IF(C139=1,(AI139/Z139),REF)</f>
        <v>279.14903620122237</v>
      </c>
      <c r="AK139">
        <f t="shared" si="63"/>
        <v>139</v>
      </c>
      <c r="AL139">
        <f>IF(B139=1,(AI139/AC139),REF)</f>
        <v>180.99375095259867</v>
      </c>
      <c r="AM139">
        <f t="shared" si="64"/>
        <v>109</v>
      </c>
      <c r="AN139">
        <f t="shared" si="65"/>
        <v>109</v>
      </c>
      <c r="AO139" t="str">
        <f t="shared" si="66"/>
        <v>Oregon St.</v>
      </c>
      <c r="AP139">
        <f t="shared" si="67"/>
        <v>0.27004089066088888</v>
      </c>
      <c r="AQ139">
        <f t="shared" si="68"/>
        <v>0.39244758822476006</v>
      </c>
      <c r="AR139">
        <f t="shared" si="69"/>
        <v>0.64277552793922799</v>
      </c>
      <c r="AS139" t="str">
        <f t="shared" si="70"/>
        <v>Oregon St.</v>
      </c>
      <c r="AT139">
        <f t="shared" si="71"/>
        <v>138</v>
      </c>
      <c r="AU139">
        <f t="shared" si="72"/>
        <v>119</v>
      </c>
      <c r="AV139">
        <v>138</v>
      </c>
      <c r="AW139" t="str">
        <f t="shared" si="73"/>
        <v>Oregon St.</v>
      </c>
      <c r="AX139" t="str">
        <f t="shared" si="74"/>
        <v/>
      </c>
      <c r="AY139">
        <v>138</v>
      </c>
    </row>
    <row r="140" spans="1:51" x14ac:dyDescent="0.25">
      <c r="A140">
        <v>1</v>
      </c>
      <c r="B140">
        <v>1</v>
      </c>
      <c r="C140">
        <v>1</v>
      </c>
      <c r="D140" t="s">
        <v>208</v>
      </c>
      <c r="E140">
        <v>64.206900000000005</v>
      </c>
      <c r="F140">
        <v>209</v>
      </c>
      <c r="G140">
        <v>63.538400000000003</v>
      </c>
      <c r="H140">
        <v>200</v>
      </c>
      <c r="I140">
        <v>96.204999999999998</v>
      </c>
      <c r="J140">
        <v>287</v>
      </c>
      <c r="K140">
        <v>100.251</v>
      </c>
      <c r="L140">
        <v>244</v>
      </c>
      <c r="M140">
        <v>100.121</v>
      </c>
      <c r="N140">
        <v>127</v>
      </c>
      <c r="O140">
        <v>99.500100000000003</v>
      </c>
      <c r="P140">
        <v>99</v>
      </c>
      <c r="Q140">
        <v>0.75063599999999997</v>
      </c>
      <c r="R140">
        <v>154</v>
      </c>
      <c r="S140">
        <f t="shared" si="50"/>
        <v>1.1695004742480971E-2</v>
      </c>
      <c r="T140">
        <f t="shared" si="51"/>
        <v>154</v>
      </c>
      <c r="U140">
        <f t="shared" si="52"/>
        <v>645296.23147890705</v>
      </c>
      <c r="V140">
        <f t="shared" si="53"/>
        <v>248</v>
      </c>
      <c r="W140">
        <f t="shared" si="54"/>
        <v>24.487019409999224</v>
      </c>
      <c r="X140">
        <f t="shared" si="55"/>
        <v>101</v>
      </c>
      <c r="Y140">
        <f t="shared" si="56"/>
        <v>127.5</v>
      </c>
      <c r="Z140">
        <v>0.56699999999999995</v>
      </c>
      <c r="AA140">
        <f t="shared" si="57"/>
        <v>134</v>
      </c>
      <c r="AB140">
        <v>0.4995</v>
      </c>
      <c r="AC140">
        <f t="shared" si="58"/>
        <v>0.53325</v>
      </c>
      <c r="AD140">
        <f t="shared" si="59"/>
        <v>151</v>
      </c>
      <c r="AE140">
        <v>0.74319999999999997</v>
      </c>
      <c r="AF140">
        <f t="shared" si="60"/>
        <v>96</v>
      </c>
      <c r="AG140">
        <v>0.38940000000000002</v>
      </c>
      <c r="AH140">
        <f t="shared" si="61"/>
        <v>202</v>
      </c>
      <c r="AI140">
        <f t="shared" si="62"/>
        <v>163.08333333333334</v>
      </c>
      <c r="AJ140">
        <f>IF(C140=1,(AI140/Z140),REF)</f>
        <v>287.62492651381547</v>
      </c>
      <c r="AK140">
        <f t="shared" si="63"/>
        <v>146</v>
      </c>
      <c r="AL140">
        <f>IF(B140=1,(AI140/AC140),REF)</f>
        <v>305.8290357868417</v>
      </c>
      <c r="AM140">
        <f t="shared" si="64"/>
        <v>153</v>
      </c>
      <c r="AN140">
        <f t="shared" si="65"/>
        <v>146</v>
      </c>
      <c r="AO140" t="str">
        <f t="shared" si="66"/>
        <v>Mississippi St.</v>
      </c>
      <c r="AP140">
        <f t="shared" si="67"/>
        <v>0.35885257444793689</v>
      </c>
      <c r="AQ140">
        <f t="shared" si="68"/>
        <v>0.29872089305955113</v>
      </c>
      <c r="AR140">
        <f t="shared" si="69"/>
        <v>0.64086376123191735</v>
      </c>
      <c r="AS140" t="str">
        <f t="shared" si="70"/>
        <v>Mississippi St.</v>
      </c>
      <c r="AT140">
        <f t="shared" si="71"/>
        <v>139</v>
      </c>
      <c r="AU140">
        <f t="shared" si="72"/>
        <v>145.33333333333334</v>
      </c>
      <c r="AV140">
        <v>141</v>
      </c>
      <c r="AW140" t="str">
        <f t="shared" si="73"/>
        <v>Mississippi St.</v>
      </c>
      <c r="AX140" t="str">
        <f t="shared" si="74"/>
        <v/>
      </c>
      <c r="AY140">
        <v>139</v>
      </c>
    </row>
    <row r="141" spans="1:51" x14ac:dyDescent="0.25">
      <c r="A141">
        <v>1</v>
      </c>
      <c r="B141">
        <v>1</v>
      </c>
      <c r="C141">
        <v>1</v>
      </c>
      <c r="D141" t="s">
        <v>374</v>
      </c>
      <c r="E141">
        <v>64.758899999999997</v>
      </c>
      <c r="F141">
        <v>175</v>
      </c>
      <c r="G141">
        <v>64.287700000000001</v>
      </c>
      <c r="H141">
        <v>157</v>
      </c>
      <c r="I141">
        <v>107.592</v>
      </c>
      <c r="J141">
        <v>57</v>
      </c>
      <c r="K141">
        <v>108.80800000000001</v>
      </c>
      <c r="L141">
        <v>73</v>
      </c>
      <c r="M141">
        <v>106.069</v>
      </c>
      <c r="N141">
        <v>264</v>
      </c>
      <c r="O141">
        <v>106.014</v>
      </c>
      <c r="P141">
        <v>211</v>
      </c>
      <c r="Q141">
        <v>2.7938200000000002</v>
      </c>
      <c r="R141">
        <v>140</v>
      </c>
      <c r="S141">
        <f t="shared" si="50"/>
        <v>4.3144648843634024E-2</v>
      </c>
      <c r="T141">
        <f t="shared" si="51"/>
        <v>139</v>
      </c>
      <c r="U141">
        <f t="shared" si="52"/>
        <v>766692.32965368964</v>
      </c>
      <c r="V141">
        <f t="shared" si="53"/>
        <v>83</v>
      </c>
      <c r="W141">
        <f t="shared" si="54"/>
        <v>26.870867696858479</v>
      </c>
      <c r="X141">
        <f t="shared" si="55"/>
        <v>222</v>
      </c>
      <c r="Y141">
        <f t="shared" si="56"/>
        <v>180.5</v>
      </c>
      <c r="Z141">
        <v>0.5202</v>
      </c>
      <c r="AA141">
        <f t="shared" si="57"/>
        <v>145</v>
      </c>
      <c r="AB141">
        <v>0.60350000000000004</v>
      </c>
      <c r="AC141">
        <f t="shared" si="58"/>
        <v>0.56184999999999996</v>
      </c>
      <c r="AD141">
        <f t="shared" si="59"/>
        <v>139</v>
      </c>
      <c r="AE141">
        <v>0.59199999999999997</v>
      </c>
      <c r="AF141">
        <f t="shared" si="60"/>
        <v>152</v>
      </c>
      <c r="AG141">
        <v>0.59589999999999999</v>
      </c>
      <c r="AH141">
        <f t="shared" si="61"/>
        <v>131</v>
      </c>
      <c r="AI141">
        <f t="shared" si="62"/>
        <v>137.41666666666666</v>
      </c>
      <c r="AJ141">
        <f>IF(C141=1,(AI141/Z141),REF)</f>
        <v>264.161220043573</v>
      </c>
      <c r="AK141">
        <f t="shared" si="63"/>
        <v>136</v>
      </c>
      <c r="AL141">
        <f>IF(B141=1,(AI141/AC141),REF)</f>
        <v>244.57892082702975</v>
      </c>
      <c r="AM141">
        <f t="shared" si="64"/>
        <v>137</v>
      </c>
      <c r="AN141">
        <f t="shared" si="65"/>
        <v>136</v>
      </c>
      <c r="AO141" t="str">
        <f t="shared" si="66"/>
        <v>Western Michigan</v>
      </c>
      <c r="AP141">
        <f t="shared" si="67"/>
        <v>0.33204664854477756</v>
      </c>
      <c r="AQ141">
        <f t="shared" si="68"/>
        <v>0.32365892061298579</v>
      </c>
      <c r="AR141">
        <f t="shared" si="69"/>
        <v>0.64013496660464431</v>
      </c>
      <c r="AS141" t="str">
        <f t="shared" si="70"/>
        <v>Western Michigan</v>
      </c>
      <c r="AT141">
        <f t="shared" si="71"/>
        <v>140</v>
      </c>
      <c r="AU141">
        <f t="shared" si="72"/>
        <v>138.33333333333334</v>
      </c>
      <c r="AV141">
        <v>143</v>
      </c>
      <c r="AW141" t="str">
        <f t="shared" si="73"/>
        <v>Western Michigan</v>
      </c>
      <c r="AX141" t="str">
        <f t="shared" si="74"/>
        <v/>
      </c>
      <c r="AY141">
        <v>140</v>
      </c>
    </row>
    <row r="142" spans="1:51" x14ac:dyDescent="0.25">
      <c r="A142">
        <v>1</v>
      </c>
      <c r="B142">
        <v>1</v>
      </c>
      <c r="C142">
        <v>1</v>
      </c>
      <c r="D142" t="s">
        <v>103</v>
      </c>
      <c r="E142">
        <v>67.297399999999996</v>
      </c>
      <c r="F142">
        <v>66</v>
      </c>
      <c r="G142">
        <v>66.688199999999995</v>
      </c>
      <c r="H142">
        <v>55</v>
      </c>
      <c r="I142">
        <v>102.73</v>
      </c>
      <c r="J142">
        <v>160</v>
      </c>
      <c r="K142">
        <v>108.098</v>
      </c>
      <c r="L142">
        <v>86</v>
      </c>
      <c r="M142">
        <v>109.092</v>
      </c>
      <c r="N142">
        <v>313</v>
      </c>
      <c r="O142">
        <v>106.258</v>
      </c>
      <c r="P142">
        <v>216</v>
      </c>
      <c r="Q142">
        <v>1.83996</v>
      </c>
      <c r="R142">
        <v>145</v>
      </c>
      <c r="S142">
        <f t="shared" si="50"/>
        <v>2.7341323736132503E-2</v>
      </c>
      <c r="T142">
        <f t="shared" si="51"/>
        <v>146</v>
      </c>
      <c r="U142">
        <f t="shared" si="52"/>
        <v>786382.07128742954</v>
      </c>
      <c r="V142">
        <f t="shared" si="53"/>
        <v>64</v>
      </c>
      <c r="W142">
        <f t="shared" si="54"/>
        <v>25.952567776010174</v>
      </c>
      <c r="X142">
        <f t="shared" si="55"/>
        <v>168</v>
      </c>
      <c r="Y142">
        <f t="shared" si="56"/>
        <v>157</v>
      </c>
      <c r="Z142">
        <v>0.49480000000000002</v>
      </c>
      <c r="AA142">
        <f t="shared" si="57"/>
        <v>151</v>
      </c>
      <c r="AB142">
        <v>0.67869999999999997</v>
      </c>
      <c r="AC142">
        <f t="shared" si="58"/>
        <v>0.58674999999999999</v>
      </c>
      <c r="AD142">
        <f t="shared" si="59"/>
        <v>133</v>
      </c>
      <c r="AE142">
        <v>0.51390000000000002</v>
      </c>
      <c r="AF142">
        <f t="shared" si="60"/>
        <v>177</v>
      </c>
      <c r="AG142">
        <v>0.45760000000000001</v>
      </c>
      <c r="AH142">
        <f t="shared" si="61"/>
        <v>169</v>
      </c>
      <c r="AI142">
        <f t="shared" si="62"/>
        <v>141</v>
      </c>
      <c r="AJ142">
        <f>IF(C142=1,(AI142/Z142),REF)</f>
        <v>284.96362166531929</v>
      </c>
      <c r="AK142">
        <f t="shared" si="63"/>
        <v>145</v>
      </c>
      <c r="AL142">
        <f>IF(B142=1,(AI142/AC142),REF)</f>
        <v>240.30677460587984</v>
      </c>
      <c r="AM142">
        <f t="shared" si="64"/>
        <v>134</v>
      </c>
      <c r="AN142">
        <f t="shared" si="65"/>
        <v>133</v>
      </c>
      <c r="AO142" t="str">
        <f t="shared" si="66"/>
        <v>DePaul</v>
      </c>
      <c r="AP142">
        <f t="shared" si="67"/>
        <v>0.31344865326018151</v>
      </c>
      <c r="AQ142">
        <f t="shared" si="68"/>
        <v>0.33874814117266877</v>
      </c>
      <c r="AR142">
        <f t="shared" si="69"/>
        <v>0.63876257901617572</v>
      </c>
      <c r="AS142" t="str">
        <f t="shared" si="70"/>
        <v>DePaul</v>
      </c>
      <c r="AT142">
        <f t="shared" si="71"/>
        <v>141</v>
      </c>
      <c r="AU142">
        <f t="shared" si="72"/>
        <v>135.66666666666666</v>
      </c>
      <c r="AV142">
        <v>147</v>
      </c>
      <c r="AW142" t="str">
        <f t="shared" si="73"/>
        <v>DePaul</v>
      </c>
      <c r="AX142" t="str">
        <f t="shared" si="74"/>
        <v/>
      </c>
      <c r="AY142">
        <v>141</v>
      </c>
    </row>
    <row r="143" spans="1:51" x14ac:dyDescent="0.25">
      <c r="A143">
        <v>1</v>
      </c>
      <c r="B143">
        <v>1</v>
      </c>
      <c r="C143">
        <v>1</v>
      </c>
      <c r="D143" t="s">
        <v>381</v>
      </c>
      <c r="E143">
        <v>58.380400000000002</v>
      </c>
      <c r="F143">
        <v>348</v>
      </c>
      <c r="G143">
        <v>58.648000000000003</v>
      </c>
      <c r="H143">
        <v>344</v>
      </c>
      <c r="I143">
        <v>103.166</v>
      </c>
      <c r="J143">
        <v>148</v>
      </c>
      <c r="K143">
        <v>104.47799999999999</v>
      </c>
      <c r="L143">
        <v>158</v>
      </c>
      <c r="M143">
        <v>95.321899999999999</v>
      </c>
      <c r="N143">
        <v>37</v>
      </c>
      <c r="O143">
        <v>98.074100000000001</v>
      </c>
      <c r="P143">
        <v>69</v>
      </c>
      <c r="Q143">
        <v>6.4036400000000002</v>
      </c>
      <c r="R143">
        <v>99</v>
      </c>
      <c r="S143">
        <f t="shared" si="50"/>
        <v>0.10969263656980756</v>
      </c>
      <c r="T143">
        <f t="shared" si="51"/>
        <v>94</v>
      </c>
      <c r="U143">
        <f t="shared" si="52"/>
        <v>637260.15827691357</v>
      </c>
      <c r="V143">
        <f t="shared" si="53"/>
        <v>263</v>
      </c>
      <c r="W143">
        <f t="shared" si="54"/>
        <v>26.315999167282964</v>
      </c>
      <c r="X143">
        <f t="shared" si="55"/>
        <v>186</v>
      </c>
      <c r="Y143">
        <f t="shared" si="56"/>
        <v>140</v>
      </c>
      <c r="Z143">
        <v>0.4577</v>
      </c>
      <c r="AA143">
        <f t="shared" si="57"/>
        <v>166</v>
      </c>
      <c r="AB143">
        <v>0.77310000000000001</v>
      </c>
      <c r="AC143">
        <f t="shared" si="58"/>
        <v>0.61539999999999995</v>
      </c>
      <c r="AD143">
        <f t="shared" si="59"/>
        <v>121</v>
      </c>
      <c r="AE143">
        <v>0.77090000000000003</v>
      </c>
      <c r="AF143">
        <f t="shared" si="60"/>
        <v>85</v>
      </c>
      <c r="AG143">
        <v>0.7712</v>
      </c>
      <c r="AH143">
        <f t="shared" si="61"/>
        <v>70</v>
      </c>
      <c r="AI143">
        <f t="shared" si="62"/>
        <v>128.83333333333334</v>
      </c>
      <c r="AJ143">
        <f>IF(C143=1,(AI143/Z143),REF)</f>
        <v>281.47986308353364</v>
      </c>
      <c r="AK143">
        <f t="shared" si="63"/>
        <v>141</v>
      </c>
      <c r="AL143">
        <f>IF(B143=1,(AI143/AC143),REF)</f>
        <v>209.34893294334313</v>
      </c>
      <c r="AM143">
        <f t="shared" si="64"/>
        <v>119</v>
      </c>
      <c r="AN143">
        <f t="shared" si="65"/>
        <v>119</v>
      </c>
      <c r="AO143" t="str">
        <f t="shared" si="66"/>
        <v>Wyoming</v>
      </c>
      <c r="AP143">
        <f t="shared" si="67"/>
        <v>0.29030321048359581</v>
      </c>
      <c r="AQ143">
        <f t="shared" si="68"/>
        <v>0.36146664008551477</v>
      </c>
      <c r="AR143">
        <f t="shared" si="69"/>
        <v>0.63859528635700191</v>
      </c>
      <c r="AS143" t="str">
        <f t="shared" si="70"/>
        <v>Wyoming</v>
      </c>
      <c r="AT143">
        <f t="shared" si="71"/>
        <v>142</v>
      </c>
      <c r="AU143">
        <f t="shared" si="72"/>
        <v>127.33333333333333</v>
      </c>
      <c r="AV143">
        <v>137</v>
      </c>
      <c r="AW143" t="str">
        <f t="shared" si="73"/>
        <v>Wyoming</v>
      </c>
      <c r="AX143" t="str">
        <f t="shared" si="74"/>
        <v/>
      </c>
      <c r="AY143">
        <v>142</v>
      </c>
    </row>
    <row r="144" spans="1:51" x14ac:dyDescent="0.25">
      <c r="A144">
        <v>1</v>
      </c>
      <c r="B144">
        <v>1</v>
      </c>
      <c r="C144">
        <v>1</v>
      </c>
      <c r="D144" t="s">
        <v>215</v>
      </c>
      <c r="E144">
        <v>66.091999999999999</v>
      </c>
      <c r="F144">
        <v>112</v>
      </c>
      <c r="G144">
        <v>64.756500000000003</v>
      </c>
      <c r="H144">
        <v>136</v>
      </c>
      <c r="I144">
        <v>103.449</v>
      </c>
      <c r="J144">
        <v>140</v>
      </c>
      <c r="K144">
        <v>103.30800000000001</v>
      </c>
      <c r="L144">
        <v>181</v>
      </c>
      <c r="M144">
        <v>100.27200000000001</v>
      </c>
      <c r="N144">
        <v>129</v>
      </c>
      <c r="O144">
        <v>102.88</v>
      </c>
      <c r="P144">
        <v>154</v>
      </c>
      <c r="Q144">
        <v>0.42755199999999999</v>
      </c>
      <c r="R144">
        <v>161</v>
      </c>
      <c r="S144">
        <f t="shared" si="50"/>
        <v>6.4758215820373338E-3</v>
      </c>
      <c r="T144">
        <f t="shared" si="51"/>
        <v>161</v>
      </c>
      <c r="U144">
        <f t="shared" si="52"/>
        <v>705369.70296748809</v>
      </c>
      <c r="V144">
        <f t="shared" si="53"/>
        <v>164</v>
      </c>
      <c r="W144">
        <f t="shared" si="54"/>
        <v>25.094620638923047</v>
      </c>
      <c r="X144">
        <f t="shared" si="55"/>
        <v>131</v>
      </c>
      <c r="Y144">
        <f t="shared" si="56"/>
        <v>146</v>
      </c>
      <c r="Z144">
        <v>0.57589999999999997</v>
      </c>
      <c r="AA144">
        <f t="shared" si="57"/>
        <v>130</v>
      </c>
      <c r="AB144">
        <v>0.43059999999999998</v>
      </c>
      <c r="AC144">
        <f t="shared" si="58"/>
        <v>0.50324999999999998</v>
      </c>
      <c r="AD144">
        <f t="shared" si="59"/>
        <v>162</v>
      </c>
      <c r="AE144">
        <v>0.63690000000000002</v>
      </c>
      <c r="AF144">
        <f t="shared" si="60"/>
        <v>139</v>
      </c>
      <c r="AG144">
        <v>0.40129999999999999</v>
      </c>
      <c r="AH144">
        <f t="shared" si="61"/>
        <v>198</v>
      </c>
      <c r="AI144">
        <f t="shared" si="62"/>
        <v>161.66666666666666</v>
      </c>
      <c r="AJ144">
        <f>IF(C144=1,(AI144/Z144),REF)</f>
        <v>280.72003241303469</v>
      </c>
      <c r="AK144">
        <f t="shared" si="63"/>
        <v>140</v>
      </c>
      <c r="AL144">
        <f>IF(B144=1,(AI144/AC144),REF)</f>
        <v>321.24523927802613</v>
      </c>
      <c r="AM144">
        <f t="shared" si="64"/>
        <v>156</v>
      </c>
      <c r="AN144">
        <f t="shared" si="65"/>
        <v>140</v>
      </c>
      <c r="AO144" t="str">
        <f t="shared" si="66"/>
        <v>Morehead St.</v>
      </c>
      <c r="AP144">
        <f t="shared" si="67"/>
        <v>0.36537211354082649</v>
      </c>
      <c r="AQ144">
        <f t="shared" si="68"/>
        <v>0.2801875090993709</v>
      </c>
      <c r="AR144">
        <f t="shared" si="69"/>
        <v>0.63615441465776001</v>
      </c>
      <c r="AS144" t="str">
        <f t="shared" si="70"/>
        <v>Morehead St.</v>
      </c>
      <c r="AT144">
        <f t="shared" si="71"/>
        <v>143</v>
      </c>
      <c r="AU144">
        <f t="shared" si="72"/>
        <v>148.33333333333334</v>
      </c>
      <c r="AV144">
        <v>140</v>
      </c>
      <c r="AW144" t="str">
        <f t="shared" si="73"/>
        <v>Morehead St.</v>
      </c>
      <c r="AX144" t="str">
        <f t="shared" si="74"/>
        <v/>
      </c>
      <c r="AY144">
        <v>143</v>
      </c>
    </row>
    <row r="145" spans="1:51" x14ac:dyDescent="0.25">
      <c r="A145">
        <v>1</v>
      </c>
      <c r="B145">
        <v>1</v>
      </c>
      <c r="C145">
        <v>1</v>
      </c>
      <c r="D145" t="s">
        <v>113</v>
      </c>
      <c r="E145">
        <v>66.547799999999995</v>
      </c>
      <c r="F145">
        <v>94</v>
      </c>
      <c r="G145">
        <v>65.478899999999996</v>
      </c>
      <c r="H145">
        <v>101</v>
      </c>
      <c r="I145">
        <v>101.218</v>
      </c>
      <c r="J145">
        <v>191</v>
      </c>
      <c r="K145">
        <v>101.383</v>
      </c>
      <c r="L145">
        <v>226</v>
      </c>
      <c r="M145">
        <v>98.292100000000005</v>
      </c>
      <c r="N145">
        <v>92</v>
      </c>
      <c r="O145">
        <v>98.124200000000002</v>
      </c>
      <c r="P145">
        <v>71</v>
      </c>
      <c r="Q145">
        <v>3.2586200000000001</v>
      </c>
      <c r="R145">
        <v>131</v>
      </c>
      <c r="S145">
        <f t="shared" si="50"/>
        <v>4.8969312283801927E-2</v>
      </c>
      <c r="T145">
        <f t="shared" si="51"/>
        <v>134</v>
      </c>
      <c r="U145">
        <f t="shared" si="52"/>
        <v>684012.40672503412</v>
      </c>
      <c r="V145">
        <f t="shared" si="53"/>
        <v>200</v>
      </c>
      <c r="W145">
        <f t="shared" si="54"/>
        <v>23.10511336170892</v>
      </c>
      <c r="X145">
        <f t="shared" si="55"/>
        <v>52</v>
      </c>
      <c r="Y145">
        <f t="shared" si="56"/>
        <v>93</v>
      </c>
      <c r="Z145">
        <v>0.48349999999999999</v>
      </c>
      <c r="AA145">
        <f t="shared" si="57"/>
        <v>157</v>
      </c>
      <c r="AB145">
        <v>0.6734</v>
      </c>
      <c r="AC145">
        <f t="shared" si="58"/>
        <v>0.57845000000000002</v>
      </c>
      <c r="AD145">
        <f t="shared" si="59"/>
        <v>135</v>
      </c>
      <c r="AE145">
        <v>0.5907</v>
      </c>
      <c r="AF145">
        <f t="shared" si="60"/>
        <v>155</v>
      </c>
      <c r="AG145">
        <v>0.69210000000000005</v>
      </c>
      <c r="AH145">
        <f t="shared" si="61"/>
        <v>104</v>
      </c>
      <c r="AI145">
        <f t="shared" si="62"/>
        <v>136.83333333333334</v>
      </c>
      <c r="AJ145">
        <f>IF(C145=1,(AI145/Z145),REF)</f>
        <v>283.00586004825925</v>
      </c>
      <c r="AK145">
        <f t="shared" si="63"/>
        <v>142</v>
      </c>
      <c r="AL145">
        <f>IF(B145=1,(AI145/AC145),REF)</f>
        <v>236.55170426715074</v>
      </c>
      <c r="AM145">
        <f t="shared" si="64"/>
        <v>131</v>
      </c>
      <c r="AN145">
        <f t="shared" si="65"/>
        <v>131</v>
      </c>
      <c r="AO145" t="str">
        <f t="shared" si="66"/>
        <v>Eastern Michigan</v>
      </c>
      <c r="AP145">
        <f t="shared" si="67"/>
        <v>0.30650149347280614</v>
      </c>
      <c r="AQ145">
        <f t="shared" si="68"/>
        <v>0.33461440987397995</v>
      </c>
      <c r="AR145">
        <f t="shared" si="69"/>
        <v>0.63439919282564594</v>
      </c>
      <c r="AS145" t="str">
        <f t="shared" si="70"/>
        <v>Eastern Michigan</v>
      </c>
      <c r="AT145">
        <f t="shared" si="71"/>
        <v>144</v>
      </c>
      <c r="AU145">
        <f t="shared" si="72"/>
        <v>136.66666666666666</v>
      </c>
      <c r="AV145">
        <v>144</v>
      </c>
      <c r="AW145" t="str">
        <f t="shared" si="73"/>
        <v>Eastern Michigan</v>
      </c>
      <c r="AX145" t="str">
        <f t="shared" si="74"/>
        <v/>
      </c>
      <c r="AY145">
        <v>144</v>
      </c>
    </row>
    <row r="146" spans="1:51" x14ac:dyDescent="0.25">
      <c r="A146">
        <v>1</v>
      </c>
      <c r="B146">
        <v>1</v>
      </c>
      <c r="C146">
        <v>1</v>
      </c>
      <c r="D146" t="s">
        <v>81</v>
      </c>
      <c r="E146">
        <v>67.262900000000002</v>
      </c>
      <c r="F146">
        <v>68</v>
      </c>
      <c r="G146">
        <v>66.527799999999999</v>
      </c>
      <c r="H146">
        <v>59</v>
      </c>
      <c r="I146">
        <v>106.252</v>
      </c>
      <c r="J146">
        <v>83</v>
      </c>
      <c r="K146">
        <v>109.503</v>
      </c>
      <c r="L146">
        <v>67</v>
      </c>
      <c r="M146">
        <v>104.6</v>
      </c>
      <c r="N146">
        <v>227</v>
      </c>
      <c r="O146">
        <v>107.399</v>
      </c>
      <c r="P146">
        <v>239</v>
      </c>
      <c r="Q146">
        <v>2.10345</v>
      </c>
      <c r="R146">
        <v>144</v>
      </c>
      <c r="S146">
        <f t="shared" si="50"/>
        <v>3.1280245127700397E-2</v>
      </c>
      <c r="T146">
        <f t="shared" si="51"/>
        <v>144</v>
      </c>
      <c r="U146">
        <f t="shared" si="52"/>
        <v>806543.1790556662</v>
      </c>
      <c r="V146">
        <f t="shared" si="53"/>
        <v>49</v>
      </c>
      <c r="W146">
        <f t="shared" si="54"/>
        <v>26.413429447956755</v>
      </c>
      <c r="X146">
        <f t="shared" si="55"/>
        <v>193</v>
      </c>
      <c r="Y146">
        <f t="shared" si="56"/>
        <v>168.5</v>
      </c>
      <c r="Z146">
        <v>0.56830000000000003</v>
      </c>
      <c r="AA146">
        <f t="shared" si="57"/>
        <v>133</v>
      </c>
      <c r="AB146">
        <v>0.41210000000000002</v>
      </c>
      <c r="AC146">
        <f t="shared" si="58"/>
        <v>0.49020000000000002</v>
      </c>
      <c r="AD146">
        <f t="shared" si="59"/>
        <v>168</v>
      </c>
      <c r="AE146">
        <v>0.39529999999999998</v>
      </c>
      <c r="AF146">
        <f t="shared" si="60"/>
        <v>224</v>
      </c>
      <c r="AG146">
        <v>0.57640000000000002</v>
      </c>
      <c r="AH146">
        <f t="shared" si="61"/>
        <v>135</v>
      </c>
      <c r="AI146">
        <f t="shared" si="62"/>
        <v>148.08333333333334</v>
      </c>
      <c r="AJ146">
        <f>IF(C146=1,(AI146/Z146),REF)</f>
        <v>260.57246759340723</v>
      </c>
      <c r="AK146">
        <f t="shared" si="63"/>
        <v>134</v>
      </c>
      <c r="AL146">
        <f>IF(B146=1,(AI146/AC146),REF)</f>
        <v>302.08758329933363</v>
      </c>
      <c r="AM146">
        <f t="shared" si="64"/>
        <v>152</v>
      </c>
      <c r="AN146">
        <f t="shared" si="65"/>
        <v>134</v>
      </c>
      <c r="AO146" t="str">
        <f t="shared" si="66"/>
        <v>Charlotte</v>
      </c>
      <c r="AP146">
        <f t="shared" si="67"/>
        <v>0.36324568407755159</v>
      </c>
      <c r="AQ146">
        <f t="shared" si="68"/>
        <v>0.27502759546439254</v>
      </c>
      <c r="AR146">
        <f t="shared" si="69"/>
        <v>0.63327255554658501</v>
      </c>
      <c r="AS146" t="str">
        <f t="shared" si="70"/>
        <v>Charlotte</v>
      </c>
      <c r="AT146">
        <f t="shared" si="71"/>
        <v>145</v>
      </c>
      <c r="AU146">
        <f t="shared" si="72"/>
        <v>149</v>
      </c>
      <c r="AV146">
        <v>146</v>
      </c>
      <c r="AW146" t="str">
        <f t="shared" si="73"/>
        <v>Charlotte</v>
      </c>
      <c r="AX146" t="str">
        <f t="shared" si="74"/>
        <v/>
      </c>
      <c r="AY146">
        <v>145</v>
      </c>
    </row>
    <row r="147" spans="1:51" x14ac:dyDescent="0.25">
      <c r="A147">
        <v>1</v>
      </c>
      <c r="B147">
        <v>1</v>
      </c>
      <c r="C147">
        <v>1</v>
      </c>
      <c r="D147" t="s">
        <v>70</v>
      </c>
      <c r="E147">
        <v>59.297499999999999</v>
      </c>
      <c r="F147">
        <v>344</v>
      </c>
      <c r="G147">
        <v>58.3416</v>
      </c>
      <c r="H147">
        <v>345</v>
      </c>
      <c r="I147">
        <v>99.995900000000006</v>
      </c>
      <c r="J147">
        <v>215</v>
      </c>
      <c r="K147">
        <v>102.584</v>
      </c>
      <c r="L147">
        <v>197</v>
      </c>
      <c r="M147">
        <v>101.76300000000001</v>
      </c>
      <c r="N147">
        <v>166</v>
      </c>
      <c r="O147">
        <v>101.124</v>
      </c>
      <c r="P147">
        <v>118</v>
      </c>
      <c r="Q147">
        <v>1.4603900000000001</v>
      </c>
      <c r="R147">
        <v>150</v>
      </c>
      <c r="S147">
        <f t="shared" si="50"/>
        <v>2.4621611366415243E-2</v>
      </c>
      <c r="T147">
        <f t="shared" si="51"/>
        <v>148</v>
      </c>
      <c r="U147">
        <f t="shared" si="52"/>
        <v>624015.88072816003</v>
      </c>
      <c r="V147">
        <f t="shared" si="53"/>
        <v>282</v>
      </c>
      <c r="W147">
        <f t="shared" si="54"/>
        <v>27.210116435404352</v>
      </c>
      <c r="X147">
        <f t="shared" si="55"/>
        <v>232</v>
      </c>
      <c r="Y147">
        <f t="shared" si="56"/>
        <v>190</v>
      </c>
      <c r="Z147">
        <v>0.50980000000000003</v>
      </c>
      <c r="AA147">
        <f t="shared" si="57"/>
        <v>147</v>
      </c>
      <c r="AB147">
        <v>0.62819999999999998</v>
      </c>
      <c r="AC147">
        <f t="shared" si="58"/>
        <v>0.56899999999999995</v>
      </c>
      <c r="AD147">
        <f t="shared" si="59"/>
        <v>137</v>
      </c>
      <c r="AE147">
        <v>0.4985</v>
      </c>
      <c r="AF147">
        <f t="shared" si="60"/>
        <v>187</v>
      </c>
      <c r="AG147">
        <v>0.55769999999999997</v>
      </c>
      <c r="AH147">
        <f t="shared" si="61"/>
        <v>143</v>
      </c>
      <c r="AI147">
        <f t="shared" si="62"/>
        <v>181.16666666666666</v>
      </c>
      <c r="AJ147">
        <f>IF(C147=1,(AI147/Z147),REF)</f>
        <v>355.36811821629391</v>
      </c>
      <c r="AK147">
        <f t="shared" si="63"/>
        <v>158</v>
      </c>
      <c r="AL147">
        <f>IF(B147=1,(AI147/AC147),REF)</f>
        <v>318.39484475688346</v>
      </c>
      <c r="AM147">
        <f t="shared" si="64"/>
        <v>155</v>
      </c>
      <c r="AN147">
        <f t="shared" si="65"/>
        <v>137</v>
      </c>
      <c r="AO147" t="str">
        <f t="shared" si="66"/>
        <v>Cal Poly</v>
      </c>
      <c r="AP147">
        <f t="shared" si="67"/>
        <v>0.31589855861831251</v>
      </c>
      <c r="AQ147">
        <f t="shared" si="68"/>
        <v>0.31714735027547181</v>
      </c>
      <c r="AR147">
        <f t="shared" si="69"/>
        <v>0.63119286987806233</v>
      </c>
      <c r="AS147" t="str">
        <f t="shared" si="70"/>
        <v>Cal Poly</v>
      </c>
      <c r="AT147">
        <f t="shared" si="71"/>
        <v>146</v>
      </c>
      <c r="AU147">
        <f t="shared" si="72"/>
        <v>140</v>
      </c>
      <c r="AV147">
        <v>145</v>
      </c>
      <c r="AW147" t="str">
        <f t="shared" si="73"/>
        <v>Cal Poly</v>
      </c>
      <c r="AX147" t="str">
        <f t="shared" si="74"/>
        <v/>
      </c>
      <c r="AY147">
        <v>146</v>
      </c>
    </row>
    <row r="148" spans="1:51" x14ac:dyDescent="0.25">
      <c r="A148">
        <v>1</v>
      </c>
      <c r="B148">
        <v>1</v>
      </c>
      <c r="C148">
        <v>1</v>
      </c>
      <c r="D148" t="s">
        <v>347</v>
      </c>
      <c r="E148">
        <v>67.8172</v>
      </c>
      <c r="F148">
        <v>48</v>
      </c>
      <c r="G148">
        <v>67.024699999999996</v>
      </c>
      <c r="H148">
        <v>45</v>
      </c>
      <c r="I148">
        <v>100.419</v>
      </c>
      <c r="J148">
        <v>208</v>
      </c>
      <c r="K148">
        <v>100.723</v>
      </c>
      <c r="L148">
        <v>235</v>
      </c>
      <c r="M148">
        <v>100.194</v>
      </c>
      <c r="N148">
        <v>128</v>
      </c>
      <c r="O148">
        <v>101.312</v>
      </c>
      <c r="P148">
        <v>123</v>
      </c>
      <c r="Q148">
        <v>-0.58973399999999998</v>
      </c>
      <c r="R148">
        <v>169</v>
      </c>
      <c r="S148">
        <f t="shared" si="50"/>
        <v>-8.6851123313849386E-3</v>
      </c>
      <c r="T148">
        <f t="shared" si="51"/>
        <v>169</v>
      </c>
      <c r="U148">
        <f t="shared" si="52"/>
        <v>688013.8171371388</v>
      </c>
      <c r="V148">
        <f t="shared" si="53"/>
        <v>191</v>
      </c>
      <c r="W148">
        <f t="shared" si="54"/>
        <v>23.862589333564447</v>
      </c>
      <c r="X148">
        <f t="shared" si="55"/>
        <v>77</v>
      </c>
      <c r="Y148">
        <f t="shared" si="56"/>
        <v>123</v>
      </c>
      <c r="Z148">
        <v>0.49309999999999998</v>
      </c>
      <c r="AA148">
        <f t="shared" si="57"/>
        <v>153</v>
      </c>
      <c r="AB148">
        <v>0.61599999999999999</v>
      </c>
      <c r="AC148">
        <f t="shared" si="58"/>
        <v>0.55454999999999999</v>
      </c>
      <c r="AD148">
        <f t="shared" si="59"/>
        <v>142</v>
      </c>
      <c r="AE148">
        <v>0.73829999999999996</v>
      </c>
      <c r="AF148">
        <f t="shared" si="60"/>
        <v>98</v>
      </c>
      <c r="AG148">
        <v>0.40749999999999997</v>
      </c>
      <c r="AH148">
        <f t="shared" si="61"/>
        <v>195</v>
      </c>
      <c r="AI148">
        <f t="shared" si="62"/>
        <v>153</v>
      </c>
      <c r="AJ148">
        <f>IF(C148=1,(AI148/Z148),REF)</f>
        <v>310.28189008314746</v>
      </c>
      <c r="AK148">
        <f t="shared" si="63"/>
        <v>150</v>
      </c>
      <c r="AL148">
        <f>IF(B148=1,(AI148/AC148),REF)</f>
        <v>275.89937787395183</v>
      </c>
      <c r="AM148">
        <f t="shared" si="64"/>
        <v>144</v>
      </c>
      <c r="AN148">
        <f t="shared" si="65"/>
        <v>142</v>
      </c>
      <c r="AO148" t="str">
        <f t="shared" si="66"/>
        <v>UNC Wilmington</v>
      </c>
      <c r="AP148">
        <f t="shared" si="67"/>
        <v>0.30972411390418325</v>
      </c>
      <c r="AQ148">
        <f t="shared" si="68"/>
        <v>0.31467804529649723</v>
      </c>
      <c r="AR148">
        <f t="shared" si="69"/>
        <v>0.62773126558178549</v>
      </c>
      <c r="AS148" t="str">
        <f t="shared" si="70"/>
        <v>UNC Wilmington</v>
      </c>
      <c r="AT148">
        <f t="shared" si="71"/>
        <v>147</v>
      </c>
      <c r="AU148">
        <f t="shared" si="72"/>
        <v>143.66666666666666</v>
      </c>
      <c r="AV148">
        <v>148</v>
      </c>
      <c r="AW148" t="str">
        <f t="shared" si="73"/>
        <v>UNC Wilmington</v>
      </c>
      <c r="AX148" t="str">
        <f t="shared" si="74"/>
        <v/>
      </c>
      <c r="AY148">
        <v>147</v>
      </c>
    </row>
    <row r="149" spans="1:51" x14ac:dyDescent="0.25">
      <c r="A149">
        <v>1</v>
      </c>
      <c r="B149">
        <v>1</v>
      </c>
      <c r="C149">
        <v>1</v>
      </c>
      <c r="D149" t="s">
        <v>350</v>
      </c>
      <c r="E149">
        <v>64.1404</v>
      </c>
      <c r="F149">
        <v>215</v>
      </c>
      <c r="G149">
        <v>62.8962</v>
      </c>
      <c r="H149">
        <v>243</v>
      </c>
      <c r="I149">
        <v>107.334</v>
      </c>
      <c r="J149">
        <v>61</v>
      </c>
      <c r="K149">
        <v>104.27500000000001</v>
      </c>
      <c r="L149">
        <v>162</v>
      </c>
      <c r="M149">
        <v>97.933599999999998</v>
      </c>
      <c r="N149">
        <v>84</v>
      </c>
      <c r="O149">
        <v>104.191</v>
      </c>
      <c r="P149">
        <v>174</v>
      </c>
      <c r="Q149">
        <v>8.4447800000000003E-2</v>
      </c>
      <c r="R149">
        <v>163</v>
      </c>
      <c r="S149">
        <f t="shared" si="50"/>
        <v>1.3096270057561721E-3</v>
      </c>
      <c r="T149">
        <f t="shared" si="51"/>
        <v>164</v>
      </c>
      <c r="U149">
        <f t="shared" si="52"/>
        <v>697416.24789775012</v>
      </c>
      <c r="V149">
        <f t="shared" si="53"/>
        <v>175</v>
      </c>
      <c r="W149">
        <f t="shared" si="54"/>
        <v>26.387403986274535</v>
      </c>
      <c r="X149">
        <f t="shared" si="55"/>
        <v>191</v>
      </c>
      <c r="Y149">
        <f t="shared" si="56"/>
        <v>177.5</v>
      </c>
      <c r="Z149">
        <v>0.55700000000000005</v>
      </c>
      <c r="AA149">
        <f t="shared" si="57"/>
        <v>137</v>
      </c>
      <c r="AB149">
        <v>0.4178</v>
      </c>
      <c r="AC149">
        <f t="shared" si="58"/>
        <v>0.48740000000000006</v>
      </c>
      <c r="AD149">
        <f t="shared" si="59"/>
        <v>170</v>
      </c>
      <c r="AE149">
        <v>0.64500000000000002</v>
      </c>
      <c r="AF149">
        <f t="shared" si="60"/>
        <v>136</v>
      </c>
      <c r="AG149">
        <v>0.55079999999999996</v>
      </c>
      <c r="AH149">
        <f t="shared" si="61"/>
        <v>145</v>
      </c>
      <c r="AI149">
        <f t="shared" si="62"/>
        <v>161.25</v>
      </c>
      <c r="AJ149">
        <f>IF(C149=1,(AI149/Z149),REF)</f>
        <v>289.49730700179532</v>
      </c>
      <c r="AK149">
        <f t="shared" si="63"/>
        <v>147</v>
      </c>
      <c r="AL149">
        <f>IF(B149=1,(AI149/AC149),REF)</f>
        <v>330.83709478867456</v>
      </c>
      <c r="AM149">
        <f t="shared" si="64"/>
        <v>162</v>
      </c>
      <c r="AN149">
        <f t="shared" si="65"/>
        <v>147</v>
      </c>
      <c r="AO149" t="str">
        <f t="shared" si="66"/>
        <v>USC Upstate</v>
      </c>
      <c r="AP149">
        <f t="shared" si="67"/>
        <v>0.35229493701949582</v>
      </c>
      <c r="AQ149">
        <f t="shared" si="68"/>
        <v>0.2703667772636259</v>
      </c>
      <c r="AR149">
        <f t="shared" si="69"/>
        <v>0.6270307896946018</v>
      </c>
      <c r="AS149" t="str">
        <f t="shared" si="70"/>
        <v>USC Upstate</v>
      </c>
      <c r="AT149">
        <f t="shared" si="71"/>
        <v>148</v>
      </c>
      <c r="AU149">
        <f t="shared" si="72"/>
        <v>155</v>
      </c>
      <c r="AV149">
        <v>142</v>
      </c>
      <c r="AW149" t="str">
        <f t="shared" si="73"/>
        <v>USC Upstate</v>
      </c>
      <c r="AX149" t="str">
        <f t="shared" si="74"/>
        <v/>
      </c>
      <c r="AY149">
        <v>148</v>
      </c>
    </row>
    <row r="150" spans="1:51" x14ac:dyDescent="0.25">
      <c r="A150">
        <v>1</v>
      </c>
      <c r="B150">
        <v>1</v>
      </c>
      <c r="C150">
        <v>1</v>
      </c>
      <c r="D150" t="s">
        <v>190</v>
      </c>
      <c r="E150">
        <v>67.941100000000006</v>
      </c>
      <c r="F150">
        <v>46</v>
      </c>
      <c r="G150">
        <v>67.245500000000007</v>
      </c>
      <c r="H150">
        <v>36</v>
      </c>
      <c r="I150">
        <v>101.28</v>
      </c>
      <c r="J150">
        <v>189</v>
      </c>
      <c r="K150">
        <v>101.932</v>
      </c>
      <c r="L150">
        <v>215</v>
      </c>
      <c r="M150">
        <v>97.792599999999993</v>
      </c>
      <c r="N150">
        <v>81</v>
      </c>
      <c r="O150">
        <v>101.19</v>
      </c>
      <c r="P150">
        <v>119</v>
      </c>
      <c r="Q150">
        <v>0.74258299999999999</v>
      </c>
      <c r="R150">
        <v>155</v>
      </c>
      <c r="S150">
        <f t="shared" si="50"/>
        <v>1.0921224413499403E-2</v>
      </c>
      <c r="T150">
        <f t="shared" si="51"/>
        <v>155</v>
      </c>
      <c r="U150">
        <f t="shared" si="52"/>
        <v>705917.03962044651</v>
      </c>
      <c r="V150">
        <f t="shared" si="53"/>
        <v>163</v>
      </c>
      <c r="W150">
        <f t="shared" si="54"/>
        <v>23.773196463560982</v>
      </c>
      <c r="X150">
        <f t="shared" si="55"/>
        <v>72</v>
      </c>
      <c r="Y150">
        <f t="shared" si="56"/>
        <v>113.5</v>
      </c>
      <c r="Z150">
        <v>0.50680000000000003</v>
      </c>
      <c r="AA150">
        <f t="shared" si="57"/>
        <v>148</v>
      </c>
      <c r="AB150">
        <v>0.56020000000000003</v>
      </c>
      <c r="AC150">
        <f t="shared" si="58"/>
        <v>0.53350000000000009</v>
      </c>
      <c r="AD150">
        <f t="shared" si="59"/>
        <v>150</v>
      </c>
      <c r="AE150">
        <v>0.5847</v>
      </c>
      <c r="AF150">
        <f t="shared" si="60"/>
        <v>157</v>
      </c>
      <c r="AG150">
        <v>0.37819999999999998</v>
      </c>
      <c r="AH150">
        <f t="shared" si="61"/>
        <v>214</v>
      </c>
      <c r="AI150">
        <f t="shared" si="62"/>
        <v>158.75</v>
      </c>
      <c r="AJ150">
        <f>IF(C150=1,(AI150/Z150),REF)</f>
        <v>313.23993685872136</v>
      </c>
      <c r="AK150">
        <f t="shared" si="63"/>
        <v>151</v>
      </c>
      <c r="AL150">
        <f>IF(B150=1,(AI150/AC150),REF)</f>
        <v>297.56326148078722</v>
      </c>
      <c r="AM150">
        <f t="shared" si="64"/>
        <v>150</v>
      </c>
      <c r="AN150">
        <f t="shared" si="65"/>
        <v>150</v>
      </c>
      <c r="AO150" t="str">
        <f t="shared" si="66"/>
        <v>Manhattan</v>
      </c>
      <c r="AP150">
        <f t="shared" si="67"/>
        <v>0.31802741036655907</v>
      </c>
      <c r="AQ150">
        <f t="shared" si="68"/>
        <v>0.29988627125165063</v>
      </c>
      <c r="AR150">
        <f t="shared" si="69"/>
        <v>0.62511385724894852</v>
      </c>
      <c r="AS150" t="str">
        <f t="shared" si="70"/>
        <v>Manhattan</v>
      </c>
      <c r="AT150">
        <f t="shared" si="71"/>
        <v>149</v>
      </c>
      <c r="AU150">
        <f t="shared" si="72"/>
        <v>149.66666666666666</v>
      </c>
      <c r="AV150">
        <v>151</v>
      </c>
      <c r="AW150" t="str">
        <f t="shared" si="73"/>
        <v>Manhattan</v>
      </c>
      <c r="AX150" t="str">
        <f t="shared" si="74"/>
        <v/>
      </c>
      <c r="AY150">
        <v>149</v>
      </c>
    </row>
    <row r="151" spans="1:51" x14ac:dyDescent="0.25">
      <c r="A151">
        <v>1</v>
      </c>
      <c r="B151">
        <v>1</v>
      </c>
      <c r="C151">
        <v>1</v>
      </c>
      <c r="D151" t="s">
        <v>133</v>
      </c>
      <c r="E151">
        <v>64.310500000000005</v>
      </c>
      <c r="F151">
        <v>204</v>
      </c>
      <c r="G151">
        <v>63.197099999999999</v>
      </c>
      <c r="H151">
        <v>224</v>
      </c>
      <c r="I151">
        <v>100.75700000000001</v>
      </c>
      <c r="J151">
        <v>201</v>
      </c>
      <c r="K151">
        <v>99.9726</v>
      </c>
      <c r="L151">
        <v>247</v>
      </c>
      <c r="M151">
        <v>94.275400000000005</v>
      </c>
      <c r="N151">
        <v>26</v>
      </c>
      <c r="O151">
        <v>98.416899999999998</v>
      </c>
      <c r="P151">
        <v>76</v>
      </c>
      <c r="Q151">
        <v>1.55568</v>
      </c>
      <c r="R151">
        <v>148</v>
      </c>
      <c r="S151">
        <f t="shared" si="50"/>
        <v>2.4190451014997574E-2</v>
      </c>
      <c r="T151">
        <f t="shared" si="51"/>
        <v>149</v>
      </c>
      <c r="U151">
        <f t="shared" si="52"/>
        <v>642752.6267417511</v>
      </c>
      <c r="V151">
        <f t="shared" si="53"/>
        <v>253</v>
      </c>
      <c r="W151">
        <f t="shared" si="54"/>
        <v>24.023130683450024</v>
      </c>
      <c r="X151">
        <f t="shared" si="55"/>
        <v>86</v>
      </c>
      <c r="Y151">
        <f t="shared" si="56"/>
        <v>117.5</v>
      </c>
      <c r="Z151">
        <v>0.51990000000000003</v>
      </c>
      <c r="AA151">
        <f t="shared" si="57"/>
        <v>146</v>
      </c>
      <c r="AB151">
        <v>0.54239999999999999</v>
      </c>
      <c r="AC151">
        <f t="shared" si="58"/>
        <v>0.53115000000000001</v>
      </c>
      <c r="AD151">
        <f t="shared" si="59"/>
        <v>152</v>
      </c>
      <c r="AE151">
        <v>0.43519999999999998</v>
      </c>
      <c r="AF151">
        <f t="shared" si="60"/>
        <v>210</v>
      </c>
      <c r="AG151">
        <v>0.4128</v>
      </c>
      <c r="AH151">
        <f t="shared" si="61"/>
        <v>191</v>
      </c>
      <c r="AI151">
        <f t="shared" si="62"/>
        <v>178.75</v>
      </c>
      <c r="AJ151">
        <f>IF(C151=1,(AI151/Z151),REF)</f>
        <v>343.81611848432391</v>
      </c>
      <c r="AK151">
        <f t="shared" si="63"/>
        <v>156</v>
      </c>
      <c r="AL151">
        <f>IF(B151=1,(AI151/AC151),REF)</f>
        <v>336.53393579967991</v>
      </c>
      <c r="AM151">
        <f t="shared" si="64"/>
        <v>165</v>
      </c>
      <c r="AN151">
        <f t="shared" si="65"/>
        <v>152</v>
      </c>
      <c r="AO151" t="str">
        <f t="shared" si="66"/>
        <v>Georgia Southern</v>
      </c>
      <c r="AP151">
        <f t="shared" si="67"/>
        <v>0.32322344409652098</v>
      </c>
      <c r="AQ151">
        <f t="shared" si="68"/>
        <v>0.29400732589044881</v>
      </c>
      <c r="AR151">
        <f t="shared" si="69"/>
        <v>0.62483741789443126</v>
      </c>
      <c r="AS151" t="str">
        <f t="shared" si="70"/>
        <v>Georgia Southern</v>
      </c>
      <c r="AT151">
        <f t="shared" si="71"/>
        <v>150</v>
      </c>
      <c r="AU151">
        <f t="shared" si="72"/>
        <v>151.33333333333334</v>
      </c>
      <c r="AV151">
        <v>149</v>
      </c>
      <c r="AW151" t="str">
        <f t="shared" si="73"/>
        <v>Georgia Southern</v>
      </c>
      <c r="AX151" t="str">
        <f t="shared" si="74"/>
        <v/>
      </c>
      <c r="AY151">
        <v>150</v>
      </c>
    </row>
    <row r="152" spans="1:51" x14ac:dyDescent="0.25">
      <c r="A152">
        <v>1</v>
      </c>
      <c r="B152">
        <v>1</v>
      </c>
      <c r="C152">
        <v>1</v>
      </c>
      <c r="D152" t="s">
        <v>335</v>
      </c>
      <c r="E152">
        <v>65.496200000000002</v>
      </c>
      <c r="F152">
        <v>142</v>
      </c>
      <c r="G152">
        <v>64.402500000000003</v>
      </c>
      <c r="H152">
        <v>150</v>
      </c>
      <c r="I152">
        <v>101.14400000000001</v>
      </c>
      <c r="J152">
        <v>192</v>
      </c>
      <c r="K152">
        <v>104.58499999999999</v>
      </c>
      <c r="L152">
        <v>156</v>
      </c>
      <c r="M152">
        <v>99.581400000000002</v>
      </c>
      <c r="N152">
        <v>117</v>
      </c>
      <c r="O152">
        <v>101.758</v>
      </c>
      <c r="P152">
        <v>134</v>
      </c>
      <c r="Q152">
        <v>2.8277899999999998</v>
      </c>
      <c r="R152">
        <v>138</v>
      </c>
      <c r="S152">
        <f t="shared" si="50"/>
        <v>4.3162809445433444E-2</v>
      </c>
      <c r="T152">
        <f t="shared" si="51"/>
        <v>138</v>
      </c>
      <c r="U152">
        <f t="shared" si="52"/>
        <v>716398.89125304495</v>
      </c>
      <c r="V152">
        <f t="shared" si="53"/>
        <v>138</v>
      </c>
      <c r="W152">
        <f t="shared" si="54"/>
        <v>24.882476154311131</v>
      </c>
      <c r="X152">
        <f t="shared" si="55"/>
        <v>115</v>
      </c>
      <c r="Y152">
        <f t="shared" si="56"/>
        <v>126.5</v>
      </c>
      <c r="Z152">
        <v>0.48759999999999998</v>
      </c>
      <c r="AA152">
        <f t="shared" si="57"/>
        <v>155</v>
      </c>
      <c r="AB152">
        <v>0.59370000000000001</v>
      </c>
      <c r="AC152">
        <f t="shared" si="58"/>
        <v>0.54064999999999996</v>
      </c>
      <c r="AD152">
        <f t="shared" si="59"/>
        <v>145</v>
      </c>
      <c r="AE152">
        <v>0.69320000000000004</v>
      </c>
      <c r="AF152">
        <f t="shared" si="60"/>
        <v>115</v>
      </c>
      <c r="AG152">
        <v>0.35260000000000002</v>
      </c>
      <c r="AH152">
        <f t="shared" si="61"/>
        <v>228</v>
      </c>
      <c r="AI152">
        <f t="shared" si="62"/>
        <v>148.41666666666666</v>
      </c>
      <c r="AJ152">
        <f>IF(C152=1,(AI152/Z152),REF)</f>
        <v>304.3820071096527</v>
      </c>
      <c r="AK152">
        <f t="shared" si="63"/>
        <v>149</v>
      </c>
      <c r="AL152">
        <f>IF(B152=1,(AI152/AC152),REF)</f>
        <v>274.51524399642403</v>
      </c>
      <c r="AM152">
        <f t="shared" si="64"/>
        <v>142</v>
      </c>
      <c r="AN152">
        <f t="shared" si="65"/>
        <v>142</v>
      </c>
      <c r="AO152" t="str">
        <f t="shared" si="66"/>
        <v>UAB</v>
      </c>
      <c r="AP152">
        <f t="shared" si="67"/>
        <v>0.30685800608327246</v>
      </c>
      <c r="AQ152">
        <f t="shared" si="68"/>
        <v>0.30698345763742624</v>
      </c>
      <c r="AR152">
        <f t="shared" si="69"/>
        <v>0.62346272018176763</v>
      </c>
      <c r="AS152" t="str">
        <f t="shared" si="70"/>
        <v>UAB</v>
      </c>
      <c r="AT152">
        <f t="shared" si="71"/>
        <v>151</v>
      </c>
      <c r="AU152">
        <f t="shared" si="72"/>
        <v>146</v>
      </c>
      <c r="AV152">
        <v>152</v>
      </c>
      <c r="AW152" t="str">
        <f t="shared" si="73"/>
        <v>UAB</v>
      </c>
      <c r="AX152" t="str">
        <f t="shared" si="74"/>
        <v/>
      </c>
      <c r="AY152">
        <v>151</v>
      </c>
    </row>
    <row r="153" spans="1:51" x14ac:dyDescent="0.25">
      <c r="A153">
        <v>1</v>
      </c>
      <c r="B153">
        <v>1</v>
      </c>
      <c r="C153">
        <v>1</v>
      </c>
      <c r="D153" t="s">
        <v>199</v>
      </c>
      <c r="E153">
        <v>60.8874</v>
      </c>
      <c r="F153">
        <v>331</v>
      </c>
      <c r="G153">
        <v>59.693100000000001</v>
      </c>
      <c r="H153">
        <v>337</v>
      </c>
      <c r="I153">
        <v>105.899</v>
      </c>
      <c r="J153">
        <v>88</v>
      </c>
      <c r="K153">
        <v>104.217</v>
      </c>
      <c r="L153">
        <v>164</v>
      </c>
      <c r="M153">
        <v>102.30200000000001</v>
      </c>
      <c r="N153">
        <v>176</v>
      </c>
      <c r="O153">
        <v>105.398</v>
      </c>
      <c r="P153">
        <v>200</v>
      </c>
      <c r="Q153">
        <v>-1.1809400000000001</v>
      </c>
      <c r="R153">
        <v>175</v>
      </c>
      <c r="S153">
        <f t="shared" si="50"/>
        <v>-1.9396459694452341E-2</v>
      </c>
      <c r="T153">
        <f t="shared" si="51"/>
        <v>175</v>
      </c>
      <c r="U153">
        <f t="shared" si="52"/>
        <v>661309.1992131786</v>
      </c>
      <c r="V153">
        <f t="shared" si="53"/>
        <v>219</v>
      </c>
      <c r="W153">
        <f t="shared" si="54"/>
        <v>28.314204377471576</v>
      </c>
      <c r="X153">
        <f t="shared" si="55"/>
        <v>293</v>
      </c>
      <c r="Y153">
        <f t="shared" si="56"/>
        <v>234</v>
      </c>
      <c r="Z153">
        <v>0.53090000000000004</v>
      </c>
      <c r="AA153">
        <f t="shared" si="57"/>
        <v>143</v>
      </c>
      <c r="AB153">
        <v>0.50860000000000005</v>
      </c>
      <c r="AC153">
        <f t="shared" si="58"/>
        <v>0.51975000000000005</v>
      </c>
      <c r="AD153">
        <f t="shared" si="59"/>
        <v>155</v>
      </c>
      <c r="AE153">
        <v>0.40860000000000002</v>
      </c>
      <c r="AF153">
        <f t="shared" si="60"/>
        <v>219</v>
      </c>
      <c r="AG153">
        <v>0.36830000000000002</v>
      </c>
      <c r="AH153">
        <f t="shared" si="61"/>
        <v>223</v>
      </c>
      <c r="AI153">
        <f t="shared" si="62"/>
        <v>204.16666666666666</v>
      </c>
      <c r="AJ153">
        <f>IF(C153=1,(AI153/Z153),REF)</f>
        <v>384.56708733597031</v>
      </c>
      <c r="AK153">
        <f t="shared" si="63"/>
        <v>164</v>
      </c>
      <c r="AL153">
        <f>IF(B153=1,(AI153/AC153),REF)</f>
        <v>392.8170594837261</v>
      </c>
      <c r="AM153">
        <f t="shared" si="64"/>
        <v>177</v>
      </c>
      <c r="AN153">
        <f t="shared" si="65"/>
        <v>155</v>
      </c>
      <c r="AO153" t="str">
        <f t="shared" si="66"/>
        <v>Mercer</v>
      </c>
      <c r="AP153">
        <f t="shared" si="67"/>
        <v>0.32638573818392025</v>
      </c>
      <c r="AQ153">
        <f t="shared" si="68"/>
        <v>0.28218912945146613</v>
      </c>
      <c r="AR153">
        <f t="shared" si="69"/>
        <v>0.62131752997215017</v>
      </c>
      <c r="AS153" t="str">
        <f t="shared" si="70"/>
        <v>Mercer</v>
      </c>
      <c r="AT153">
        <f t="shared" si="71"/>
        <v>152</v>
      </c>
      <c r="AU153">
        <f t="shared" si="72"/>
        <v>154</v>
      </c>
      <c r="AV153">
        <v>150</v>
      </c>
      <c r="AW153" t="str">
        <f t="shared" si="73"/>
        <v>Mercer</v>
      </c>
      <c r="AX153" t="str">
        <f t="shared" si="74"/>
        <v/>
      </c>
      <c r="AY153">
        <v>152</v>
      </c>
    </row>
    <row r="154" spans="1:51" x14ac:dyDescent="0.25">
      <c r="A154">
        <v>1</v>
      </c>
      <c r="B154">
        <v>1</v>
      </c>
      <c r="C154">
        <v>1</v>
      </c>
      <c r="D154" t="s">
        <v>237</v>
      </c>
      <c r="E154">
        <v>67.5625</v>
      </c>
      <c r="F154">
        <v>59</v>
      </c>
      <c r="G154">
        <v>66.7256</v>
      </c>
      <c r="H154">
        <v>54</v>
      </c>
      <c r="I154">
        <v>109.633</v>
      </c>
      <c r="J154">
        <v>37</v>
      </c>
      <c r="K154">
        <v>108.032</v>
      </c>
      <c r="L154">
        <v>88</v>
      </c>
      <c r="M154">
        <v>101.30800000000001</v>
      </c>
      <c r="N154">
        <v>157</v>
      </c>
      <c r="O154">
        <v>105.12</v>
      </c>
      <c r="P154">
        <v>193</v>
      </c>
      <c r="Q154">
        <v>2.91181</v>
      </c>
      <c r="R154">
        <v>137</v>
      </c>
      <c r="S154">
        <f t="shared" si="50"/>
        <v>4.3100832562442064E-2</v>
      </c>
      <c r="T154">
        <f t="shared" si="51"/>
        <v>140</v>
      </c>
      <c r="U154">
        <f t="shared" si="52"/>
        <v>788516.06118399999</v>
      </c>
      <c r="V154">
        <f t="shared" si="53"/>
        <v>62</v>
      </c>
      <c r="W154">
        <f t="shared" si="54"/>
        <v>25.409191843903486</v>
      </c>
      <c r="X154">
        <f t="shared" si="55"/>
        <v>150</v>
      </c>
      <c r="Y154">
        <f t="shared" si="56"/>
        <v>145</v>
      </c>
      <c r="Z154">
        <v>0.47760000000000002</v>
      </c>
      <c r="AA154">
        <f t="shared" si="57"/>
        <v>159</v>
      </c>
      <c r="AB154">
        <v>0.56499999999999995</v>
      </c>
      <c r="AC154">
        <f t="shared" si="58"/>
        <v>0.52129999999999999</v>
      </c>
      <c r="AD154">
        <f t="shared" si="59"/>
        <v>153</v>
      </c>
      <c r="AE154">
        <v>0.56240000000000001</v>
      </c>
      <c r="AF154">
        <f t="shared" si="60"/>
        <v>163</v>
      </c>
      <c r="AG154">
        <v>0.41589999999999999</v>
      </c>
      <c r="AH154">
        <f t="shared" si="61"/>
        <v>188</v>
      </c>
      <c r="AI154">
        <f t="shared" si="62"/>
        <v>141.83333333333334</v>
      </c>
      <c r="AJ154">
        <f>IF(C154=1,(AI154/Z154),REF)</f>
        <v>296.97096594081518</v>
      </c>
      <c r="AK154">
        <f t="shared" si="63"/>
        <v>148</v>
      </c>
      <c r="AL154">
        <f>IF(B154=1,(AI154/AC154),REF)</f>
        <v>272.0762197071424</v>
      </c>
      <c r="AM154">
        <f t="shared" si="64"/>
        <v>141</v>
      </c>
      <c r="AN154">
        <f t="shared" si="65"/>
        <v>141</v>
      </c>
      <c r="AO154" t="str">
        <f t="shared" si="66"/>
        <v>North Florida</v>
      </c>
      <c r="AP154">
        <f t="shared" si="67"/>
        <v>0.30130655391507433</v>
      </c>
      <c r="AQ154">
        <f t="shared" si="68"/>
        <v>0.29632683068744003</v>
      </c>
      <c r="AR154">
        <f t="shared" si="69"/>
        <v>0.61682496339068216</v>
      </c>
      <c r="AS154" t="str">
        <f t="shared" si="70"/>
        <v>North Florida</v>
      </c>
      <c r="AT154">
        <f t="shared" si="71"/>
        <v>153</v>
      </c>
      <c r="AU154">
        <f t="shared" si="72"/>
        <v>149</v>
      </c>
      <c r="AV154">
        <v>153</v>
      </c>
      <c r="AW154" t="str">
        <f t="shared" si="73"/>
        <v>North Florida</v>
      </c>
      <c r="AX154" t="str">
        <f t="shared" si="74"/>
        <v/>
      </c>
      <c r="AY154">
        <v>153</v>
      </c>
    </row>
    <row r="155" spans="1:51" x14ac:dyDescent="0.25">
      <c r="A155">
        <v>1</v>
      </c>
      <c r="B155">
        <v>1</v>
      </c>
      <c r="C155">
        <v>1</v>
      </c>
      <c r="D155" t="s">
        <v>349</v>
      </c>
      <c r="E155">
        <v>68.773700000000005</v>
      </c>
      <c r="F155">
        <v>26</v>
      </c>
      <c r="G155">
        <v>67.83</v>
      </c>
      <c r="H155">
        <v>26</v>
      </c>
      <c r="I155">
        <v>95.702200000000005</v>
      </c>
      <c r="J155">
        <v>293</v>
      </c>
      <c r="K155">
        <v>100.91500000000001</v>
      </c>
      <c r="L155">
        <v>233</v>
      </c>
      <c r="M155">
        <v>101.54900000000001</v>
      </c>
      <c r="N155">
        <v>163</v>
      </c>
      <c r="O155">
        <v>99.612300000000005</v>
      </c>
      <c r="P155">
        <v>100</v>
      </c>
      <c r="Q155">
        <v>1.3022899999999999</v>
      </c>
      <c r="R155">
        <v>153</v>
      </c>
      <c r="S155">
        <f t="shared" si="50"/>
        <v>1.8941833869633325E-2</v>
      </c>
      <c r="T155">
        <f t="shared" si="51"/>
        <v>153</v>
      </c>
      <c r="U155">
        <f t="shared" si="52"/>
        <v>700380.16616098268</v>
      </c>
      <c r="V155">
        <f t="shared" si="53"/>
        <v>170</v>
      </c>
      <c r="W155">
        <f t="shared" si="54"/>
        <v>22.90226094918691</v>
      </c>
      <c r="X155">
        <f t="shared" si="55"/>
        <v>47</v>
      </c>
      <c r="Y155">
        <f t="shared" si="56"/>
        <v>100</v>
      </c>
      <c r="Z155">
        <v>0.48520000000000002</v>
      </c>
      <c r="AA155">
        <f t="shared" si="57"/>
        <v>156</v>
      </c>
      <c r="AB155">
        <v>0.5514</v>
      </c>
      <c r="AC155">
        <f t="shared" si="58"/>
        <v>0.51829999999999998</v>
      </c>
      <c r="AD155">
        <f t="shared" si="59"/>
        <v>157</v>
      </c>
      <c r="AE155">
        <v>0.48549999999999999</v>
      </c>
      <c r="AF155">
        <f t="shared" si="60"/>
        <v>190</v>
      </c>
      <c r="AG155">
        <v>0.54479999999999995</v>
      </c>
      <c r="AH155">
        <f t="shared" si="61"/>
        <v>146</v>
      </c>
      <c r="AI155">
        <f t="shared" si="62"/>
        <v>152.66666666666666</v>
      </c>
      <c r="AJ155">
        <f>IF(C155=1,(AI155/Z155),REF)</f>
        <v>314.64688101126677</v>
      </c>
      <c r="AK155">
        <f t="shared" si="63"/>
        <v>152</v>
      </c>
      <c r="AL155">
        <f>IF(B155=1,(AI155/AC155),REF)</f>
        <v>294.55270435397773</v>
      </c>
      <c r="AM155">
        <f t="shared" si="64"/>
        <v>149</v>
      </c>
      <c r="AN155">
        <f t="shared" si="65"/>
        <v>149</v>
      </c>
      <c r="AO155" t="str">
        <f t="shared" si="66"/>
        <v>USC</v>
      </c>
      <c r="AP155">
        <f t="shared" si="67"/>
        <v>0.30433654679920186</v>
      </c>
      <c r="AQ155">
        <f t="shared" si="68"/>
        <v>0.29171274658579005</v>
      </c>
      <c r="AR155">
        <f t="shared" si="69"/>
        <v>0.61617045839767404</v>
      </c>
      <c r="AS155" t="str">
        <f t="shared" si="70"/>
        <v>USC</v>
      </c>
      <c r="AT155">
        <f t="shared" si="71"/>
        <v>154</v>
      </c>
      <c r="AU155">
        <f t="shared" si="72"/>
        <v>153.33333333333334</v>
      </c>
      <c r="AV155">
        <v>158</v>
      </c>
      <c r="AW155" t="str">
        <f t="shared" si="73"/>
        <v>USC</v>
      </c>
      <c r="AX155" t="str">
        <f t="shared" si="74"/>
        <v/>
      </c>
      <c r="AY155">
        <v>154</v>
      </c>
    </row>
    <row r="156" spans="1:51" x14ac:dyDescent="0.25">
      <c r="A156">
        <v>1</v>
      </c>
      <c r="B156">
        <v>1</v>
      </c>
      <c r="C156">
        <v>1</v>
      </c>
      <c r="D156" t="s">
        <v>289</v>
      </c>
      <c r="E156">
        <v>61.328200000000002</v>
      </c>
      <c r="F156">
        <v>320</v>
      </c>
      <c r="G156">
        <v>60.856900000000003</v>
      </c>
      <c r="H156">
        <v>315</v>
      </c>
      <c r="I156">
        <v>101.955</v>
      </c>
      <c r="J156">
        <v>178</v>
      </c>
      <c r="K156">
        <v>105.705</v>
      </c>
      <c r="L156">
        <v>129</v>
      </c>
      <c r="M156">
        <v>109.08499999999999</v>
      </c>
      <c r="N156">
        <v>312</v>
      </c>
      <c r="O156">
        <v>107.06</v>
      </c>
      <c r="P156">
        <v>231</v>
      </c>
      <c r="Q156">
        <v>-1.35493</v>
      </c>
      <c r="R156">
        <v>177</v>
      </c>
      <c r="S156">
        <f t="shared" si="50"/>
        <v>-2.2094240496215507E-2</v>
      </c>
      <c r="T156">
        <f t="shared" si="51"/>
        <v>180</v>
      </c>
      <c r="U156">
        <f t="shared" si="52"/>
        <v>685253.52665860497</v>
      </c>
      <c r="V156">
        <f t="shared" si="53"/>
        <v>196</v>
      </c>
      <c r="W156">
        <f t="shared" si="54"/>
        <v>28.823277584855909</v>
      </c>
      <c r="X156">
        <f t="shared" si="55"/>
        <v>306</v>
      </c>
      <c r="Y156">
        <f t="shared" si="56"/>
        <v>243</v>
      </c>
      <c r="Z156">
        <v>0.54259999999999997</v>
      </c>
      <c r="AA156">
        <f t="shared" si="57"/>
        <v>141</v>
      </c>
      <c r="AB156">
        <v>0.42759999999999998</v>
      </c>
      <c r="AC156">
        <f t="shared" si="58"/>
        <v>0.48509999999999998</v>
      </c>
      <c r="AD156">
        <f t="shared" si="59"/>
        <v>173</v>
      </c>
      <c r="AE156">
        <v>0.32119999999999999</v>
      </c>
      <c r="AF156">
        <f t="shared" si="60"/>
        <v>253</v>
      </c>
      <c r="AG156">
        <v>0.39489999999999997</v>
      </c>
      <c r="AH156">
        <f t="shared" si="61"/>
        <v>201</v>
      </c>
      <c r="AI156">
        <f t="shared" si="62"/>
        <v>207.66666666666666</v>
      </c>
      <c r="AJ156">
        <f>IF(C156=1,(AI156/Z156),REF)</f>
        <v>382.72515050989063</v>
      </c>
      <c r="AK156">
        <f t="shared" si="63"/>
        <v>163</v>
      </c>
      <c r="AL156">
        <f>IF(B156=1,(AI156/AC156),REF)</f>
        <v>428.09042809042808</v>
      </c>
      <c r="AM156">
        <f t="shared" si="64"/>
        <v>186</v>
      </c>
      <c r="AN156">
        <f t="shared" si="65"/>
        <v>163</v>
      </c>
      <c r="AO156" t="str">
        <f t="shared" si="66"/>
        <v>Santa Clara</v>
      </c>
      <c r="AP156">
        <f t="shared" si="67"/>
        <v>0.3337388373149357</v>
      </c>
      <c r="AQ156">
        <f t="shared" si="68"/>
        <v>0.26056069817539451</v>
      </c>
      <c r="AR156">
        <f t="shared" si="69"/>
        <v>0.61544629002608364</v>
      </c>
      <c r="AS156" t="str">
        <f t="shared" si="70"/>
        <v>Santa Clara</v>
      </c>
      <c r="AT156">
        <f t="shared" si="71"/>
        <v>155</v>
      </c>
      <c r="AU156">
        <f t="shared" si="72"/>
        <v>163.66666666666666</v>
      </c>
      <c r="AV156">
        <v>154</v>
      </c>
      <c r="AW156" t="str">
        <f t="shared" si="73"/>
        <v>Santa Clara</v>
      </c>
      <c r="AX156" t="str">
        <f t="shared" si="74"/>
        <v/>
      </c>
      <c r="AY156">
        <v>155</v>
      </c>
    </row>
    <row r="157" spans="1:51" x14ac:dyDescent="0.25">
      <c r="A157">
        <v>1</v>
      </c>
      <c r="B157">
        <v>1</v>
      </c>
      <c r="C157">
        <v>1</v>
      </c>
      <c r="D157" t="s">
        <v>363</v>
      </c>
      <c r="E157">
        <v>64.119600000000005</v>
      </c>
      <c r="F157">
        <v>216</v>
      </c>
      <c r="G157">
        <v>63.364400000000003</v>
      </c>
      <c r="H157">
        <v>211</v>
      </c>
      <c r="I157">
        <v>101.096</v>
      </c>
      <c r="J157">
        <v>194</v>
      </c>
      <c r="K157">
        <v>105.57899999999999</v>
      </c>
      <c r="L157">
        <v>131</v>
      </c>
      <c r="M157">
        <v>107.96899999999999</v>
      </c>
      <c r="N157">
        <v>298</v>
      </c>
      <c r="O157">
        <v>106.752</v>
      </c>
      <c r="P157">
        <v>226</v>
      </c>
      <c r="Q157">
        <v>-1.17262</v>
      </c>
      <c r="R157">
        <v>174</v>
      </c>
      <c r="S157">
        <f t="shared" si="50"/>
        <v>-1.8293938202983202E-2</v>
      </c>
      <c r="T157">
        <f t="shared" si="51"/>
        <v>174</v>
      </c>
      <c r="U157">
        <f t="shared" si="52"/>
        <v>714736.38768282358</v>
      </c>
      <c r="V157">
        <f t="shared" si="53"/>
        <v>144</v>
      </c>
      <c r="W157">
        <f t="shared" si="54"/>
        <v>27.441688363729007</v>
      </c>
      <c r="X157">
        <f t="shared" si="55"/>
        <v>244</v>
      </c>
      <c r="Y157">
        <f t="shared" si="56"/>
        <v>209</v>
      </c>
      <c r="Z157">
        <v>0.49980000000000002</v>
      </c>
      <c r="AA157">
        <f t="shared" si="57"/>
        <v>149</v>
      </c>
      <c r="AB157">
        <v>0.50749999999999995</v>
      </c>
      <c r="AC157">
        <f t="shared" si="58"/>
        <v>0.50364999999999993</v>
      </c>
      <c r="AD157">
        <f t="shared" si="59"/>
        <v>161</v>
      </c>
      <c r="AE157">
        <v>0.4607</v>
      </c>
      <c r="AF157">
        <f t="shared" si="60"/>
        <v>201</v>
      </c>
      <c r="AG157">
        <v>0.50949999999999995</v>
      </c>
      <c r="AH157">
        <f t="shared" si="61"/>
        <v>149</v>
      </c>
      <c r="AI157">
        <f t="shared" si="62"/>
        <v>173</v>
      </c>
      <c r="AJ157">
        <f>IF(C157=1,(AI157/Z157),REF)</f>
        <v>346.13845538215287</v>
      </c>
      <c r="AK157">
        <f t="shared" si="63"/>
        <v>157</v>
      </c>
      <c r="AL157">
        <f>IF(B157=1,(AI157/AC157),REF)</f>
        <v>343.49250471557633</v>
      </c>
      <c r="AM157">
        <f t="shared" si="64"/>
        <v>167</v>
      </c>
      <c r="AN157">
        <f t="shared" si="65"/>
        <v>157</v>
      </c>
      <c r="AO157" t="str">
        <f t="shared" si="66"/>
        <v>Virginia Tech</v>
      </c>
      <c r="AP157">
        <f t="shared" si="67"/>
        <v>0.31051810425821985</v>
      </c>
      <c r="AQ157">
        <f t="shared" si="68"/>
        <v>0.27807295656986897</v>
      </c>
      <c r="AR157">
        <f t="shared" si="69"/>
        <v>0.61307480198508291</v>
      </c>
      <c r="AS157" t="str">
        <f t="shared" si="70"/>
        <v>Virginia Tech</v>
      </c>
      <c r="AT157">
        <f t="shared" si="71"/>
        <v>156</v>
      </c>
      <c r="AU157">
        <f t="shared" si="72"/>
        <v>158</v>
      </c>
      <c r="AV157">
        <v>159</v>
      </c>
      <c r="AW157" t="str">
        <f t="shared" si="73"/>
        <v>Virginia Tech</v>
      </c>
      <c r="AX157" t="str">
        <f t="shared" si="74"/>
        <v/>
      </c>
      <c r="AY157">
        <v>156</v>
      </c>
    </row>
    <row r="158" spans="1:51" x14ac:dyDescent="0.25">
      <c r="A158">
        <v>1</v>
      </c>
      <c r="B158">
        <v>1</v>
      </c>
      <c r="C158">
        <v>1</v>
      </c>
      <c r="D158" t="s">
        <v>56</v>
      </c>
      <c r="E158">
        <v>67.480599999999995</v>
      </c>
      <c r="F158">
        <v>61</v>
      </c>
      <c r="G158">
        <v>66.570599999999999</v>
      </c>
      <c r="H158">
        <v>57</v>
      </c>
      <c r="I158">
        <v>109.10599999999999</v>
      </c>
      <c r="J158">
        <v>42</v>
      </c>
      <c r="K158">
        <v>109.11499999999999</v>
      </c>
      <c r="L158">
        <v>70</v>
      </c>
      <c r="M158">
        <v>103.917</v>
      </c>
      <c r="N158">
        <v>213</v>
      </c>
      <c r="O158">
        <v>107.619</v>
      </c>
      <c r="P158">
        <v>245</v>
      </c>
      <c r="Q158">
        <v>1.49515</v>
      </c>
      <c r="R158">
        <v>149</v>
      </c>
      <c r="S158">
        <f t="shared" si="50"/>
        <v>2.2169334593942484E-2</v>
      </c>
      <c r="T158">
        <f t="shared" si="51"/>
        <v>152</v>
      </c>
      <c r="U158">
        <f t="shared" si="52"/>
        <v>803429.63967293489</v>
      </c>
      <c r="V158">
        <f t="shared" si="53"/>
        <v>52</v>
      </c>
      <c r="W158">
        <f t="shared" si="54"/>
        <v>26.414560445535532</v>
      </c>
      <c r="X158">
        <f t="shared" si="55"/>
        <v>194</v>
      </c>
      <c r="Y158">
        <f t="shared" si="56"/>
        <v>173</v>
      </c>
      <c r="Z158">
        <v>0.43340000000000001</v>
      </c>
      <c r="AA158">
        <f t="shared" si="57"/>
        <v>176</v>
      </c>
      <c r="AB158">
        <v>0.63460000000000005</v>
      </c>
      <c r="AC158">
        <f t="shared" si="58"/>
        <v>0.53400000000000003</v>
      </c>
      <c r="AD158">
        <f t="shared" si="59"/>
        <v>149</v>
      </c>
      <c r="AE158">
        <v>0.78669999999999995</v>
      </c>
      <c r="AF158">
        <f t="shared" si="60"/>
        <v>76</v>
      </c>
      <c r="AG158">
        <v>0.5665</v>
      </c>
      <c r="AH158">
        <f t="shared" si="61"/>
        <v>138</v>
      </c>
      <c r="AI158">
        <f t="shared" si="62"/>
        <v>123.33333333333333</v>
      </c>
      <c r="AJ158">
        <f>IF(C158=1,(AI158/Z158),REF)</f>
        <v>284.57160436855867</v>
      </c>
      <c r="AK158">
        <f t="shared" si="63"/>
        <v>144</v>
      </c>
      <c r="AL158">
        <f>IF(B158=1,(AI158/AC158),REF)</f>
        <v>230.9612983770287</v>
      </c>
      <c r="AM158">
        <f t="shared" si="64"/>
        <v>128</v>
      </c>
      <c r="AN158">
        <f t="shared" si="65"/>
        <v>128</v>
      </c>
      <c r="AO158" t="str">
        <f t="shared" si="66"/>
        <v>Belmont</v>
      </c>
      <c r="AP158">
        <f t="shared" si="67"/>
        <v>0.27459043822485402</v>
      </c>
      <c r="AQ158">
        <f t="shared" si="68"/>
        <v>0.30982640640682813</v>
      </c>
      <c r="AR158">
        <f t="shared" si="69"/>
        <v>0.61133194702866522</v>
      </c>
      <c r="AS158" t="str">
        <f t="shared" si="70"/>
        <v>Belmont</v>
      </c>
      <c r="AT158">
        <f t="shared" si="71"/>
        <v>157</v>
      </c>
      <c r="AU158">
        <f t="shared" si="72"/>
        <v>144.66666666666666</v>
      </c>
      <c r="AV158">
        <v>156</v>
      </c>
      <c r="AW158" t="str">
        <f t="shared" si="73"/>
        <v>Belmont</v>
      </c>
      <c r="AX158" t="str">
        <f t="shared" si="74"/>
        <v/>
      </c>
      <c r="AY158">
        <v>157</v>
      </c>
    </row>
    <row r="159" spans="1:51" x14ac:dyDescent="0.25">
      <c r="A159">
        <v>1</v>
      </c>
      <c r="B159">
        <v>1</v>
      </c>
      <c r="C159">
        <v>1</v>
      </c>
      <c r="D159" t="s">
        <v>248</v>
      </c>
      <c r="E159">
        <v>66.577799999999996</v>
      </c>
      <c r="F159">
        <v>90</v>
      </c>
      <c r="G159">
        <v>65.540400000000005</v>
      </c>
      <c r="H159">
        <v>97</v>
      </c>
      <c r="I159">
        <v>107.33</v>
      </c>
      <c r="J159">
        <v>62</v>
      </c>
      <c r="K159">
        <v>110.848</v>
      </c>
      <c r="L159">
        <v>56</v>
      </c>
      <c r="M159">
        <v>110.626</v>
      </c>
      <c r="N159">
        <v>327</v>
      </c>
      <c r="O159">
        <v>110.127</v>
      </c>
      <c r="P159">
        <v>294</v>
      </c>
      <c r="Q159">
        <v>0.72147899999999998</v>
      </c>
      <c r="R159">
        <v>156</v>
      </c>
      <c r="S159">
        <f t="shared" si="50"/>
        <v>1.0829435637705116E-2</v>
      </c>
      <c r="T159">
        <f t="shared" si="51"/>
        <v>156</v>
      </c>
      <c r="U159">
        <f t="shared" si="52"/>
        <v>818060.01073029113</v>
      </c>
      <c r="V159">
        <f t="shared" si="53"/>
        <v>44</v>
      </c>
      <c r="W159">
        <f t="shared" si="54"/>
        <v>27.77797953584162</v>
      </c>
      <c r="X159">
        <f t="shared" si="55"/>
        <v>264</v>
      </c>
      <c r="Y159">
        <f t="shared" si="56"/>
        <v>210</v>
      </c>
      <c r="Z159">
        <v>0.4521</v>
      </c>
      <c r="AA159">
        <f t="shared" si="57"/>
        <v>169</v>
      </c>
      <c r="AB159">
        <v>0.58879999999999999</v>
      </c>
      <c r="AC159">
        <f t="shared" si="58"/>
        <v>0.52044999999999997</v>
      </c>
      <c r="AD159">
        <f t="shared" si="59"/>
        <v>154</v>
      </c>
      <c r="AE159">
        <v>0.67279999999999995</v>
      </c>
      <c r="AF159">
        <f t="shared" si="60"/>
        <v>122</v>
      </c>
      <c r="AG159">
        <v>0.44850000000000001</v>
      </c>
      <c r="AH159">
        <f t="shared" si="61"/>
        <v>174</v>
      </c>
      <c r="AI159">
        <f t="shared" si="62"/>
        <v>143.33333333333334</v>
      </c>
      <c r="AJ159">
        <f>IF(C159=1,(AI159/Z159),REF)</f>
        <v>317.03900317039006</v>
      </c>
      <c r="AK159">
        <f t="shared" si="63"/>
        <v>153</v>
      </c>
      <c r="AL159">
        <f>IF(B159=1,(AI159/AC159),REF)</f>
        <v>275.40269638453907</v>
      </c>
      <c r="AM159">
        <f t="shared" si="64"/>
        <v>143</v>
      </c>
      <c r="AN159">
        <f t="shared" si="65"/>
        <v>143</v>
      </c>
      <c r="AO159" t="str">
        <f t="shared" si="66"/>
        <v>Oakland</v>
      </c>
      <c r="AP159">
        <f t="shared" si="67"/>
        <v>0.28336023047562503</v>
      </c>
      <c r="AQ159">
        <f t="shared" si="68"/>
        <v>0.29539460802362044</v>
      </c>
      <c r="AR159">
        <f t="shared" si="69"/>
        <v>0.60895591834166962</v>
      </c>
      <c r="AS159" t="str">
        <f t="shared" si="70"/>
        <v>Oakland</v>
      </c>
      <c r="AT159">
        <f t="shared" si="71"/>
        <v>158</v>
      </c>
      <c r="AU159">
        <f t="shared" si="72"/>
        <v>151.66666666666666</v>
      </c>
      <c r="AV159">
        <v>165</v>
      </c>
      <c r="AW159" t="str">
        <f t="shared" si="73"/>
        <v>Oakland</v>
      </c>
      <c r="AX159" t="str">
        <f t="shared" si="74"/>
        <v/>
      </c>
      <c r="AY159">
        <v>158</v>
      </c>
    </row>
    <row r="160" spans="1:51" x14ac:dyDescent="0.25">
      <c r="A160">
        <v>1</v>
      </c>
      <c r="B160">
        <v>1</v>
      </c>
      <c r="C160">
        <v>1</v>
      </c>
      <c r="D160" t="s">
        <v>213</v>
      </c>
      <c r="E160">
        <v>62.9786</v>
      </c>
      <c r="F160">
        <v>272</v>
      </c>
      <c r="G160">
        <v>61.581299999999999</v>
      </c>
      <c r="H160">
        <v>296</v>
      </c>
      <c r="I160">
        <v>108.194</v>
      </c>
      <c r="J160">
        <v>53</v>
      </c>
      <c r="K160">
        <v>105.11199999999999</v>
      </c>
      <c r="L160">
        <v>140</v>
      </c>
      <c r="M160">
        <v>103.658</v>
      </c>
      <c r="N160">
        <v>204</v>
      </c>
      <c r="O160">
        <v>104.96899999999999</v>
      </c>
      <c r="P160">
        <v>185</v>
      </c>
      <c r="Q160">
        <v>0.14291300000000001</v>
      </c>
      <c r="R160">
        <v>162</v>
      </c>
      <c r="S160">
        <f t="shared" si="50"/>
        <v>2.2706125572813729E-3</v>
      </c>
      <c r="T160">
        <f t="shared" si="51"/>
        <v>162</v>
      </c>
      <c r="U160">
        <f t="shared" si="52"/>
        <v>695821.11167555838</v>
      </c>
      <c r="V160">
        <f t="shared" si="53"/>
        <v>180</v>
      </c>
      <c r="W160">
        <f t="shared" si="54"/>
        <v>27.195978780128577</v>
      </c>
      <c r="X160">
        <f t="shared" si="55"/>
        <v>231</v>
      </c>
      <c r="Y160">
        <f t="shared" si="56"/>
        <v>196.5</v>
      </c>
      <c r="Z160">
        <v>0.47260000000000002</v>
      </c>
      <c r="AA160">
        <f t="shared" si="57"/>
        <v>162</v>
      </c>
      <c r="AB160">
        <v>0.56630000000000003</v>
      </c>
      <c r="AC160">
        <f t="shared" si="58"/>
        <v>0.51944999999999997</v>
      </c>
      <c r="AD160">
        <f t="shared" si="59"/>
        <v>156</v>
      </c>
      <c r="AE160">
        <v>0.50880000000000003</v>
      </c>
      <c r="AF160">
        <f t="shared" si="60"/>
        <v>182</v>
      </c>
      <c r="AG160">
        <v>0.38850000000000001</v>
      </c>
      <c r="AH160">
        <f t="shared" si="61"/>
        <v>206</v>
      </c>
      <c r="AI160">
        <f t="shared" si="62"/>
        <v>180.41666666666666</v>
      </c>
      <c r="AJ160">
        <f>IF(C160=1,(AI160/Z160),REF)</f>
        <v>381.75342079277749</v>
      </c>
      <c r="AK160">
        <f t="shared" si="63"/>
        <v>162</v>
      </c>
      <c r="AL160">
        <f>IF(B160=1,(AI160/AC160),REF)</f>
        <v>347.32248852953444</v>
      </c>
      <c r="AM160">
        <f t="shared" si="64"/>
        <v>168</v>
      </c>
      <c r="AN160">
        <f t="shared" si="65"/>
        <v>156</v>
      </c>
      <c r="AO160" t="str">
        <f t="shared" si="66"/>
        <v>Montana</v>
      </c>
      <c r="AP160">
        <f t="shared" si="67"/>
        <v>0.29075760508346382</v>
      </c>
      <c r="AQ160">
        <f t="shared" si="68"/>
        <v>0.28639914155422946</v>
      </c>
      <c r="AR160">
        <f t="shared" si="69"/>
        <v>0.60828276641490175</v>
      </c>
      <c r="AS160" t="str">
        <f t="shared" si="70"/>
        <v>Montana</v>
      </c>
      <c r="AT160">
        <f t="shared" si="71"/>
        <v>159</v>
      </c>
      <c r="AU160">
        <f t="shared" si="72"/>
        <v>157</v>
      </c>
      <c r="AV160">
        <v>155</v>
      </c>
      <c r="AW160" t="str">
        <f t="shared" si="73"/>
        <v>Montana</v>
      </c>
      <c r="AX160" t="str">
        <f t="shared" si="74"/>
        <v/>
      </c>
      <c r="AY160">
        <v>159</v>
      </c>
    </row>
    <row r="161" spans="1:51" x14ac:dyDescent="0.25">
      <c r="A161">
        <v>1</v>
      </c>
      <c r="B161">
        <v>1</v>
      </c>
      <c r="C161">
        <v>1</v>
      </c>
      <c r="D161" t="s">
        <v>266</v>
      </c>
      <c r="E161">
        <v>64.850899999999996</v>
      </c>
      <c r="F161">
        <v>170</v>
      </c>
      <c r="G161">
        <v>64.307000000000002</v>
      </c>
      <c r="H161">
        <v>154</v>
      </c>
      <c r="I161">
        <v>104.851</v>
      </c>
      <c r="J161">
        <v>105</v>
      </c>
      <c r="K161">
        <v>106.999</v>
      </c>
      <c r="L161">
        <v>108</v>
      </c>
      <c r="M161">
        <v>102.46299999999999</v>
      </c>
      <c r="N161">
        <v>182</v>
      </c>
      <c r="O161">
        <v>106.429</v>
      </c>
      <c r="P161">
        <v>217</v>
      </c>
      <c r="Q161">
        <v>0.57037700000000002</v>
      </c>
      <c r="R161">
        <v>158</v>
      </c>
      <c r="S161">
        <f t="shared" si="50"/>
        <v>8.7893922829134705E-3</v>
      </c>
      <c r="T161">
        <f t="shared" si="51"/>
        <v>158</v>
      </c>
      <c r="U161">
        <f t="shared" si="52"/>
        <v>742464.07607225073</v>
      </c>
      <c r="V161">
        <f t="shared" si="53"/>
        <v>100</v>
      </c>
      <c r="W161">
        <f t="shared" si="54"/>
        <v>27.001007091996183</v>
      </c>
      <c r="X161">
        <f t="shared" si="55"/>
        <v>224</v>
      </c>
      <c r="Y161">
        <f t="shared" si="56"/>
        <v>191</v>
      </c>
      <c r="Z161">
        <v>0.47549999999999998</v>
      </c>
      <c r="AA161">
        <f t="shared" si="57"/>
        <v>160</v>
      </c>
      <c r="AB161">
        <v>0.52339999999999998</v>
      </c>
      <c r="AC161">
        <f t="shared" si="58"/>
        <v>0.49944999999999995</v>
      </c>
      <c r="AD161">
        <f t="shared" si="59"/>
        <v>163</v>
      </c>
      <c r="AE161">
        <v>0.6038</v>
      </c>
      <c r="AF161">
        <f t="shared" si="60"/>
        <v>148</v>
      </c>
      <c r="AG161">
        <v>0.37480000000000002</v>
      </c>
      <c r="AH161">
        <f t="shared" si="61"/>
        <v>217</v>
      </c>
      <c r="AI161">
        <f t="shared" si="62"/>
        <v>162.83333333333334</v>
      </c>
      <c r="AJ161">
        <f>IF(C161=1,(AI161/Z161),REF)</f>
        <v>342.44654749386615</v>
      </c>
      <c r="AK161">
        <f t="shared" si="63"/>
        <v>155</v>
      </c>
      <c r="AL161">
        <f>IF(B161=1,(AI161/AC161),REF)</f>
        <v>326.02529449060637</v>
      </c>
      <c r="AM161">
        <f t="shared" si="64"/>
        <v>158</v>
      </c>
      <c r="AN161">
        <f t="shared" si="65"/>
        <v>155</v>
      </c>
      <c r="AO161" t="str">
        <f t="shared" si="66"/>
        <v>Princeton</v>
      </c>
      <c r="AP161">
        <f t="shared" si="67"/>
        <v>0.29573784336222153</v>
      </c>
      <c r="AQ161">
        <f t="shared" si="68"/>
        <v>0.27755891413402545</v>
      </c>
      <c r="AR161">
        <f t="shared" si="69"/>
        <v>0.60665222658145412</v>
      </c>
      <c r="AS161" t="str">
        <f t="shared" si="70"/>
        <v>Princeton</v>
      </c>
      <c r="AT161">
        <f t="shared" si="71"/>
        <v>160</v>
      </c>
      <c r="AU161">
        <f t="shared" si="72"/>
        <v>159.33333333333334</v>
      </c>
      <c r="AV161">
        <v>160</v>
      </c>
      <c r="AW161" t="str">
        <f t="shared" si="73"/>
        <v>Princeton</v>
      </c>
      <c r="AX161" t="str">
        <f t="shared" si="74"/>
        <v/>
      </c>
      <c r="AY161">
        <v>160</v>
      </c>
    </row>
    <row r="162" spans="1:51" x14ac:dyDescent="0.25">
      <c r="A162">
        <v>1</v>
      </c>
      <c r="B162">
        <v>1</v>
      </c>
      <c r="C162">
        <v>1</v>
      </c>
      <c r="D162" t="s">
        <v>144</v>
      </c>
      <c r="E162">
        <v>62.878</v>
      </c>
      <c r="F162">
        <v>278</v>
      </c>
      <c r="G162">
        <v>61.675699999999999</v>
      </c>
      <c r="H162">
        <v>292</v>
      </c>
      <c r="I162">
        <v>108.59699999999999</v>
      </c>
      <c r="J162">
        <v>49</v>
      </c>
      <c r="K162">
        <v>108.08499999999999</v>
      </c>
      <c r="L162">
        <v>87</v>
      </c>
      <c r="M162">
        <v>105.07299999999999</v>
      </c>
      <c r="N162">
        <v>239</v>
      </c>
      <c r="O162">
        <v>106.669</v>
      </c>
      <c r="P162">
        <v>223</v>
      </c>
      <c r="Q162">
        <v>1.41587</v>
      </c>
      <c r="R162">
        <v>151</v>
      </c>
      <c r="S162">
        <f t="shared" si="50"/>
        <v>2.2519800248099443E-2</v>
      </c>
      <c r="T162">
        <f t="shared" si="51"/>
        <v>151</v>
      </c>
      <c r="U162">
        <f t="shared" si="52"/>
        <v>734563.88637354993</v>
      </c>
      <c r="V162">
        <f t="shared" si="53"/>
        <v>109</v>
      </c>
      <c r="W162">
        <f t="shared" si="54"/>
        <v>27.948753189987865</v>
      </c>
      <c r="X162">
        <f t="shared" si="55"/>
        <v>278</v>
      </c>
      <c r="Y162">
        <f t="shared" si="56"/>
        <v>214.5</v>
      </c>
      <c r="Z162">
        <v>0.49130000000000001</v>
      </c>
      <c r="AA162">
        <f t="shared" si="57"/>
        <v>154</v>
      </c>
      <c r="AB162">
        <v>0.4884</v>
      </c>
      <c r="AC162">
        <f t="shared" si="58"/>
        <v>0.48985000000000001</v>
      </c>
      <c r="AD162">
        <f t="shared" si="59"/>
        <v>169</v>
      </c>
      <c r="AE162">
        <v>0.4612</v>
      </c>
      <c r="AF162">
        <f t="shared" si="60"/>
        <v>200</v>
      </c>
      <c r="AG162">
        <v>0.37430000000000002</v>
      </c>
      <c r="AH162">
        <f t="shared" si="61"/>
        <v>218</v>
      </c>
      <c r="AI162">
        <f t="shared" si="62"/>
        <v>176.91666666666666</v>
      </c>
      <c r="AJ162">
        <f>IF(C162=1,(AI162/Z162),REF)</f>
        <v>360.09905692380755</v>
      </c>
      <c r="AK162">
        <f t="shared" si="63"/>
        <v>160</v>
      </c>
      <c r="AL162">
        <f>IF(B162=1,(AI162/AC162),REF)</f>
        <v>361.16498247762917</v>
      </c>
      <c r="AM162">
        <f t="shared" si="64"/>
        <v>170</v>
      </c>
      <c r="AN162">
        <f t="shared" si="65"/>
        <v>160</v>
      </c>
      <c r="AO162" t="str">
        <f t="shared" si="66"/>
        <v>High Point</v>
      </c>
      <c r="AP162">
        <f t="shared" si="67"/>
        <v>0.30403265018788972</v>
      </c>
      <c r="AQ162">
        <f t="shared" si="68"/>
        <v>0.26876300127676361</v>
      </c>
      <c r="AR162">
        <f t="shared" si="69"/>
        <v>0.60644006641262826</v>
      </c>
      <c r="AS162" t="str">
        <f t="shared" si="70"/>
        <v>High Point</v>
      </c>
      <c r="AT162">
        <f t="shared" si="71"/>
        <v>161</v>
      </c>
      <c r="AU162">
        <f t="shared" si="72"/>
        <v>163.33333333333334</v>
      </c>
      <c r="AV162">
        <v>161</v>
      </c>
      <c r="AW162" t="str">
        <f t="shared" si="73"/>
        <v>High Point</v>
      </c>
      <c r="AX162" t="str">
        <f t="shared" si="74"/>
        <v/>
      </c>
      <c r="AY162">
        <v>161</v>
      </c>
    </row>
    <row r="163" spans="1:51" x14ac:dyDescent="0.25">
      <c r="A163">
        <v>1</v>
      </c>
      <c r="B163">
        <v>1</v>
      </c>
      <c r="C163">
        <v>1</v>
      </c>
      <c r="D163" t="s">
        <v>360</v>
      </c>
      <c r="E163">
        <v>63.403500000000001</v>
      </c>
      <c r="F163">
        <v>253</v>
      </c>
      <c r="G163">
        <v>63.153300000000002</v>
      </c>
      <c r="H163">
        <v>228</v>
      </c>
      <c r="I163">
        <v>102.73099999999999</v>
      </c>
      <c r="J163">
        <v>159</v>
      </c>
      <c r="K163">
        <v>102.54600000000001</v>
      </c>
      <c r="L163">
        <v>198</v>
      </c>
      <c r="M163">
        <v>91.297200000000004</v>
      </c>
      <c r="N163">
        <v>11</v>
      </c>
      <c r="O163">
        <v>98.365700000000004</v>
      </c>
      <c r="P163">
        <v>75</v>
      </c>
      <c r="Q163">
        <v>4.1802599999999996</v>
      </c>
      <c r="R163">
        <v>126</v>
      </c>
      <c r="S163">
        <f t="shared" si="50"/>
        <v>6.5931691468136655E-2</v>
      </c>
      <c r="T163">
        <f t="shared" si="51"/>
        <v>125</v>
      </c>
      <c r="U163">
        <f t="shared" si="52"/>
        <v>666731.05104180612</v>
      </c>
      <c r="V163">
        <f t="shared" si="53"/>
        <v>215</v>
      </c>
      <c r="W163">
        <f t="shared" si="54"/>
        <v>24.346507272071211</v>
      </c>
      <c r="X163">
        <f t="shared" si="55"/>
        <v>97</v>
      </c>
      <c r="Y163">
        <f t="shared" si="56"/>
        <v>111</v>
      </c>
      <c r="Z163">
        <v>0.38340000000000002</v>
      </c>
      <c r="AA163">
        <f t="shared" si="57"/>
        <v>201</v>
      </c>
      <c r="AB163">
        <v>0.76270000000000004</v>
      </c>
      <c r="AC163">
        <f t="shared" si="58"/>
        <v>0.57305000000000006</v>
      </c>
      <c r="AD163">
        <f t="shared" si="59"/>
        <v>136</v>
      </c>
      <c r="AE163">
        <v>0.84940000000000004</v>
      </c>
      <c r="AF163">
        <f t="shared" si="60"/>
        <v>53</v>
      </c>
      <c r="AG163">
        <v>0.43120000000000003</v>
      </c>
      <c r="AH163">
        <f t="shared" si="61"/>
        <v>181</v>
      </c>
      <c r="AI163">
        <f t="shared" si="62"/>
        <v>136.83333333333334</v>
      </c>
      <c r="AJ163">
        <f>IF(C163=1,(AI163/Z163),REF)</f>
        <v>356.89445313858459</v>
      </c>
      <c r="AK163">
        <f t="shared" si="63"/>
        <v>159</v>
      </c>
      <c r="AL163">
        <f>IF(B163=1,(AI163/AC163),REF)</f>
        <v>238.78079283366779</v>
      </c>
      <c r="AM163">
        <f t="shared" si="64"/>
        <v>133</v>
      </c>
      <c r="AN163">
        <f t="shared" si="65"/>
        <v>133</v>
      </c>
      <c r="AO163" t="str">
        <f t="shared" si="66"/>
        <v>Vermont</v>
      </c>
      <c r="AP163">
        <f t="shared" si="67"/>
        <v>0.23747275362687456</v>
      </c>
      <c r="AQ163">
        <f t="shared" si="68"/>
        <v>0.33110227700562256</v>
      </c>
      <c r="AR163">
        <f t="shared" si="69"/>
        <v>0.60464868835145558</v>
      </c>
      <c r="AS163" t="str">
        <f t="shared" si="70"/>
        <v>Vermont</v>
      </c>
      <c r="AT163">
        <f t="shared" si="71"/>
        <v>162</v>
      </c>
      <c r="AU163">
        <f t="shared" si="72"/>
        <v>143.66666666666666</v>
      </c>
      <c r="AV163">
        <v>157</v>
      </c>
      <c r="AW163" t="str">
        <f t="shared" si="73"/>
        <v>Vermont</v>
      </c>
      <c r="AX163" t="str">
        <f t="shared" si="74"/>
        <v/>
      </c>
      <c r="AY163">
        <v>162</v>
      </c>
    </row>
    <row r="164" spans="1:51" x14ac:dyDescent="0.25">
      <c r="A164">
        <v>1</v>
      </c>
      <c r="B164">
        <v>1</v>
      </c>
      <c r="C164">
        <v>1</v>
      </c>
      <c r="D164" t="s">
        <v>373</v>
      </c>
      <c r="E164">
        <v>67.442099999999996</v>
      </c>
      <c r="F164">
        <v>63</v>
      </c>
      <c r="G164">
        <v>66.078800000000001</v>
      </c>
      <c r="H164">
        <v>75</v>
      </c>
      <c r="I164">
        <v>102.30500000000001</v>
      </c>
      <c r="J164">
        <v>171</v>
      </c>
      <c r="K164">
        <v>104.504</v>
      </c>
      <c r="L164">
        <v>157</v>
      </c>
      <c r="M164">
        <v>99.929900000000004</v>
      </c>
      <c r="N164">
        <v>124</v>
      </c>
      <c r="O164">
        <v>102.137</v>
      </c>
      <c r="P164">
        <v>142</v>
      </c>
      <c r="Q164">
        <v>2.3668100000000001</v>
      </c>
      <c r="R164">
        <v>143</v>
      </c>
      <c r="S164">
        <f t="shared" si="50"/>
        <v>3.5096771897672296E-2</v>
      </c>
      <c r="T164">
        <f t="shared" si="51"/>
        <v>143</v>
      </c>
      <c r="U164">
        <f t="shared" si="52"/>
        <v>736540.97519967367</v>
      </c>
      <c r="V164">
        <f t="shared" si="53"/>
        <v>106</v>
      </c>
      <c r="W164">
        <f t="shared" si="54"/>
        <v>24.308707681024611</v>
      </c>
      <c r="X164">
        <f t="shared" si="55"/>
        <v>94</v>
      </c>
      <c r="Y164">
        <f t="shared" si="56"/>
        <v>118.5</v>
      </c>
      <c r="Z164">
        <v>0.4526</v>
      </c>
      <c r="AA164">
        <f t="shared" si="57"/>
        <v>168</v>
      </c>
      <c r="AB164">
        <v>0.56130000000000002</v>
      </c>
      <c r="AC164">
        <f t="shared" si="58"/>
        <v>0.50695000000000001</v>
      </c>
      <c r="AD164">
        <f t="shared" si="59"/>
        <v>159</v>
      </c>
      <c r="AE164">
        <v>0.3629</v>
      </c>
      <c r="AF164">
        <f t="shared" si="60"/>
        <v>239</v>
      </c>
      <c r="AG164">
        <v>0.50739999999999996</v>
      </c>
      <c r="AH164">
        <f t="shared" si="61"/>
        <v>150</v>
      </c>
      <c r="AI164">
        <f t="shared" si="62"/>
        <v>152.58333333333334</v>
      </c>
      <c r="AJ164">
        <f>IF(C164=1,(AI164/Z164),REF)</f>
        <v>337.12623361319783</v>
      </c>
      <c r="AK164">
        <f t="shared" si="63"/>
        <v>154</v>
      </c>
      <c r="AL164">
        <f>IF(B164=1,(AI164/AC164),REF)</f>
        <v>300.98300292599532</v>
      </c>
      <c r="AM164">
        <f t="shared" si="64"/>
        <v>151</v>
      </c>
      <c r="AN164">
        <f t="shared" si="65"/>
        <v>151</v>
      </c>
      <c r="AO164" t="str">
        <f t="shared" si="66"/>
        <v>Western Kentucky</v>
      </c>
      <c r="AP164">
        <f t="shared" si="67"/>
        <v>0.2819362728794208</v>
      </c>
      <c r="AQ164">
        <f t="shared" si="68"/>
        <v>0.2845554810560012</v>
      </c>
      <c r="AR164">
        <f t="shared" si="69"/>
        <v>0.60376153166232194</v>
      </c>
      <c r="AS164" t="str">
        <f t="shared" si="70"/>
        <v>Western Kentucky</v>
      </c>
      <c r="AT164">
        <f t="shared" si="71"/>
        <v>163</v>
      </c>
      <c r="AU164">
        <f t="shared" si="72"/>
        <v>157.66666666666666</v>
      </c>
      <c r="AV164">
        <v>164</v>
      </c>
      <c r="AW164" t="str">
        <f t="shared" si="73"/>
        <v>Western Kentucky</v>
      </c>
      <c r="AX164" t="str">
        <f t="shared" si="74"/>
        <v/>
      </c>
      <c r="AY164">
        <v>163</v>
      </c>
    </row>
    <row r="165" spans="1:51" x14ac:dyDescent="0.25">
      <c r="A165">
        <v>1</v>
      </c>
      <c r="B165">
        <v>1</v>
      </c>
      <c r="C165">
        <v>1</v>
      </c>
      <c r="D165" t="s">
        <v>212</v>
      </c>
      <c r="E165">
        <v>64.161199999999994</v>
      </c>
      <c r="F165">
        <v>212</v>
      </c>
      <c r="G165">
        <v>63.355600000000003</v>
      </c>
      <c r="H165">
        <v>212</v>
      </c>
      <c r="I165">
        <v>99.625200000000007</v>
      </c>
      <c r="J165">
        <v>229</v>
      </c>
      <c r="K165">
        <v>100.10599999999999</v>
      </c>
      <c r="L165">
        <v>246</v>
      </c>
      <c r="M165">
        <v>98.188199999999995</v>
      </c>
      <c r="N165">
        <v>88</v>
      </c>
      <c r="O165">
        <v>101.801</v>
      </c>
      <c r="P165">
        <v>137</v>
      </c>
      <c r="Q165">
        <v>-1.6947099999999999</v>
      </c>
      <c r="R165">
        <v>185</v>
      </c>
      <c r="S165">
        <f t="shared" si="50"/>
        <v>-2.6417835077897665E-2</v>
      </c>
      <c r="T165">
        <f t="shared" si="51"/>
        <v>186</v>
      </c>
      <c r="U165">
        <f t="shared" si="52"/>
        <v>642972.93835524307</v>
      </c>
      <c r="V165">
        <f t="shared" si="53"/>
        <v>252</v>
      </c>
      <c r="W165">
        <f t="shared" si="54"/>
        <v>25.417380634845248</v>
      </c>
      <c r="X165">
        <f t="shared" si="55"/>
        <v>151</v>
      </c>
      <c r="Y165">
        <f t="shared" si="56"/>
        <v>168.5</v>
      </c>
      <c r="Z165">
        <v>0.5464</v>
      </c>
      <c r="AA165">
        <f t="shared" si="57"/>
        <v>140</v>
      </c>
      <c r="AB165">
        <v>0.32140000000000002</v>
      </c>
      <c r="AC165">
        <f t="shared" si="58"/>
        <v>0.43390000000000001</v>
      </c>
      <c r="AD165">
        <f t="shared" si="59"/>
        <v>190</v>
      </c>
      <c r="AE165">
        <v>0.21560000000000001</v>
      </c>
      <c r="AF165">
        <f t="shared" si="60"/>
        <v>288</v>
      </c>
      <c r="AG165">
        <v>0.4289</v>
      </c>
      <c r="AH165">
        <f t="shared" si="61"/>
        <v>184</v>
      </c>
      <c r="AI165">
        <f t="shared" si="62"/>
        <v>211.41666666666666</v>
      </c>
      <c r="AJ165">
        <f>IF(C165=1,(AI165/Z165),REF)</f>
        <v>386.92654953635918</v>
      </c>
      <c r="AK165">
        <f t="shared" si="63"/>
        <v>165</v>
      </c>
      <c r="AL165">
        <f>IF(B165=1,(AI165/AC165),REF)</f>
        <v>487.24744564799875</v>
      </c>
      <c r="AM165">
        <f t="shared" si="64"/>
        <v>201</v>
      </c>
      <c r="AN165">
        <f t="shared" si="65"/>
        <v>165</v>
      </c>
      <c r="AO165" t="str">
        <f t="shared" si="66"/>
        <v>Monmouth</v>
      </c>
      <c r="AP165">
        <f t="shared" si="67"/>
        <v>0.33570939630315616</v>
      </c>
      <c r="AQ165">
        <f t="shared" si="68"/>
        <v>0.22931925808878512</v>
      </c>
      <c r="AR165">
        <f t="shared" si="69"/>
        <v>0.60313730466645932</v>
      </c>
      <c r="AS165" t="str">
        <f t="shared" si="70"/>
        <v>Monmouth</v>
      </c>
      <c r="AT165">
        <f t="shared" si="71"/>
        <v>164</v>
      </c>
      <c r="AU165">
        <f t="shared" si="72"/>
        <v>173</v>
      </c>
      <c r="AV165">
        <v>162</v>
      </c>
      <c r="AW165" t="str">
        <f t="shared" si="73"/>
        <v>Monmouth</v>
      </c>
      <c r="AX165" t="str">
        <f t="shared" si="74"/>
        <v/>
      </c>
      <c r="AY165">
        <v>164</v>
      </c>
    </row>
    <row r="166" spans="1:51" x14ac:dyDescent="0.25">
      <c r="A166">
        <v>1</v>
      </c>
      <c r="B166">
        <v>1</v>
      </c>
      <c r="C166">
        <v>1</v>
      </c>
      <c r="D166" t="s">
        <v>274</v>
      </c>
      <c r="E166">
        <v>64.598699999999994</v>
      </c>
      <c r="F166">
        <v>187</v>
      </c>
      <c r="G166">
        <v>63.830800000000004</v>
      </c>
      <c r="H166">
        <v>179</v>
      </c>
      <c r="I166">
        <v>99.953500000000005</v>
      </c>
      <c r="J166">
        <v>218</v>
      </c>
      <c r="K166">
        <v>100.709</v>
      </c>
      <c r="L166">
        <v>236</v>
      </c>
      <c r="M166">
        <v>97.516199999999998</v>
      </c>
      <c r="N166">
        <v>76</v>
      </c>
      <c r="O166">
        <v>101.004</v>
      </c>
      <c r="P166">
        <v>117</v>
      </c>
      <c r="Q166">
        <v>-0.29537200000000002</v>
      </c>
      <c r="R166">
        <v>166</v>
      </c>
      <c r="S166">
        <f t="shared" si="50"/>
        <v>-4.5666553661296858E-3</v>
      </c>
      <c r="T166">
        <f t="shared" si="51"/>
        <v>166</v>
      </c>
      <c r="U166">
        <f t="shared" si="52"/>
        <v>655179.56819911476</v>
      </c>
      <c r="V166">
        <f t="shared" si="53"/>
        <v>230</v>
      </c>
      <c r="W166">
        <f t="shared" si="54"/>
        <v>24.929750894336799</v>
      </c>
      <c r="X166">
        <f t="shared" si="55"/>
        <v>121</v>
      </c>
      <c r="Y166">
        <f t="shared" si="56"/>
        <v>143.5</v>
      </c>
      <c r="Z166">
        <v>0.46010000000000001</v>
      </c>
      <c r="AA166">
        <f t="shared" si="57"/>
        <v>165</v>
      </c>
      <c r="AB166">
        <v>0.5534</v>
      </c>
      <c r="AC166">
        <f t="shared" si="58"/>
        <v>0.50675000000000003</v>
      </c>
      <c r="AD166">
        <f t="shared" si="59"/>
        <v>160</v>
      </c>
      <c r="AE166">
        <v>0.45700000000000002</v>
      </c>
      <c r="AF166">
        <f t="shared" si="60"/>
        <v>203</v>
      </c>
      <c r="AG166">
        <v>0.38100000000000001</v>
      </c>
      <c r="AH166">
        <f t="shared" si="61"/>
        <v>211</v>
      </c>
      <c r="AI166">
        <f t="shared" si="62"/>
        <v>185.58333333333334</v>
      </c>
      <c r="AJ166">
        <f>IF(C166=1,(AI166/Z166),REF)</f>
        <v>403.35434325871188</v>
      </c>
      <c r="AK166">
        <f t="shared" si="63"/>
        <v>170</v>
      </c>
      <c r="AL166">
        <f>IF(B166=1,(AI166/AC166),REF)</f>
        <v>366.22266074658774</v>
      </c>
      <c r="AM166">
        <f t="shared" si="64"/>
        <v>171</v>
      </c>
      <c r="AN166">
        <f t="shared" si="65"/>
        <v>160</v>
      </c>
      <c r="AO166" t="str">
        <f t="shared" si="66"/>
        <v>Rider</v>
      </c>
      <c r="AP166">
        <f t="shared" si="67"/>
        <v>0.28151349521481478</v>
      </c>
      <c r="AQ166">
        <f t="shared" si="68"/>
        <v>0.27755252329324437</v>
      </c>
      <c r="AR166">
        <f t="shared" si="69"/>
        <v>0.60058328344687428</v>
      </c>
      <c r="AS166" t="str">
        <f t="shared" si="70"/>
        <v>Rider</v>
      </c>
      <c r="AT166">
        <f t="shared" si="71"/>
        <v>165</v>
      </c>
      <c r="AU166">
        <f t="shared" si="72"/>
        <v>161.66666666666666</v>
      </c>
      <c r="AV166">
        <v>163</v>
      </c>
      <c r="AW166" t="str">
        <f t="shared" si="73"/>
        <v>Rider</v>
      </c>
      <c r="AX166" t="str">
        <f t="shared" si="74"/>
        <v/>
      </c>
      <c r="AY166">
        <v>165</v>
      </c>
    </row>
    <row r="167" spans="1:51" x14ac:dyDescent="0.25">
      <c r="A167">
        <v>1</v>
      </c>
      <c r="B167">
        <v>1</v>
      </c>
      <c r="C167">
        <v>1</v>
      </c>
      <c r="D167" t="s">
        <v>276</v>
      </c>
      <c r="E167">
        <v>64.930499999999995</v>
      </c>
      <c r="F167">
        <v>164</v>
      </c>
      <c r="G167">
        <v>64.643199999999993</v>
      </c>
      <c r="H167">
        <v>137</v>
      </c>
      <c r="I167">
        <v>91.243899999999996</v>
      </c>
      <c r="J167">
        <v>338</v>
      </c>
      <c r="K167">
        <v>98.216499999999996</v>
      </c>
      <c r="L167">
        <v>275</v>
      </c>
      <c r="M167">
        <v>103.223</v>
      </c>
      <c r="N167">
        <v>193</v>
      </c>
      <c r="O167">
        <v>100.685</v>
      </c>
      <c r="P167">
        <v>111</v>
      </c>
      <c r="Q167">
        <v>-2.4683799999999998</v>
      </c>
      <c r="R167">
        <v>195</v>
      </c>
      <c r="S167">
        <f t="shared" si="50"/>
        <v>-3.8017572635356357E-2</v>
      </c>
      <c r="T167">
        <f t="shared" si="51"/>
        <v>195</v>
      </c>
      <c r="U167">
        <f t="shared" si="52"/>
        <v>626350.82627562864</v>
      </c>
      <c r="V167">
        <f t="shared" si="53"/>
        <v>275</v>
      </c>
      <c r="W167">
        <f t="shared" si="54"/>
        <v>24.677143800805982</v>
      </c>
      <c r="X167">
        <f t="shared" si="55"/>
        <v>112</v>
      </c>
      <c r="Y167">
        <f t="shared" si="56"/>
        <v>153.5</v>
      </c>
      <c r="Z167">
        <v>0.48320000000000002</v>
      </c>
      <c r="AA167">
        <f t="shared" si="57"/>
        <v>158</v>
      </c>
      <c r="AB167">
        <v>0.44169999999999998</v>
      </c>
      <c r="AC167">
        <f t="shared" si="58"/>
        <v>0.46245000000000003</v>
      </c>
      <c r="AD167">
        <f t="shared" si="59"/>
        <v>179</v>
      </c>
      <c r="AE167">
        <v>0.1978</v>
      </c>
      <c r="AF167">
        <f t="shared" si="60"/>
        <v>295</v>
      </c>
      <c r="AG167">
        <v>0.49990000000000001</v>
      </c>
      <c r="AH167">
        <f t="shared" si="61"/>
        <v>153</v>
      </c>
      <c r="AI167">
        <f t="shared" si="62"/>
        <v>208.41666666666666</v>
      </c>
      <c r="AJ167">
        <f>IF(C167=1,(AI167/Z167),REF)</f>
        <v>431.32588300220749</v>
      </c>
      <c r="AK167">
        <f t="shared" si="63"/>
        <v>179</v>
      </c>
      <c r="AL167">
        <f>IF(B167=1,(AI167/AC167),REF)</f>
        <v>450.67935272281682</v>
      </c>
      <c r="AM167">
        <f t="shared" si="64"/>
        <v>192</v>
      </c>
      <c r="AN167">
        <f t="shared" si="65"/>
        <v>179</v>
      </c>
      <c r="AO167" t="str">
        <f t="shared" si="66"/>
        <v>Rutgers</v>
      </c>
      <c r="AP167">
        <f t="shared" si="67"/>
        <v>0.29367165656912986</v>
      </c>
      <c r="AQ167">
        <f t="shared" si="68"/>
        <v>0.24680326476561759</v>
      </c>
      <c r="AR167">
        <f t="shared" si="69"/>
        <v>0.59251345994746474</v>
      </c>
      <c r="AS167" t="str">
        <f t="shared" si="70"/>
        <v>Rutgers</v>
      </c>
      <c r="AT167">
        <f t="shared" si="71"/>
        <v>166</v>
      </c>
      <c r="AU167">
        <f t="shared" si="72"/>
        <v>174.66666666666666</v>
      </c>
      <c r="AV167">
        <v>173</v>
      </c>
      <c r="AW167" t="str">
        <f t="shared" si="73"/>
        <v>Rutgers</v>
      </c>
      <c r="AX167" t="str">
        <f t="shared" si="74"/>
        <v/>
      </c>
      <c r="AY167">
        <v>166</v>
      </c>
    </row>
    <row r="168" spans="1:51" x14ac:dyDescent="0.25">
      <c r="A168">
        <v>1</v>
      </c>
      <c r="B168">
        <v>1</v>
      </c>
      <c r="C168">
        <v>1</v>
      </c>
      <c r="D168" t="s">
        <v>279</v>
      </c>
      <c r="E168">
        <v>64.098399999999998</v>
      </c>
      <c r="F168">
        <v>218</v>
      </c>
      <c r="G168">
        <v>63.0593</v>
      </c>
      <c r="H168">
        <v>232</v>
      </c>
      <c r="I168">
        <v>95.008600000000001</v>
      </c>
      <c r="J168">
        <v>300</v>
      </c>
      <c r="K168">
        <v>99.899199999999993</v>
      </c>
      <c r="L168">
        <v>249</v>
      </c>
      <c r="M168">
        <v>98.923599999999993</v>
      </c>
      <c r="N168">
        <v>104</v>
      </c>
      <c r="O168">
        <v>99.434399999999997</v>
      </c>
      <c r="P168">
        <v>96</v>
      </c>
      <c r="Q168">
        <v>0.46473799999999998</v>
      </c>
      <c r="R168">
        <v>159</v>
      </c>
      <c r="S168">
        <f t="shared" si="50"/>
        <v>7.2513510477640129E-3</v>
      </c>
      <c r="T168">
        <f t="shared" si="51"/>
        <v>159</v>
      </c>
      <c r="U168">
        <f t="shared" si="52"/>
        <v>639692.42753676686</v>
      </c>
      <c r="V168">
        <f t="shared" si="53"/>
        <v>257</v>
      </c>
      <c r="W168">
        <f t="shared" si="54"/>
        <v>24.50256009547283</v>
      </c>
      <c r="X168">
        <f t="shared" si="55"/>
        <v>103</v>
      </c>
      <c r="Y168">
        <f t="shared" si="56"/>
        <v>131</v>
      </c>
      <c r="Z168">
        <v>0.4123</v>
      </c>
      <c r="AA168">
        <f t="shared" si="57"/>
        <v>190</v>
      </c>
      <c r="AB168">
        <v>0.61980000000000002</v>
      </c>
      <c r="AC168">
        <f t="shared" si="58"/>
        <v>0.51605000000000001</v>
      </c>
      <c r="AD168">
        <f t="shared" si="59"/>
        <v>158</v>
      </c>
      <c r="AE168">
        <v>0.64610000000000001</v>
      </c>
      <c r="AF168">
        <f t="shared" si="60"/>
        <v>135</v>
      </c>
      <c r="AG168">
        <v>0.4239</v>
      </c>
      <c r="AH168">
        <f t="shared" si="61"/>
        <v>186</v>
      </c>
      <c r="AI168">
        <f t="shared" si="62"/>
        <v>171</v>
      </c>
      <c r="AJ168">
        <f>IF(C168=1,(AI168/Z168),REF)</f>
        <v>414.74654377880182</v>
      </c>
      <c r="AK168">
        <f t="shared" si="63"/>
        <v>173</v>
      </c>
      <c r="AL168">
        <f>IF(B168=1,(AI168/AC168),REF)</f>
        <v>331.36323999612438</v>
      </c>
      <c r="AM168">
        <f t="shared" si="64"/>
        <v>163</v>
      </c>
      <c r="AN168">
        <f t="shared" si="65"/>
        <v>158</v>
      </c>
      <c r="AO168" t="str">
        <f t="shared" si="66"/>
        <v>Saint Joseph's</v>
      </c>
      <c r="AP168">
        <f t="shared" si="67"/>
        <v>0.25156528886081675</v>
      </c>
      <c r="AQ168">
        <f t="shared" si="68"/>
        <v>0.28620242925264122</v>
      </c>
      <c r="AR168">
        <f t="shared" si="69"/>
        <v>0.59132452693692983</v>
      </c>
      <c r="AS168" t="str">
        <f t="shared" si="70"/>
        <v>Saint Joseph's</v>
      </c>
      <c r="AT168">
        <f t="shared" si="71"/>
        <v>167</v>
      </c>
      <c r="AU168">
        <f t="shared" si="72"/>
        <v>161</v>
      </c>
      <c r="AV168">
        <v>172</v>
      </c>
      <c r="AW168" t="str">
        <f t="shared" si="73"/>
        <v>Saint Joseph's</v>
      </c>
      <c r="AX168" t="str">
        <f t="shared" si="74"/>
        <v/>
      </c>
      <c r="AY168">
        <v>167</v>
      </c>
    </row>
    <row r="169" spans="1:51" x14ac:dyDescent="0.25">
      <c r="A169">
        <v>1</v>
      </c>
      <c r="B169">
        <v>1</v>
      </c>
      <c r="C169">
        <v>1</v>
      </c>
      <c r="D169" t="s">
        <v>166</v>
      </c>
      <c r="E169">
        <v>64.328000000000003</v>
      </c>
      <c r="F169">
        <v>201</v>
      </c>
      <c r="G169">
        <v>63.755400000000002</v>
      </c>
      <c r="H169">
        <v>186</v>
      </c>
      <c r="I169">
        <v>103.91500000000001</v>
      </c>
      <c r="J169">
        <v>129</v>
      </c>
      <c r="K169">
        <v>104.401</v>
      </c>
      <c r="L169">
        <v>160</v>
      </c>
      <c r="M169">
        <v>105.32599999999999</v>
      </c>
      <c r="N169">
        <v>247</v>
      </c>
      <c r="O169">
        <v>107.31100000000001</v>
      </c>
      <c r="P169">
        <v>236</v>
      </c>
      <c r="Q169">
        <v>-2.9104100000000002</v>
      </c>
      <c r="R169">
        <v>201</v>
      </c>
      <c r="S169">
        <f t="shared" si="50"/>
        <v>-4.5236910831986235E-2</v>
      </c>
      <c r="T169">
        <f t="shared" si="51"/>
        <v>202</v>
      </c>
      <c r="U169">
        <f t="shared" si="52"/>
        <v>701147.46183072799</v>
      </c>
      <c r="V169">
        <f t="shared" si="53"/>
        <v>168</v>
      </c>
      <c r="W169">
        <f t="shared" si="54"/>
        <v>27.582316527569304</v>
      </c>
      <c r="X169">
        <f t="shared" si="55"/>
        <v>250</v>
      </c>
      <c r="Y169">
        <f t="shared" si="56"/>
        <v>226</v>
      </c>
      <c r="Z169">
        <v>0.5232</v>
      </c>
      <c r="AA169">
        <f t="shared" si="57"/>
        <v>144</v>
      </c>
      <c r="AB169">
        <v>0.30869999999999997</v>
      </c>
      <c r="AC169">
        <f t="shared" si="58"/>
        <v>0.41594999999999999</v>
      </c>
      <c r="AD169">
        <f t="shared" si="59"/>
        <v>204</v>
      </c>
      <c r="AE169">
        <v>0.14549999999999999</v>
      </c>
      <c r="AF169">
        <f t="shared" si="60"/>
        <v>320</v>
      </c>
      <c r="AG169">
        <v>0.40720000000000001</v>
      </c>
      <c r="AH169">
        <f t="shared" si="61"/>
        <v>196</v>
      </c>
      <c r="AI169">
        <f t="shared" si="62"/>
        <v>219.33333333333334</v>
      </c>
      <c r="AJ169">
        <f>IF(C169=1,(AI169/Z169),REF)</f>
        <v>419.2150866462793</v>
      </c>
      <c r="AK169">
        <f t="shared" si="63"/>
        <v>175</v>
      </c>
      <c r="AL169">
        <f>IF(B169=1,(AI169/AC169),REF)</f>
        <v>527.30696798493409</v>
      </c>
      <c r="AM169">
        <f t="shared" si="64"/>
        <v>212</v>
      </c>
      <c r="AN169">
        <f t="shared" si="65"/>
        <v>175</v>
      </c>
      <c r="AO169" t="str">
        <f t="shared" si="66"/>
        <v>James Madison</v>
      </c>
      <c r="AP169">
        <f t="shared" si="67"/>
        <v>0.31888912172457268</v>
      </c>
      <c r="AQ169">
        <f t="shared" si="68"/>
        <v>0.21767209849098512</v>
      </c>
      <c r="AR169">
        <f t="shared" si="69"/>
        <v>0.59079350766468364</v>
      </c>
      <c r="AS169" t="str">
        <f t="shared" si="70"/>
        <v>James Madison</v>
      </c>
      <c r="AT169">
        <f t="shared" si="71"/>
        <v>168</v>
      </c>
      <c r="AU169">
        <f t="shared" si="72"/>
        <v>182.33333333333334</v>
      </c>
      <c r="AV169">
        <v>168</v>
      </c>
      <c r="AW169" t="str">
        <f t="shared" si="73"/>
        <v>James Madison</v>
      </c>
      <c r="AX169" t="str">
        <f t="shared" si="74"/>
        <v/>
      </c>
      <c r="AY169">
        <v>168</v>
      </c>
    </row>
    <row r="170" spans="1:51" x14ac:dyDescent="0.25">
      <c r="A170">
        <v>1</v>
      </c>
      <c r="B170">
        <v>1</v>
      </c>
      <c r="C170">
        <v>1</v>
      </c>
      <c r="D170" t="s">
        <v>270</v>
      </c>
      <c r="E170">
        <v>64.589100000000002</v>
      </c>
      <c r="F170">
        <v>188</v>
      </c>
      <c r="G170">
        <v>63.712200000000003</v>
      </c>
      <c r="H170">
        <v>189</v>
      </c>
      <c r="I170">
        <v>106.34</v>
      </c>
      <c r="J170">
        <v>81</v>
      </c>
      <c r="K170">
        <v>105.559</v>
      </c>
      <c r="L170">
        <v>132</v>
      </c>
      <c r="M170">
        <v>104.435</v>
      </c>
      <c r="N170">
        <v>223</v>
      </c>
      <c r="O170">
        <v>107.822</v>
      </c>
      <c r="P170">
        <v>250</v>
      </c>
      <c r="Q170">
        <v>-2.2631199999999998</v>
      </c>
      <c r="R170">
        <v>192</v>
      </c>
      <c r="S170">
        <f t="shared" si="50"/>
        <v>-3.5036871546437483E-2</v>
      </c>
      <c r="T170">
        <f t="shared" si="51"/>
        <v>193</v>
      </c>
      <c r="U170">
        <f t="shared" si="52"/>
        <v>719697.12481555715</v>
      </c>
      <c r="V170">
        <f t="shared" si="53"/>
        <v>129</v>
      </c>
      <c r="W170">
        <f t="shared" si="54"/>
        <v>27.680413935514625</v>
      </c>
      <c r="X170">
        <f t="shared" si="55"/>
        <v>257</v>
      </c>
      <c r="Y170">
        <f t="shared" si="56"/>
        <v>225</v>
      </c>
      <c r="Z170">
        <v>0.47449999999999998</v>
      </c>
      <c r="AA170">
        <f t="shared" si="57"/>
        <v>161</v>
      </c>
      <c r="AB170">
        <v>0.42620000000000002</v>
      </c>
      <c r="AC170">
        <f t="shared" si="58"/>
        <v>0.45035000000000003</v>
      </c>
      <c r="AD170">
        <f t="shared" si="59"/>
        <v>184</v>
      </c>
      <c r="AE170">
        <v>0.41760000000000003</v>
      </c>
      <c r="AF170">
        <f t="shared" si="60"/>
        <v>214</v>
      </c>
      <c r="AG170">
        <v>0.47720000000000001</v>
      </c>
      <c r="AH170">
        <f t="shared" si="61"/>
        <v>162</v>
      </c>
      <c r="AI170">
        <f t="shared" si="62"/>
        <v>184.5</v>
      </c>
      <c r="AJ170">
        <f>IF(C170=1,(AI170/Z170),REF)</f>
        <v>388.83034773445735</v>
      </c>
      <c r="AK170">
        <f t="shared" si="63"/>
        <v>167</v>
      </c>
      <c r="AL170">
        <f>IF(B170=1,(AI170/AC170),REF)</f>
        <v>409.6813589430443</v>
      </c>
      <c r="AM170">
        <f t="shared" si="64"/>
        <v>182</v>
      </c>
      <c r="AN170">
        <f t="shared" si="65"/>
        <v>167</v>
      </c>
      <c r="AO170" t="str">
        <f t="shared" si="66"/>
        <v>Radford</v>
      </c>
      <c r="AP170">
        <f t="shared" si="67"/>
        <v>0.29139081679555956</v>
      </c>
      <c r="AQ170">
        <f t="shared" si="68"/>
        <v>0.24322822246129927</v>
      </c>
      <c r="AR170">
        <f t="shared" si="69"/>
        <v>0.58993718315511035</v>
      </c>
      <c r="AS170" t="str">
        <f t="shared" si="70"/>
        <v>Radford</v>
      </c>
      <c r="AT170">
        <f t="shared" si="71"/>
        <v>169</v>
      </c>
      <c r="AU170">
        <f t="shared" si="72"/>
        <v>173.33333333333334</v>
      </c>
      <c r="AV170">
        <v>166</v>
      </c>
      <c r="AW170" t="str">
        <f t="shared" si="73"/>
        <v>Radford</v>
      </c>
      <c r="AX170" t="str">
        <f t="shared" si="74"/>
        <v/>
      </c>
      <c r="AY170">
        <v>169</v>
      </c>
    </row>
    <row r="171" spans="1:51" x14ac:dyDescent="0.25">
      <c r="A171">
        <v>1</v>
      </c>
      <c r="B171">
        <v>1</v>
      </c>
      <c r="C171">
        <v>1</v>
      </c>
      <c r="D171" t="s">
        <v>157</v>
      </c>
      <c r="E171">
        <v>65.811700000000002</v>
      </c>
      <c r="F171">
        <v>123</v>
      </c>
      <c r="G171">
        <v>66.463099999999997</v>
      </c>
      <c r="H171">
        <v>63</v>
      </c>
      <c r="I171">
        <v>98.672899999999998</v>
      </c>
      <c r="J171">
        <v>249</v>
      </c>
      <c r="K171">
        <v>101.953</v>
      </c>
      <c r="L171">
        <v>214</v>
      </c>
      <c r="M171">
        <v>101.014</v>
      </c>
      <c r="N171">
        <v>148</v>
      </c>
      <c r="O171">
        <v>103.095</v>
      </c>
      <c r="P171">
        <v>157</v>
      </c>
      <c r="Q171">
        <v>-1.1428700000000001</v>
      </c>
      <c r="R171">
        <v>173</v>
      </c>
      <c r="S171">
        <f t="shared" si="50"/>
        <v>-1.7352537618690839E-2</v>
      </c>
      <c r="T171">
        <f t="shared" si="51"/>
        <v>173</v>
      </c>
      <c r="U171">
        <f t="shared" si="52"/>
        <v>684074.06959844532</v>
      </c>
      <c r="V171">
        <f t="shared" si="53"/>
        <v>199</v>
      </c>
      <c r="W171">
        <f t="shared" si="54"/>
        <v>25.285820779084577</v>
      </c>
      <c r="X171">
        <f t="shared" si="55"/>
        <v>147</v>
      </c>
      <c r="Y171">
        <f t="shared" si="56"/>
        <v>160</v>
      </c>
      <c r="Z171">
        <v>0.44319999999999998</v>
      </c>
      <c r="AA171">
        <f t="shared" si="57"/>
        <v>172</v>
      </c>
      <c r="AB171">
        <v>0.51780000000000004</v>
      </c>
      <c r="AC171">
        <f t="shared" si="58"/>
        <v>0.48050000000000004</v>
      </c>
      <c r="AD171">
        <f t="shared" si="59"/>
        <v>176</v>
      </c>
      <c r="AE171">
        <v>0.70979999999999999</v>
      </c>
      <c r="AF171">
        <f t="shared" si="60"/>
        <v>105</v>
      </c>
      <c r="AG171">
        <v>0.2417</v>
      </c>
      <c r="AH171">
        <f t="shared" si="61"/>
        <v>281</v>
      </c>
      <c r="AI171">
        <f t="shared" si="62"/>
        <v>182.33333333333334</v>
      </c>
      <c r="AJ171">
        <f>IF(C171=1,(AI171/Z171),REF)</f>
        <v>411.40192539109512</v>
      </c>
      <c r="AK171">
        <f t="shared" si="63"/>
        <v>172</v>
      </c>
      <c r="AL171">
        <f>IF(B171=1,(AI171/AC171),REF)</f>
        <v>379.46583420048557</v>
      </c>
      <c r="AM171">
        <f t="shared" si="64"/>
        <v>174</v>
      </c>
      <c r="AN171">
        <f t="shared" si="65"/>
        <v>172</v>
      </c>
      <c r="AO171" t="str">
        <f t="shared" si="66"/>
        <v>Indiana St.</v>
      </c>
      <c r="AP171">
        <f t="shared" si="67"/>
        <v>0.27063800235964769</v>
      </c>
      <c r="AQ171">
        <f t="shared" si="68"/>
        <v>0.26200910362895696</v>
      </c>
      <c r="AR171">
        <f t="shared" si="69"/>
        <v>0.58906582880911784</v>
      </c>
      <c r="AS171" t="str">
        <f t="shared" si="70"/>
        <v>Indiana St.</v>
      </c>
      <c r="AT171">
        <f t="shared" si="71"/>
        <v>170</v>
      </c>
      <c r="AU171">
        <f t="shared" si="72"/>
        <v>172.66666666666666</v>
      </c>
      <c r="AV171">
        <v>174</v>
      </c>
      <c r="AW171" t="str">
        <f t="shared" si="73"/>
        <v>Indiana St.</v>
      </c>
      <c r="AX171" t="str">
        <f t="shared" si="74"/>
        <v/>
      </c>
      <c r="AY171">
        <v>170</v>
      </c>
    </row>
    <row r="172" spans="1:51" x14ac:dyDescent="0.25">
      <c r="A172">
        <v>1</v>
      </c>
      <c r="B172">
        <v>1</v>
      </c>
      <c r="C172">
        <v>1</v>
      </c>
      <c r="D172" t="s">
        <v>182</v>
      </c>
      <c r="E172">
        <v>62.202800000000003</v>
      </c>
      <c r="F172">
        <v>298</v>
      </c>
      <c r="G172">
        <v>60.398499999999999</v>
      </c>
      <c r="H172">
        <v>321</v>
      </c>
      <c r="I172">
        <v>96.529600000000002</v>
      </c>
      <c r="J172">
        <v>281</v>
      </c>
      <c r="K172">
        <v>97.166899999999998</v>
      </c>
      <c r="L172">
        <v>290</v>
      </c>
      <c r="M172">
        <v>95.732600000000005</v>
      </c>
      <c r="N172">
        <v>42</v>
      </c>
      <c r="O172">
        <v>98.716800000000006</v>
      </c>
      <c r="P172">
        <v>84</v>
      </c>
      <c r="Q172">
        <v>-1.5499000000000001</v>
      </c>
      <c r="R172">
        <v>184</v>
      </c>
      <c r="S172">
        <f t="shared" si="50"/>
        <v>-2.4916884770460623E-2</v>
      </c>
      <c r="T172">
        <f t="shared" si="51"/>
        <v>184</v>
      </c>
      <c r="U172">
        <f t="shared" si="52"/>
        <v>587281.91747701773</v>
      </c>
      <c r="V172">
        <f t="shared" si="53"/>
        <v>312</v>
      </c>
      <c r="W172">
        <f t="shared" si="54"/>
        <v>24.958344539046887</v>
      </c>
      <c r="X172">
        <f t="shared" si="55"/>
        <v>123</v>
      </c>
      <c r="Y172">
        <f t="shared" si="56"/>
        <v>153.5</v>
      </c>
      <c r="Z172">
        <v>0.43559999999999999</v>
      </c>
      <c r="AA172">
        <f t="shared" si="57"/>
        <v>174</v>
      </c>
      <c r="AB172">
        <v>0.55700000000000005</v>
      </c>
      <c r="AC172">
        <f t="shared" si="58"/>
        <v>0.49630000000000002</v>
      </c>
      <c r="AD172">
        <f t="shared" si="59"/>
        <v>165</v>
      </c>
      <c r="AE172">
        <v>0.62539999999999996</v>
      </c>
      <c r="AF172">
        <f t="shared" si="60"/>
        <v>145</v>
      </c>
      <c r="AG172">
        <v>0.32750000000000001</v>
      </c>
      <c r="AH172">
        <f t="shared" si="61"/>
        <v>243</v>
      </c>
      <c r="AI172">
        <f t="shared" si="62"/>
        <v>200.41666666666666</v>
      </c>
      <c r="AJ172">
        <f>IF(C172=1,(AI172/Z172),REF)</f>
        <v>460.09335782063056</v>
      </c>
      <c r="AK172">
        <f t="shared" si="63"/>
        <v>186</v>
      </c>
      <c r="AL172">
        <f>IF(B172=1,(AI172/AC172),REF)</f>
        <v>403.82161327154273</v>
      </c>
      <c r="AM172">
        <f t="shared" si="64"/>
        <v>180</v>
      </c>
      <c r="AN172">
        <f t="shared" si="65"/>
        <v>165</v>
      </c>
      <c r="AO172" t="str">
        <f t="shared" si="66"/>
        <v>Louisiana Monroe</v>
      </c>
      <c r="AP172">
        <f t="shared" si="67"/>
        <v>0.26303826675467123</v>
      </c>
      <c r="AQ172">
        <f t="shared" si="68"/>
        <v>0.26852835696745347</v>
      </c>
      <c r="AR172">
        <f t="shared" si="69"/>
        <v>0.58858756624168562</v>
      </c>
      <c r="AS172" t="str">
        <f t="shared" si="70"/>
        <v>Louisiana Monroe</v>
      </c>
      <c r="AT172">
        <f t="shared" si="71"/>
        <v>171</v>
      </c>
      <c r="AU172">
        <f t="shared" si="72"/>
        <v>167</v>
      </c>
      <c r="AV172">
        <v>169</v>
      </c>
      <c r="AW172" t="str">
        <f t="shared" si="73"/>
        <v>Louisiana Monroe</v>
      </c>
      <c r="AX172" t="str">
        <f t="shared" si="74"/>
        <v/>
      </c>
      <c r="AY172">
        <v>171</v>
      </c>
    </row>
    <row r="173" spans="1:51" x14ac:dyDescent="0.25">
      <c r="A173">
        <v>1</v>
      </c>
      <c r="B173">
        <v>1</v>
      </c>
      <c r="C173">
        <v>1</v>
      </c>
      <c r="D173" t="s">
        <v>377</v>
      </c>
      <c r="E173">
        <v>66.639799999999994</v>
      </c>
      <c r="F173">
        <v>88</v>
      </c>
      <c r="G173">
        <v>65.599299999999999</v>
      </c>
      <c r="H173">
        <v>93</v>
      </c>
      <c r="I173">
        <v>105.852</v>
      </c>
      <c r="J173">
        <v>91</v>
      </c>
      <c r="K173">
        <v>103.89700000000001</v>
      </c>
      <c r="L173">
        <v>167</v>
      </c>
      <c r="M173">
        <v>100.827</v>
      </c>
      <c r="N173">
        <v>145</v>
      </c>
      <c r="O173">
        <v>105.372</v>
      </c>
      <c r="P173">
        <v>199</v>
      </c>
      <c r="Q173">
        <v>-1.47584</v>
      </c>
      <c r="R173">
        <v>181</v>
      </c>
      <c r="S173">
        <f t="shared" si="50"/>
        <v>-2.2133919969747725E-2</v>
      </c>
      <c r="T173">
        <f t="shared" si="51"/>
        <v>181</v>
      </c>
      <c r="U173">
        <f t="shared" si="52"/>
        <v>719349.09270643827</v>
      </c>
      <c r="V173">
        <f t="shared" si="53"/>
        <v>130</v>
      </c>
      <c r="W173">
        <f t="shared" si="54"/>
        <v>25.859889936662238</v>
      </c>
      <c r="X173">
        <f t="shared" si="55"/>
        <v>166</v>
      </c>
      <c r="Y173">
        <f t="shared" si="56"/>
        <v>173.5</v>
      </c>
      <c r="Z173">
        <v>0.42599999999999999</v>
      </c>
      <c r="AA173">
        <f t="shared" si="57"/>
        <v>181</v>
      </c>
      <c r="AB173">
        <v>0.54700000000000004</v>
      </c>
      <c r="AC173">
        <f t="shared" si="58"/>
        <v>0.48650000000000004</v>
      </c>
      <c r="AD173">
        <f t="shared" si="59"/>
        <v>172</v>
      </c>
      <c r="AE173">
        <v>0.7641</v>
      </c>
      <c r="AF173">
        <f t="shared" si="60"/>
        <v>89</v>
      </c>
      <c r="AG173">
        <v>0.31390000000000001</v>
      </c>
      <c r="AH173">
        <f t="shared" si="61"/>
        <v>253</v>
      </c>
      <c r="AI173">
        <f t="shared" si="62"/>
        <v>166.41666666666666</v>
      </c>
      <c r="AJ173">
        <f>IF(C173=1,(AI173/Z173),REF)</f>
        <v>390.64945226917058</v>
      </c>
      <c r="AK173">
        <f t="shared" si="63"/>
        <v>168</v>
      </c>
      <c r="AL173">
        <f>IF(B173=1,(AI173/AC173),REF)</f>
        <v>342.06920178143196</v>
      </c>
      <c r="AM173">
        <f t="shared" si="64"/>
        <v>166</v>
      </c>
      <c r="AN173">
        <f t="shared" si="65"/>
        <v>166</v>
      </c>
      <c r="AO173" t="str">
        <f t="shared" si="66"/>
        <v>Winthrop</v>
      </c>
      <c r="AP173">
        <f t="shared" si="67"/>
        <v>0.26148485297298912</v>
      </c>
      <c r="AQ173">
        <f t="shared" si="68"/>
        <v>0.26874362573528066</v>
      </c>
      <c r="AR173">
        <f t="shared" si="69"/>
        <v>0.58799444312563409</v>
      </c>
      <c r="AS173" t="str">
        <f t="shared" si="70"/>
        <v>Winthrop</v>
      </c>
      <c r="AT173">
        <f t="shared" si="71"/>
        <v>172</v>
      </c>
      <c r="AU173">
        <f t="shared" si="72"/>
        <v>170</v>
      </c>
      <c r="AV173">
        <v>167</v>
      </c>
      <c r="AW173" t="str">
        <f t="shared" si="73"/>
        <v>Winthrop</v>
      </c>
      <c r="AX173" t="str">
        <f t="shared" si="74"/>
        <v/>
      </c>
      <c r="AY173">
        <v>172</v>
      </c>
    </row>
    <row r="174" spans="1:51" x14ac:dyDescent="0.25">
      <c r="A174">
        <v>1</v>
      </c>
      <c r="B174">
        <v>1</v>
      </c>
      <c r="C174">
        <v>1</v>
      </c>
      <c r="D174" t="s">
        <v>204</v>
      </c>
      <c r="E174">
        <v>61.779000000000003</v>
      </c>
      <c r="F174">
        <v>309</v>
      </c>
      <c r="G174">
        <v>60.862099999999998</v>
      </c>
      <c r="H174">
        <v>314</v>
      </c>
      <c r="I174">
        <v>99.896900000000002</v>
      </c>
      <c r="J174">
        <v>223</v>
      </c>
      <c r="K174">
        <v>101.752</v>
      </c>
      <c r="L174">
        <v>217</v>
      </c>
      <c r="M174">
        <v>98.623000000000005</v>
      </c>
      <c r="N174">
        <v>97</v>
      </c>
      <c r="O174">
        <v>100.35599999999999</v>
      </c>
      <c r="P174">
        <v>105</v>
      </c>
      <c r="Q174">
        <v>1.3960300000000001</v>
      </c>
      <c r="R174">
        <v>152</v>
      </c>
      <c r="S174">
        <f t="shared" si="50"/>
        <v>2.2596675245633642E-2</v>
      </c>
      <c r="T174">
        <f t="shared" si="51"/>
        <v>150</v>
      </c>
      <c r="U174">
        <f t="shared" si="52"/>
        <v>639626.99248761591</v>
      </c>
      <c r="V174">
        <f t="shared" si="53"/>
        <v>258</v>
      </c>
      <c r="W174">
        <f t="shared" si="54"/>
        <v>25.80052090418647</v>
      </c>
      <c r="X174">
        <f t="shared" si="55"/>
        <v>163</v>
      </c>
      <c r="Y174">
        <f t="shared" si="56"/>
        <v>156.5</v>
      </c>
      <c r="Z174">
        <v>0.37919999999999998</v>
      </c>
      <c r="AA174">
        <f t="shared" si="57"/>
        <v>204</v>
      </c>
      <c r="AB174">
        <v>0.69650000000000001</v>
      </c>
      <c r="AC174">
        <f t="shared" si="58"/>
        <v>0.53784999999999994</v>
      </c>
      <c r="AD174">
        <f t="shared" si="59"/>
        <v>147</v>
      </c>
      <c r="AE174">
        <v>0.64749999999999996</v>
      </c>
      <c r="AF174">
        <f t="shared" si="60"/>
        <v>133</v>
      </c>
      <c r="AG174">
        <v>0.38290000000000002</v>
      </c>
      <c r="AH174">
        <f t="shared" si="61"/>
        <v>210</v>
      </c>
      <c r="AI174">
        <f t="shared" si="62"/>
        <v>175.75</v>
      </c>
      <c r="AJ174">
        <f>IF(C174=1,(AI174/Z174),REF)</f>
        <v>463.47573839662448</v>
      </c>
      <c r="AK174">
        <f t="shared" si="63"/>
        <v>189</v>
      </c>
      <c r="AL174">
        <f>IF(B174=1,(AI174/AC174),REF)</f>
        <v>326.76396764897282</v>
      </c>
      <c r="AM174">
        <f t="shared" si="64"/>
        <v>160</v>
      </c>
      <c r="AN174">
        <f t="shared" si="65"/>
        <v>147</v>
      </c>
      <c r="AO174" t="str">
        <f t="shared" si="66"/>
        <v>Middle Tennessee</v>
      </c>
      <c r="AP174">
        <f t="shared" si="67"/>
        <v>0.22881331208944428</v>
      </c>
      <c r="AQ174">
        <f t="shared" si="68"/>
        <v>0.29881436881075674</v>
      </c>
      <c r="AR174">
        <f t="shared" si="69"/>
        <v>0.5868390839189741</v>
      </c>
      <c r="AS174" t="str">
        <f t="shared" si="70"/>
        <v>Middle Tennessee</v>
      </c>
      <c r="AT174">
        <f t="shared" si="71"/>
        <v>173</v>
      </c>
      <c r="AU174">
        <f t="shared" si="72"/>
        <v>155.66666666666666</v>
      </c>
      <c r="AV174">
        <v>170</v>
      </c>
      <c r="AW174" t="str">
        <f t="shared" si="73"/>
        <v>Middle Tennessee</v>
      </c>
      <c r="AX174" t="str">
        <f t="shared" si="74"/>
        <v/>
      </c>
      <c r="AY174">
        <v>173</v>
      </c>
    </row>
    <row r="175" spans="1:51" x14ac:dyDescent="0.25">
      <c r="A175">
        <v>1</v>
      </c>
      <c r="B175">
        <v>1</v>
      </c>
      <c r="C175">
        <v>1</v>
      </c>
      <c r="D175" t="s">
        <v>320</v>
      </c>
      <c r="E175">
        <v>62.081699999999998</v>
      </c>
      <c r="F175">
        <v>303</v>
      </c>
      <c r="G175">
        <v>61.154000000000003</v>
      </c>
      <c r="H175">
        <v>308</v>
      </c>
      <c r="I175">
        <v>107.755</v>
      </c>
      <c r="J175">
        <v>55</v>
      </c>
      <c r="K175">
        <v>108.111</v>
      </c>
      <c r="L175">
        <v>85</v>
      </c>
      <c r="M175">
        <v>105.244</v>
      </c>
      <c r="N175">
        <v>245</v>
      </c>
      <c r="O175">
        <v>108.946</v>
      </c>
      <c r="P175">
        <v>276</v>
      </c>
      <c r="Q175">
        <v>-0.83491000000000004</v>
      </c>
      <c r="R175">
        <v>172</v>
      </c>
      <c r="S175">
        <f t="shared" si="50"/>
        <v>-1.3450018282360079E-2</v>
      </c>
      <c r="T175">
        <f t="shared" si="51"/>
        <v>172</v>
      </c>
      <c r="U175">
        <f t="shared" si="52"/>
        <v>725610.18454782572</v>
      </c>
      <c r="V175">
        <f t="shared" si="53"/>
        <v>120</v>
      </c>
      <c r="W175">
        <f t="shared" si="54"/>
        <v>29.280228560291935</v>
      </c>
      <c r="X175">
        <f t="shared" si="55"/>
        <v>319</v>
      </c>
      <c r="Y175">
        <f t="shared" si="56"/>
        <v>245.5</v>
      </c>
      <c r="Z175">
        <v>0.43169999999999997</v>
      </c>
      <c r="AA175">
        <f t="shared" si="57"/>
        <v>177</v>
      </c>
      <c r="AB175">
        <v>0.52949999999999997</v>
      </c>
      <c r="AC175">
        <f t="shared" si="58"/>
        <v>0.48059999999999997</v>
      </c>
      <c r="AD175">
        <f t="shared" si="59"/>
        <v>175</v>
      </c>
      <c r="AE175">
        <v>0.30380000000000001</v>
      </c>
      <c r="AF175">
        <f t="shared" si="60"/>
        <v>260</v>
      </c>
      <c r="AG175">
        <v>0.4592</v>
      </c>
      <c r="AH175">
        <f t="shared" si="61"/>
        <v>168</v>
      </c>
      <c r="AI175">
        <f t="shared" si="62"/>
        <v>190.08333333333334</v>
      </c>
      <c r="AJ175">
        <f>IF(C175=1,(AI175/Z175),REF)</f>
        <v>440.31348930584517</v>
      </c>
      <c r="AK175">
        <f t="shared" si="63"/>
        <v>181</v>
      </c>
      <c r="AL175">
        <f>IF(B175=1,(AI175/AC175),REF)</f>
        <v>395.51255375225418</v>
      </c>
      <c r="AM175">
        <f t="shared" si="64"/>
        <v>178</v>
      </c>
      <c r="AN175">
        <f t="shared" si="65"/>
        <v>175</v>
      </c>
      <c r="AO175" t="str">
        <f t="shared" si="66"/>
        <v>Tennessee Martin</v>
      </c>
      <c r="AP175">
        <f t="shared" si="67"/>
        <v>0.26183126805584439</v>
      </c>
      <c r="AQ175">
        <f t="shared" si="68"/>
        <v>0.26071037041013795</v>
      </c>
      <c r="AR175">
        <f t="shared" si="69"/>
        <v>0.58456978344489963</v>
      </c>
      <c r="AS175" t="str">
        <f t="shared" si="70"/>
        <v>Tennessee Martin</v>
      </c>
      <c r="AT175">
        <f t="shared" si="71"/>
        <v>174</v>
      </c>
      <c r="AU175">
        <f t="shared" si="72"/>
        <v>174.66666666666666</v>
      </c>
      <c r="AV175">
        <v>177</v>
      </c>
      <c r="AW175" t="str">
        <f t="shared" si="73"/>
        <v>Tennessee Martin</v>
      </c>
      <c r="AX175" t="str">
        <f t="shared" si="74"/>
        <v/>
      </c>
      <c r="AY175">
        <v>174</v>
      </c>
    </row>
    <row r="176" spans="1:51" x14ac:dyDescent="0.25">
      <c r="A176">
        <v>1</v>
      </c>
      <c r="B176">
        <v>1</v>
      </c>
      <c r="C176">
        <v>1</v>
      </c>
      <c r="D176" t="s">
        <v>76</v>
      </c>
      <c r="E176">
        <v>63.800400000000003</v>
      </c>
      <c r="F176">
        <v>238</v>
      </c>
      <c r="G176">
        <v>62.455500000000001</v>
      </c>
      <c r="H176">
        <v>265</v>
      </c>
      <c r="I176">
        <v>100.027</v>
      </c>
      <c r="J176">
        <v>213</v>
      </c>
      <c r="K176">
        <v>101.242</v>
      </c>
      <c r="L176">
        <v>229</v>
      </c>
      <c r="M176">
        <v>96.933700000000002</v>
      </c>
      <c r="N176">
        <v>69</v>
      </c>
      <c r="O176">
        <v>101.607</v>
      </c>
      <c r="P176">
        <v>130</v>
      </c>
      <c r="Q176">
        <v>-0.36476999999999998</v>
      </c>
      <c r="R176">
        <v>168</v>
      </c>
      <c r="S176">
        <f t="shared" si="50"/>
        <v>-5.7209672666628242E-3</v>
      </c>
      <c r="T176">
        <f t="shared" si="51"/>
        <v>168</v>
      </c>
      <c r="U176">
        <f t="shared" si="52"/>
        <v>653950.43556022574</v>
      </c>
      <c r="V176">
        <f t="shared" si="53"/>
        <v>236</v>
      </c>
      <c r="W176">
        <f t="shared" si="54"/>
        <v>25.483225921911668</v>
      </c>
      <c r="X176">
        <f t="shared" si="55"/>
        <v>152</v>
      </c>
      <c r="Y176">
        <f t="shared" si="56"/>
        <v>160</v>
      </c>
      <c r="Z176">
        <v>0.43020000000000003</v>
      </c>
      <c r="AA176">
        <f t="shared" si="57"/>
        <v>178</v>
      </c>
      <c r="AB176">
        <v>0.5292</v>
      </c>
      <c r="AC176">
        <f t="shared" si="58"/>
        <v>0.47970000000000002</v>
      </c>
      <c r="AD176">
        <f t="shared" si="59"/>
        <v>177</v>
      </c>
      <c r="AE176">
        <v>0.28749999999999998</v>
      </c>
      <c r="AF176">
        <f t="shared" si="60"/>
        <v>267</v>
      </c>
      <c r="AG176">
        <v>0.4662</v>
      </c>
      <c r="AH176">
        <f t="shared" si="61"/>
        <v>166</v>
      </c>
      <c r="AI176">
        <f t="shared" si="62"/>
        <v>195.66666666666666</v>
      </c>
      <c r="AJ176">
        <f>IF(C176=1,(AI176/Z176),REF)</f>
        <v>454.82721214938783</v>
      </c>
      <c r="AK176">
        <f t="shared" si="63"/>
        <v>184</v>
      </c>
      <c r="AL176">
        <f>IF(B176=1,(AI176/AC176),REF)</f>
        <v>407.89382252796884</v>
      </c>
      <c r="AM176">
        <f t="shared" si="64"/>
        <v>181</v>
      </c>
      <c r="AN176">
        <f t="shared" si="65"/>
        <v>177</v>
      </c>
      <c r="AO176" t="str">
        <f t="shared" si="66"/>
        <v>Canisius</v>
      </c>
      <c r="AP176">
        <f t="shared" si="67"/>
        <v>0.26007668532173134</v>
      </c>
      <c r="AQ176">
        <f t="shared" si="68"/>
        <v>0.25922142980229362</v>
      </c>
      <c r="AR176">
        <f t="shared" si="69"/>
        <v>0.58311565377197849</v>
      </c>
      <c r="AS176" t="str">
        <f t="shared" si="70"/>
        <v>Canisius</v>
      </c>
      <c r="AT176">
        <f t="shared" si="71"/>
        <v>175</v>
      </c>
      <c r="AU176">
        <f t="shared" si="72"/>
        <v>176.33333333333334</v>
      </c>
      <c r="AV176">
        <v>175</v>
      </c>
      <c r="AW176" t="str">
        <f t="shared" si="73"/>
        <v>Canisius</v>
      </c>
      <c r="AX176" t="str">
        <f t="shared" si="74"/>
        <v/>
      </c>
      <c r="AY176">
        <v>175</v>
      </c>
    </row>
    <row r="177" spans="1:51" x14ac:dyDescent="0.25">
      <c r="A177">
        <v>1</v>
      </c>
      <c r="B177">
        <v>1</v>
      </c>
      <c r="C177">
        <v>1</v>
      </c>
      <c r="D177" t="s">
        <v>236</v>
      </c>
      <c r="E177">
        <v>61.424900000000001</v>
      </c>
      <c r="F177">
        <v>317</v>
      </c>
      <c r="G177">
        <v>60.261699999999998</v>
      </c>
      <c r="H177">
        <v>326</v>
      </c>
      <c r="I177">
        <v>103.55200000000001</v>
      </c>
      <c r="J177">
        <v>137</v>
      </c>
      <c r="K177">
        <v>102.68</v>
      </c>
      <c r="L177">
        <v>194</v>
      </c>
      <c r="M177">
        <v>98.960700000000003</v>
      </c>
      <c r="N177">
        <v>105</v>
      </c>
      <c r="O177">
        <v>102.07899999999999</v>
      </c>
      <c r="P177">
        <v>140</v>
      </c>
      <c r="Q177">
        <v>0.60136400000000001</v>
      </c>
      <c r="R177">
        <v>157</v>
      </c>
      <c r="S177">
        <f t="shared" si="50"/>
        <v>9.7843057131556301E-3</v>
      </c>
      <c r="T177">
        <f t="shared" si="51"/>
        <v>157</v>
      </c>
      <c r="U177">
        <f t="shared" si="52"/>
        <v>647613.92460176011</v>
      </c>
      <c r="V177">
        <f t="shared" si="53"/>
        <v>245</v>
      </c>
      <c r="W177">
        <f t="shared" si="54"/>
        <v>26.665749372746255</v>
      </c>
      <c r="X177">
        <f t="shared" si="55"/>
        <v>212</v>
      </c>
      <c r="Y177">
        <f t="shared" si="56"/>
        <v>184.5</v>
      </c>
      <c r="Z177">
        <v>0.34639999999999999</v>
      </c>
      <c r="AA177">
        <f t="shared" si="57"/>
        <v>221</v>
      </c>
      <c r="AB177">
        <v>0.76480000000000004</v>
      </c>
      <c r="AC177">
        <f t="shared" si="58"/>
        <v>0.55559999999999998</v>
      </c>
      <c r="AD177">
        <f t="shared" si="59"/>
        <v>140</v>
      </c>
      <c r="AE177">
        <v>0.67889999999999995</v>
      </c>
      <c r="AF177">
        <f t="shared" si="60"/>
        <v>120</v>
      </c>
      <c r="AG177">
        <v>0.40639999999999998</v>
      </c>
      <c r="AH177">
        <f t="shared" si="61"/>
        <v>197</v>
      </c>
      <c r="AI177">
        <f t="shared" si="62"/>
        <v>173.91666666666666</v>
      </c>
      <c r="AJ177">
        <f>IF(C177=1,(AI177/Z177),REF)</f>
        <v>502.06889915319476</v>
      </c>
      <c r="AK177">
        <f t="shared" si="63"/>
        <v>196</v>
      </c>
      <c r="AL177">
        <f>IF(B177=1,(AI177/AC177),REF)</f>
        <v>313.0249580033597</v>
      </c>
      <c r="AM177">
        <f t="shared" si="64"/>
        <v>154</v>
      </c>
      <c r="AN177">
        <f t="shared" si="65"/>
        <v>140</v>
      </c>
      <c r="AO177" t="str">
        <f t="shared" si="66"/>
        <v>North Dakota St.</v>
      </c>
      <c r="AP177">
        <f t="shared" si="67"/>
        <v>0.20735628852490845</v>
      </c>
      <c r="AQ177">
        <f t="shared" si="68"/>
        <v>0.31033763103304962</v>
      </c>
      <c r="AR177">
        <f t="shared" si="69"/>
        <v>0.58239444962367959</v>
      </c>
      <c r="AS177" t="str">
        <f t="shared" si="70"/>
        <v>North Dakota St.</v>
      </c>
      <c r="AT177">
        <f t="shared" si="71"/>
        <v>176</v>
      </c>
      <c r="AU177">
        <f t="shared" si="72"/>
        <v>152</v>
      </c>
      <c r="AV177">
        <v>171</v>
      </c>
      <c r="AW177" t="str">
        <f t="shared" si="73"/>
        <v>North Dakota St.</v>
      </c>
      <c r="AX177" t="str">
        <f t="shared" si="74"/>
        <v/>
      </c>
      <c r="AY177">
        <v>176</v>
      </c>
    </row>
    <row r="178" spans="1:51" x14ac:dyDescent="0.25">
      <c r="A178">
        <v>1</v>
      </c>
      <c r="B178">
        <v>1</v>
      </c>
      <c r="C178">
        <v>1</v>
      </c>
      <c r="D178" t="s">
        <v>175</v>
      </c>
      <c r="E178">
        <v>65.808700000000002</v>
      </c>
      <c r="F178">
        <v>124</v>
      </c>
      <c r="G178">
        <v>65.962299999999999</v>
      </c>
      <c r="H178">
        <v>79</v>
      </c>
      <c r="I178">
        <v>100.26</v>
      </c>
      <c r="J178">
        <v>210</v>
      </c>
      <c r="K178">
        <v>99.336299999999994</v>
      </c>
      <c r="L178">
        <v>256</v>
      </c>
      <c r="M178">
        <v>99.878</v>
      </c>
      <c r="N178">
        <v>122</v>
      </c>
      <c r="O178">
        <v>102.343</v>
      </c>
      <c r="P178">
        <v>148</v>
      </c>
      <c r="Q178">
        <v>-3.0067400000000002</v>
      </c>
      <c r="R178">
        <v>202</v>
      </c>
      <c r="S178">
        <f t="shared" si="50"/>
        <v>-4.568848799626811E-2</v>
      </c>
      <c r="T178">
        <f t="shared" si="51"/>
        <v>203</v>
      </c>
      <c r="U178">
        <f t="shared" si="52"/>
        <v>649380.54174233181</v>
      </c>
      <c r="V178">
        <f t="shared" si="53"/>
        <v>242</v>
      </c>
      <c r="W178">
        <f t="shared" si="54"/>
        <v>24.992500972265375</v>
      </c>
      <c r="X178">
        <f t="shared" si="55"/>
        <v>125</v>
      </c>
      <c r="Y178">
        <f t="shared" si="56"/>
        <v>164</v>
      </c>
      <c r="Z178">
        <v>0.44379999999999997</v>
      </c>
      <c r="AA178">
        <f t="shared" si="57"/>
        <v>171</v>
      </c>
      <c r="AB178">
        <v>0.45810000000000001</v>
      </c>
      <c r="AC178">
        <f t="shared" si="58"/>
        <v>0.45094999999999996</v>
      </c>
      <c r="AD178">
        <f t="shared" si="59"/>
        <v>183</v>
      </c>
      <c r="AE178">
        <v>0.66959999999999997</v>
      </c>
      <c r="AF178">
        <f t="shared" si="60"/>
        <v>124</v>
      </c>
      <c r="AG178">
        <v>0.46970000000000001</v>
      </c>
      <c r="AH178">
        <f t="shared" si="61"/>
        <v>164</v>
      </c>
      <c r="AI178">
        <f t="shared" si="62"/>
        <v>180</v>
      </c>
      <c r="AJ178">
        <f>IF(C178=1,(AI178/Z178),REF)</f>
        <v>405.58810274898605</v>
      </c>
      <c r="AK178">
        <f t="shared" si="63"/>
        <v>171</v>
      </c>
      <c r="AL178">
        <f>IF(B178=1,(AI178/AC178),REF)</f>
        <v>399.15733451602176</v>
      </c>
      <c r="AM178">
        <f t="shared" si="64"/>
        <v>179</v>
      </c>
      <c r="AN178">
        <f t="shared" si="65"/>
        <v>171</v>
      </c>
      <c r="AO178" t="str">
        <f t="shared" si="66"/>
        <v>Lehigh</v>
      </c>
      <c r="AP178">
        <f t="shared" si="67"/>
        <v>0.27139037218274481</v>
      </c>
      <c r="AQ178">
        <f t="shared" si="68"/>
        <v>0.24434584100320519</v>
      </c>
      <c r="AR178">
        <f t="shared" si="69"/>
        <v>0.58151249727344034</v>
      </c>
      <c r="AS178" t="str">
        <f t="shared" si="70"/>
        <v>Lehigh</v>
      </c>
      <c r="AT178">
        <f t="shared" si="71"/>
        <v>177</v>
      </c>
      <c r="AU178">
        <f t="shared" si="72"/>
        <v>177</v>
      </c>
      <c r="AV178">
        <v>176</v>
      </c>
      <c r="AW178" t="str">
        <f t="shared" si="73"/>
        <v>Lehigh</v>
      </c>
      <c r="AX178" t="str">
        <f t="shared" si="74"/>
        <v/>
      </c>
      <c r="AY178">
        <v>177</v>
      </c>
    </row>
    <row r="179" spans="1:51" x14ac:dyDescent="0.25">
      <c r="A179">
        <v>1</v>
      </c>
      <c r="B179">
        <v>1</v>
      </c>
      <c r="C179">
        <v>1</v>
      </c>
      <c r="D179" t="s">
        <v>333</v>
      </c>
      <c r="E179">
        <v>63.5807</v>
      </c>
      <c r="F179">
        <v>248</v>
      </c>
      <c r="G179">
        <v>62.727699999999999</v>
      </c>
      <c r="H179">
        <v>253</v>
      </c>
      <c r="I179">
        <v>96.683899999999994</v>
      </c>
      <c r="J179">
        <v>277</v>
      </c>
      <c r="K179">
        <v>99.483500000000006</v>
      </c>
      <c r="L179">
        <v>254</v>
      </c>
      <c r="M179">
        <v>99.885999999999996</v>
      </c>
      <c r="N179">
        <v>123</v>
      </c>
      <c r="O179">
        <v>103.583</v>
      </c>
      <c r="P179">
        <v>164</v>
      </c>
      <c r="Q179">
        <v>-4.0992899999999999</v>
      </c>
      <c r="R179">
        <v>218</v>
      </c>
      <c r="S179">
        <f t="shared" si="50"/>
        <v>-6.4477113337852401E-2</v>
      </c>
      <c r="T179">
        <f t="shared" si="51"/>
        <v>219</v>
      </c>
      <c r="U179">
        <f t="shared" si="52"/>
        <v>629256.07525639574</v>
      </c>
      <c r="V179">
        <f t="shared" si="53"/>
        <v>271</v>
      </c>
      <c r="W179">
        <f t="shared" si="54"/>
        <v>26.37158732072292</v>
      </c>
      <c r="X179">
        <f t="shared" si="55"/>
        <v>190</v>
      </c>
      <c r="Y179">
        <f t="shared" si="56"/>
        <v>204.5</v>
      </c>
      <c r="Z179">
        <v>0.49469999999999997</v>
      </c>
      <c r="AA179">
        <f t="shared" si="57"/>
        <v>152</v>
      </c>
      <c r="AB179">
        <v>0.33950000000000002</v>
      </c>
      <c r="AC179">
        <f t="shared" si="58"/>
        <v>0.41710000000000003</v>
      </c>
      <c r="AD179">
        <f t="shared" si="59"/>
        <v>203</v>
      </c>
      <c r="AE179">
        <v>0.1333</v>
      </c>
      <c r="AF179">
        <f t="shared" si="60"/>
        <v>328</v>
      </c>
      <c r="AG179">
        <v>0.47849999999999998</v>
      </c>
      <c r="AH179">
        <f t="shared" si="61"/>
        <v>160</v>
      </c>
      <c r="AI179">
        <f t="shared" si="62"/>
        <v>230.91666666666666</v>
      </c>
      <c r="AJ179">
        <f>IF(C179=1,(AI179/Z179),REF)</f>
        <v>466.78121420389465</v>
      </c>
      <c r="AK179">
        <f t="shared" si="63"/>
        <v>190</v>
      </c>
      <c r="AL179">
        <f>IF(B179=1,(AI179/AC179),REF)</f>
        <v>553.62423079996802</v>
      </c>
      <c r="AM179">
        <f t="shared" si="64"/>
        <v>217</v>
      </c>
      <c r="AN179">
        <f t="shared" si="65"/>
        <v>190</v>
      </c>
      <c r="AO179" t="str">
        <f t="shared" si="66"/>
        <v>Tulane</v>
      </c>
      <c r="AP179">
        <f t="shared" si="67"/>
        <v>0.29829517793033899</v>
      </c>
      <c r="AQ179">
        <f t="shared" si="68"/>
        <v>0.21694911252769941</v>
      </c>
      <c r="AR179">
        <f t="shared" si="69"/>
        <v>0.581290569005804</v>
      </c>
      <c r="AS179" t="str">
        <f t="shared" si="70"/>
        <v>Tulane</v>
      </c>
      <c r="AT179">
        <f t="shared" si="71"/>
        <v>178</v>
      </c>
      <c r="AU179">
        <f t="shared" si="72"/>
        <v>190.33333333333334</v>
      </c>
      <c r="AV179">
        <v>179</v>
      </c>
      <c r="AW179" t="str">
        <f t="shared" si="73"/>
        <v>Tulane</v>
      </c>
      <c r="AX179" t="str">
        <f t="shared" si="74"/>
        <v/>
      </c>
      <c r="AY179">
        <v>178</v>
      </c>
    </row>
    <row r="180" spans="1:51" x14ac:dyDescent="0.25">
      <c r="A180">
        <v>1</v>
      </c>
      <c r="B180">
        <v>1</v>
      </c>
      <c r="C180">
        <v>1</v>
      </c>
      <c r="D180" t="s">
        <v>173</v>
      </c>
      <c r="E180">
        <v>64.612300000000005</v>
      </c>
      <c r="F180">
        <v>185</v>
      </c>
      <c r="G180">
        <v>64.310400000000001</v>
      </c>
      <c r="H180">
        <v>153</v>
      </c>
      <c r="I180">
        <v>113.655</v>
      </c>
      <c r="J180">
        <v>15</v>
      </c>
      <c r="K180">
        <v>112.691</v>
      </c>
      <c r="L180">
        <v>41</v>
      </c>
      <c r="M180">
        <v>111.764</v>
      </c>
      <c r="N180">
        <v>336</v>
      </c>
      <c r="O180">
        <v>114.45</v>
      </c>
      <c r="P180">
        <v>335</v>
      </c>
      <c r="Q180">
        <v>-1.75874</v>
      </c>
      <c r="R180">
        <v>188</v>
      </c>
      <c r="S180">
        <f t="shared" si="50"/>
        <v>-2.7223918665641066E-2</v>
      </c>
      <c r="T180">
        <f t="shared" si="51"/>
        <v>187</v>
      </c>
      <c r="U180">
        <f t="shared" si="52"/>
        <v>820528.49258881644</v>
      </c>
      <c r="V180">
        <f t="shared" si="53"/>
        <v>42</v>
      </c>
      <c r="W180">
        <f t="shared" si="54"/>
        <v>30.44178219554971</v>
      </c>
      <c r="X180">
        <f t="shared" si="55"/>
        <v>341</v>
      </c>
      <c r="Y180">
        <f t="shared" si="56"/>
        <v>264</v>
      </c>
      <c r="Z180">
        <v>0.46060000000000001</v>
      </c>
      <c r="AA180">
        <f t="shared" si="57"/>
        <v>164</v>
      </c>
      <c r="AB180">
        <v>0.38140000000000002</v>
      </c>
      <c r="AC180">
        <f t="shared" si="58"/>
        <v>0.42100000000000004</v>
      </c>
      <c r="AD180">
        <f t="shared" si="59"/>
        <v>197</v>
      </c>
      <c r="AE180">
        <v>0.39389999999999997</v>
      </c>
      <c r="AF180">
        <f t="shared" si="60"/>
        <v>225</v>
      </c>
      <c r="AG180">
        <v>0.60299999999999998</v>
      </c>
      <c r="AH180">
        <f t="shared" si="61"/>
        <v>130</v>
      </c>
      <c r="AI180">
        <f t="shared" si="62"/>
        <v>174.16666666666666</v>
      </c>
      <c r="AJ180">
        <f>IF(C180=1,(AI180/Z180),REF)</f>
        <v>378.12997539441307</v>
      </c>
      <c r="AK180">
        <f t="shared" si="63"/>
        <v>161</v>
      </c>
      <c r="AL180">
        <f>IF(B180=1,(AI180/AC180),REF)</f>
        <v>413.6975455265241</v>
      </c>
      <c r="AM180">
        <f t="shared" si="64"/>
        <v>184</v>
      </c>
      <c r="AN180">
        <f t="shared" si="65"/>
        <v>161</v>
      </c>
      <c r="AO180" t="str">
        <f t="shared" si="66"/>
        <v>Lafayette</v>
      </c>
      <c r="AP180">
        <f t="shared" si="67"/>
        <v>0.28364522862390779</v>
      </c>
      <c r="AQ180">
        <f t="shared" si="68"/>
        <v>0.22709956487119753</v>
      </c>
      <c r="AR180">
        <f t="shared" si="69"/>
        <v>0.57925471961746433</v>
      </c>
      <c r="AS180" t="str">
        <f t="shared" si="70"/>
        <v>Lafayette</v>
      </c>
      <c r="AT180">
        <f t="shared" si="71"/>
        <v>179</v>
      </c>
      <c r="AU180">
        <f t="shared" si="72"/>
        <v>179</v>
      </c>
      <c r="AV180">
        <v>182</v>
      </c>
      <c r="AW180" t="str">
        <f t="shared" si="73"/>
        <v>Lafayette</v>
      </c>
      <c r="AX180" t="str">
        <f t="shared" si="74"/>
        <v/>
      </c>
      <c r="AY180">
        <v>179</v>
      </c>
    </row>
    <row r="181" spans="1:51" x14ac:dyDescent="0.25">
      <c r="A181">
        <v>1</v>
      </c>
      <c r="B181">
        <v>1</v>
      </c>
      <c r="C181">
        <v>1</v>
      </c>
      <c r="D181" t="s">
        <v>82</v>
      </c>
      <c r="E181">
        <v>65.400400000000005</v>
      </c>
      <c r="F181">
        <v>146</v>
      </c>
      <c r="G181">
        <v>64.275499999999994</v>
      </c>
      <c r="H181">
        <v>158</v>
      </c>
      <c r="I181">
        <v>105.86799999999999</v>
      </c>
      <c r="J181">
        <v>90</v>
      </c>
      <c r="K181">
        <v>105.044</v>
      </c>
      <c r="L181">
        <v>141</v>
      </c>
      <c r="M181">
        <v>102.215</v>
      </c>
      <c r="N181">
        <v>174</v>
      </c>
      <c r="O181">
        <v>104.994</v>
      </c>
      <c r="P181">
        <v>189</v>
      </c>
      <c r="Q181">
        <v>5.0156699999999999E-2</v>
      </c>
      <c r="R181">
        <v>165</v>
      </c>
      <c r="S181">
        <f t="shared" si="50"/>
        <v>7.645213179123851E-4</v>
      </c>
      <c r="T181">
        <f t="shared" si="51"/>
        <v>165</v>
      </c>
      <c r="U181">
        <f t="shared" si="52"/>
        <v>721643.83631117432</v>
      </c>
      <c r="V181">
        <f t="shared" si="53"/>
        <v>124</v>
      </c>
      <c r="W181">
        <f t="shared" si="54"/>
        <v>26.198882427434885</v>
      </c>
      <c r="X181">
        <f t="shared" si="55"/>
        <v>180</v>
      </c>
      <c r="Y181">
        <f t="shared" si="56"/>
        <v>172.5</v>
      </c>
      <c r="Z181">
        <v>0.38590000000000002</v>
      </c>
      <c r="AA181">
        <f t="shared" si="57"/>
        <v>198</v>
      </c>
      <c r="AB181">
        <v>0.60660000000000003</v>
      </c>
      <c r="AC181">
        <f t="shared" si="58"/>
        <v>0.49625000000000002</v>
      </c>
      <c r="AD181">
        <f t="shared" si="59"/>
        <v>166</v>
      </c>
      <c r="AE181">
        <v>0.48020000000000002</v>
      </c>
      <c r="AF181">
        <f t="shared" si="60"/>
        <v>192</v>
      </c>
      <c r="AG181">
        <v>0.45350000000000001</v>
      </c>
      <c r="AH181">
        <f t="shared" si="61"/>
        <v>172</v>
      </c>
      <c r="AI181">
        <f t="shared" si="62"/>
        <v>165.25</v>
      </c>
      <c r="AJ181">
        <f>IF(C181=1,(AI181/Z181),REF)</f>
        <v>428.219746048199</v>
      </c>
      <c r="AK181">
        <f t="shared" si="63"/>
        <v>178</v>
      </c>
      <c r="AL181">
        <f>IF(B181=1,(AI181/AC181),REF)</f>
        <v>332.99748110831234</v>
      </c>
      <c r="AM181">
        <f t="shared" si="64"/>
        <v>164</v>
      </c>
      <c r="AN181">
        <f t="shared" si="65"/>
        <v>164</v>
      </c>
      <c r="AO181" t="str">
        <f t="shared" si="66"/>
        <v>Chattanooga</v>
      </c>
      <c r="AP181">
        <f t="shared" si="67"/>
        <v>0.23470577142378896</v>
      </c>
      <c r="AQ181">
        <f t="shared" si="68"/>
        <v>0.27505210659651075</v>
      </c>
      <c r="AR181">
        <f t="shared" si="69"/>
        <v>0.57880674075088767</v>
      </c>
      <c r="AS181" t="str">
        <f t="shared" si="70"/>
        <v>Chattanooga</v>
      </c>
      <c r="AT181">
        <f t="shared" si="71"/>
        <v>180</v>
      </c>
      <c r="AU181">
        <f t="shared" si="72"/>
        <v>170</v>
      </c>
      <c r="AV181">
        <v>183</v>
      </c>
      <c r="AW181" t="str">
        <f t="shared" si="73"/>
        <v>Chattanooga</v>
      </c>
      <c r="AX181" t="str">
        <f t="shared" si="74"/>
        <v/>
      </c>
      <c r="AY181">
        <v>180</v>
      </c>
    </row>
    <row r="182" spans="1:51" x14ac:dyDescent="0.25">
      <c r="A182">
        <v>1</v>
      </c>
      <c r="B182">
        <v>1</v>
      </c>
      <c r="C182">
        <v>1</v>
      </c>
      <c r="D182" t="s">
        <v>147</v>
      </c>
      <c r="E182">
        <v>63.856900000000003</v>
      </c>
      <c r="F182">
        <v>234</v>
      </c>
      <c r="G182">
        <v>63.911499999999997</v>
      </c>
      <c r="H182">
        <v>172</v>
      </c>
      <c r="I182">
        <v>99.479500000000002</v>
      </c>
      <c r="J182">
        <v>233</v>
      </c>
      <c r="K182">
        <v>100.997</v>
      </c>
      <c r="L182">
        <v>232</v>
      </c>
      <c r="M182">
        <v>101.355</v>
      </c>
      <c r="N182">
        <v>160</v>
      </c>
      <c r="O182">
        <v>104.54900000000001</v>
      </c>
      <c r="P182">
        <v>179</v>
      </c>
      <c r="Q182">
        <v>-3.5514100000000002</v>
      </c>
      <c r="R182">
        <v>210</v>
      </c>
      <c r="S182">
        <f t="shared" si="50"/>
        <v>-5.5624372620656601E-2</v>
      </c>
      <c r="T182">
        <f t="shared" si="51"/>
        <v>211</v>
      </c>
      <c r="U182">
        <f t="shared" si="52"/>
        <v>651365.5401933121</v>
      </c>
      <c r="V182">
        <f t="shared" si="53"/>
        <v>240</v>
      </c>
      <c r="W182">
        <f t="shared" si="54"/>
        <v>26.650415333170326</v>
      </c>
      <c r="X182">
        <f t="shared" si="55"/>
        <v>209</v>
      </c>
      <c r="Y182">
        <f t="shared" si="56"/>
        <v>210</v>
      </c>
      <c r="Z182">
        <v>0.4577</v>
      </c>
      <c r="AA182">
        <f t="shared" si="57"/>
        <v>166</v>
      </c>
      <c r="AB182">
        <v>0.40379999999999999</v>
      </c>
      <c r="AC182">
        <f t="shared" si="58"/>
        <v>0.43074999999999997</v>
      </c>
      <c r="AD182">
        <f t="shared" si="59"/>
        <v>192</v>
      </c>
      <c r="AE182">
        <v>0.70050000000000001</v>
      </c>
      <c r="AF182">
        <f t="shared" si="60"/>
        <v>111</v>
      </c>
      <c r="AG182">
        <v>0.3982</v>
      </c>
      <c r="AH182">
        <f t="shared" si="61"/>
        <v>199</v>
      </c>
      <c r="AI182">
        <f t="shared" si="62"/>
        <v>193.83333333333334</v>
      </c>
      <c r="AJ182">
        <f>IF(C182=1,(AI182/Z182),REF)</f>
        <v>423.49428300924916</v>
      </c>
      <c r="AK182">
        <f t="shared" si="63"/>
        <v>176</v>
      </c>
      <c r="AL182">
        <f>IF(B182=1,(AI182/AC182),REF)</f>
        <v>449.99032694911983</v>
      </c>
      <c r="AM182">
        <f t="shared" si="64"/>
        <v>191</v>
      </c>
      <c r="AN182">
        <f t="shared" si="65"/>
        <v>176</v>
      </c>
      <c r="AO182" t="str">
        <f t="shared" si="66"/>
        <v>Houston</v>
      </c>
      <c r="AP182">
        <f t="shared" si="67"/>
        <v>0.2786838596351876</v>
      </c>
      <c r="AQ182">
        <f t="shared" si="68"/>
        <v>0.22992937729045007</v>
      </c>
      <c r="AR182">
        <f t="shared" si="69"/>
        <v>0.57828651509245321</v>
      </c>
      <c r="AS182" t="str">
        <f t="shared" si="70"/>
        <v>Houston</v>
      </c>
      <c r="AT182">
        <f t="shared" si="71"/>
        <v>181</v>
      </c>
      <c r="AU182">
        <f t="shared" si="72"/>
        <v>183</v>
      </c>
      <c r="AV182">
        <v>181</v>
      </c>
      <c r="AW182" t="str">
        <f t="shared" si="73"/>
        <v>Houston</v>
      </c>
      <c r="AX182" t="str">
        <f t="shared" si="74"/>
        <v/>
      </c>
      <c r="AY182">
        <v>181</v>
      </c>
    </row>
    <row r="183" spans="1:51" x14ac:dyDescent="0.25">
      <c r="A183">
        <v>1</v>
      </c>
      <c r="B183">
        <v>1</v>
      </c>
      <c r="C183">
        <v>1</v>
      </c>
      <c r="D183" t="s">
        <v>309</v>
      </c>
      <c r="E183">
        <v>65.299800000000005</v>
      </c>
      <c r="F183">
        <v>150</v>
      </c>
      <c r="G183">
        <v>63.817900000000002</v>
      </c>
      <c r="H183">
        <v>180</v>
      </c>
      <c r="I183">
        <v>103.955</v>
      </c>
      <c r="J183">
        <v>127</v>
      </c>
      <c r="K183">
        <v>102.76300000000001</v>
      </c>
      <c r="L183">
        <v>191</v>
      </c>
      <c r="M183">
        <v>96.577200000000005</v>
      </c>
      <c r="N183">
        <v>60</v>
      </c>
      <c r="O183">
        <v>102.325</v>
      </c>
      <c r="P183">
        <v>147</v>
      </c>
      <c r="Q183">
        <v>0.43767899999999998</v>
      </c>
      <c r="R183">
        <v>160</v>
      </c>
      <c r="S183">
        <f t="shared" si="50"/>
        <v>6.7075243722033197E-3</v>
      </c>
      <c r="T183">
        <f t="shared" si="51"/>
        <v>160</v>
      </c>
      <c r="U183">
        <f t="shared" si="52"/>
        <v>689581.17918886628</v>
      </c>
      <c r="V183">
        <f t="shared" si="53"/>
        <v>189</v>
      </c>
      <c r="W183">
        <f t="shared" si="54"/>
        <v>25.180187181231176</v>
      </c>
      <c r="X183">
        <f t="shared" si="55"/>
        <v>135</v>
      </c>
      <c r="Y183">
        <f t="shared" si="56"/>
        <v>147.5</v>
      </c>
      <c r="Z183">
        <v>0.4289</v>
      </c>
      <c r="AA183">
        <f t="shared" si="57"/>
        <v>179</v>
      </c>
      <c r="AB183">
        <v>0.46350000000000002</v>
      </c>
      <c r="AC183">
        <f t="shared" si="58"/>
        <v>0.44620000000000004</v>
      </c>
      <c r="AD183">
        <f t="shared" si="59"/>
        <v>186</v>
      </c>
      <c r="AE183">
        <v>0.57699999999999996</v>
      </c>
      <c r="AF183">
        <f t="shared" si="60"/>
        <v>159</v>
      </c>
      <c r="AG183">
        <v>0.41370000000000001</v>
      </c>
      <c r="AH183">
        <f t="shared" si="61"/>
        <v>190</v>
      </c>
      <c r="AI183">
        <f t="shared" si="62"/>
        <v>171.91666666666666</v>
      </c>
      <c r="AJ183">
        <f>IF(C183=1,(AI183/Z183),REF)</f>
        <v>400.83158467397215</v>
      </c>
      <c r="AK183">
        <f t="shared" si="63"/>
        <v>169</v>
      </c>
      <c r="AL183">
        <f>IF(B183=1,(AI183/AC183),REF)</f>
        <v>385.29060212161954</v>
      </c>
      <c r="AM183">
        <f t="shared" si="64"/>
        <v>175</v>
      </c>
      <c r="AN183">
        <f t="shared" si="65"/>
        <v>169</v>
      </c>
      <c r="AO183" t="str">
        <f t="shared" si="66"/>
        <v>St. Francis NY</v>
      </c>
      <c r="AP183">
        <f t="shared" si="67"/>
        <v>0.26258838497318837</v>
      </c>
      <c r="AQ183">
        <f t="shared" si="68"/>
        <v>0.24284299937568482</v>
      </c>
      <c r="AR183">
        <f t="shared" si="69"/>
        <v>0.57683670042547686</v>
      </c>
      <c r="AS183" t="str">
        <f t="shared" si="70"/>
        <v>St. Francis NY</v>
      </c>
      <c r="AT183">
        <f t="shared" si="71"/>
        <v>182</v>
      </c>
      <c r="AU183">
        <f t="shared" si="72"/>
        <v>179</v>
      </c>
      <c r="AV183">
        <v>178</v>
      </c>
      <c r="AW183" t="str">
        <f t="shared" si="73"/>
        <v>St. Francis NY</v>
      </c>
      <c r="AX183" t="str">
        <f t="shared" si="74"/>
        <v/>
      </c>
      <c r="AY183">
        <v>182</v>
      </c>
    </row>
    <row r="184" spans="1:51" x14ac:dyDescent="0.25">
      <c r="A184">
        <v>1</v>
      </c>
      <c r="B184">
        <v>1</v>
      </c>
      <c r="C184">
        <v>1</v>
      </c>
      <c r="D184" t="s">
        <v>269</v>
      </c>
      <c r="E184">
        <v>66.520899999999997</v>
      </c>
      <c r="F184">
        <v>95</v>
      </c>
      <c r="G184">
        <v>66.1126</v>
      </c>
      <c r="H184">
        <v>74</v>
      </c>
      <c r="I184">
        <v>102.29600000000001</v>
      </c>
      <c r="J184">
        <v>172</v>
      </c>
      <c r="K184">
        <v>102.33199999999999</v>
      </c>
      <c r="L184">
        <v>203</v>
      </c>
      <c r="M184">
        <v>98.838300000000004</v>
      </c>
      <c r="N184">
        <v>103</v>
      </c>
      <c r="O184">
        <v>103.75</v>
      </c>
      <c r="P184">
        <v>168</v>
      </c>
      <c r="Q184">
        <v>-1.4188000000000001</v>
      </c>
      <c r="R184">
        <v>179</v>
      </c>
      <c r="S184">
        <f t="shared" si="50"/>
        <v>-2.1316608765064912E-2</v>
      </c>
      <c r="T184">
        <f t="shared" si="51"/>
        <v>177</v>
      </c>
      <c r="U184">
        <f t="shared" si="52"/>
        <v>696596.10331488156</v>
      </c>
      <c r="V184">
        <f t="shared" si="53"/>
        <v>178</v>
      </c>
      <c r="W184">
        <f t="shared" si="54"/>
        <v>25.27102469851603</v>
      </c>
      <c r="X184">
        <f t="shared" si="55"/>
        <v>146</v>
      </c>
      <c r="Y184">
        <f t="shared" si="56"/>
        <v>161.5</v>
      </c>
      <c r="Z184">
        <v>0.37269999999999998</v>
      </c>
      <c r="AA184">
        <f t="shared" si="57"/>
        <v>208</v>
      </c>
      <c r="AB184">
        <v>0.60870000000000002</v>
      </c>
      <c r="AC184">
        <f t="shared" si="58"/>
        <v>0.49070000000000003</v>
      </c>
      <c r="AD184">
        <f t="shared" si="59"/>
        <v>167</v>
      </c>
      <c r="AE184">
        <v>0.77980000000000005</v>
      </c>
      <c r="AF184">
        <f t="shared" si="60"/>
        <v>78</v>
      </c>
      <c r="AG184">
        <v>0.68989999999999996</v>
      </c>
      <c r="AH184">
        <f t="shared" si="61"/>
        <v>105</v>
      </c>
      <c r="AI184">
        <f t="shared" si="62"/>
        <v>144.41666666666666</v>
      </c>
      <c r="AJ184">
        <f>IF(C184=1,(AI184/Z184),REF)</f>
        <v>387.48770235220462</v>
      </c>
      <c r="AK184">
        <f t="shared" si="63"/>
        <v>166</v>
      </c>
      <c r="AL184">
        <f>IF(B184=1,(AI184/AC184),REF)</f>
        <v>294.30745193940623</v>
      </c>
      <c r="AM184">
        <f t="shared" si="64"/>
        <v>148</v>
      </c>
      <c r="AN184">
        <f t="shared" si="65"/>
        <v>148</v>
      </c>
      <c r="AO184" t="str">
        <f t="shared" si="66"/>
        <v>Quinnipiac</v>
      </c>
      <c r="AP184">
        <f t="shared" si="67"/>
        <v>0.22895454005717017</v>
      </c>
      <c r="AQ184">
        <f t="shared" si="68"/>
        <v>0.27620750503795666</v>
      </c>
      <c r="AR184">
        <f t="shared" si="69"/>
        <v>0.57671372459453996</v>
      </c>
      <c r="AS184" t="str">
        <f t="shared" si="70"/>
        <v>Quinnipiac</v>
      </c>
      <c r="AT184">
        <f t="shared" si="71"/>
        <v>183</v>
      </c>
      <c r="AU184">
        <f t="shared" si="72"/>
        <v>166</v>
      </c>
      <c r="AV184">
        <v>180</v>
      </c>
      <c r="AW184" t="str">
        <f t="shared" si="73"/>
        <v>Quinnipiac</v>
      </c>
      <c r="AX184" t="str">
        <f t="shared" si="74"/>
        <v/>
      </c>
      <c r="AY184">
        <v>183</v>
      </c>
    </row>
    <row r="185" spans="1:51" x14ac:dyDescent="0.25">
      <c r="A185">
        <v>1</v>
      </c>
      <c r="B185">
        <v>1</v>
      </c>
      <c r="C185">
        <v>1</v>
      </c>
      <c r="D185" t="s">
        <v>110</v>
      </c>
      <c r="E185">
        <v>68.090299999999999</v>
      </c>
      <c r="F185">
        <v>42</v>
      </c>
      <c r="G185">
        <v>67.375900000000001</v>
      </c>
      <c r="H185">
        <v>31</v>
      </c>
      <c r="I185">
        <v>104.276</v>
      </c>
      <c r="J185">
        <v>120</v>
      </c>
      <c r="K185">
        <v>102.70099999999999</v>
      </c>
      <c r="L185">
        <v>193</v>
      </c>
      <c r="M185">
        <v>105.34099999999999</v>
      </c>
      <c r="N185">
        <v>248</v>
      </c>
      <c r="O185">
        <v>107.09699999999999</v>
      </c>
      <c r="P185">
        <v>234</v>
      </c>
      <c r="Q185">
        <v>-4.3959599999999996</v>
      </c>
      <c r="R185">
        <v>220</v>
      </c>
      <c r="S185">
        <f t="shared" si="50"/>
        <v>-6.4561325181413512E-2</v>
      </c>
      <c r="T185">
        <f t="shared" si="51"/>
        <v>220</v>
      </c>
      <c r="U185">
        <f t="shared" si="52"/>
        <v>718182.12610271014</v>
      </c>
      <c r="V185">
        <f t="shared" si="53"/>
        <v>134</v>
      </c>
      <c r="W185">
        <f t="shared" si="54"/>
        <v>25.975172551647606</v>
      </c>
      <c r="X185">
        <f t="shared" si="55"/>
        <v>169</v>
      </c>
      <c r="Y185">
        <f t="shared" si="56"/>
        <v>194.5</v>
      </c>
      <c r="Z185">
        <v>0.44800000000000001</v>
      </c>
      <c r="AA185">
        <f t="shared" si="57"/>
        <v>170</v>
      </c>
      <c r="AB185">
        <v>0.41149999999999998</v>
      </c>
      <c r="AC185">
        <f t="shared" si="58"/>
        <v>0.42974999999999997</v>
      </c>
      <c r="AD185">
        <f t="shared" si="59"/>
        <v>194</v>
      </c>
      <c r="AE185">
        <v>0.3649</v>
      </c>
      <c r="AF185">
        <f t="shared" si="60"/>
        <v>238</v>
      </c>
      <c r="AG185">
        <v>0.56499999999999995</v>
      </c>
      <c r="AH185">
        <f t="shared" si="61"/>
        <v>139</v>
      </c>
      <c r="AI185">
        <f t="shared" si="62"/>
        <v>186.58333333333334</v>
      </c>
      <c r="AJ185">
        <f>IF(C185=1,(AI185/Z185),REF)</f>
        <v>416.48065476190476</v>
      </c>
      <c r="AK185">
        <f t="shared" si="63"/>
        <v>174</v>
      </c>
      <c r="AL185">
        <f>IF(B185=1,(AI185/AC185),REF)</f>
        <v>434.16715144463842</v>
      </c>
      <c r="AM185">
        <f t="shared" si="64"/>
        <v>188</v>
      </c>
      <c r="AN185">
        <f t="shared" si="65"/>
        <v>174</v>
      </c>
      <c r="AO185" t="str">
        <f t="shared" si="66"/>
        <v>East Tennessee St.</v>
      </c>
      <c r="AP185">
        <f t="shared" si="67"/>
        <v>0.27323365401570587</v>
      </c>
      <c r="AQ185">
        <f t="shared" si="68"/>
        <v>0.23042433318677744</v>
      </c>
      <c r="AR185">
        <f t="shared" si="69"/>
        <v>0.576026272436859</v>
      </c>
      <c r="AS185" t="str">
        <f t="shared" si="70"/>
        <v>East Tennessee St.</v>
      </c>
      <c r="AT185">
        <f t="shared" si="71"/>
        <v>184</v>
      </c>
      <c r="AU185">
        <f t="shared" si="72"/>
        <v>184</v>
      </c>
      <c r="AV185">
        <v>185</v>
      </c>
      <c r="AW185" t="str">
        <f t="shared" si="73"/>
        <v>East Tennessee St.</v>
      </c>
      <c r="AX185" t="str">
        <f t="shared" si="74"/>
        <v/>
      </c>
      <c r="AY185">
        <v>184</v>
      </c>
    </row>
    <row r="186" spans="1:51" x14ac:dyDescent="0.25">
      <c r="A186">
        <v>1</v>
      </c>
      <c r="B186">
        <v>1</v>
      </c>
      <c r="C186">
        <v>1</v>
      </c>
      <c r="D186" t="s">
        <v>123</v>
      </c>
      <c r="E186">
        <v>65.109300000000005</v>
      </c>
      <c r="F186">
        <v>154</v>
      </c>
      <c r="G186">
        <v>63.7776</v>
      </c>
      <c r="H186">
        <v>184</v>
      </c>
      <c r="I186">
        <v>103.628</v>
      </c>
      <c r="J186">
        <v>134</v>
      </c>
      <c r="K186">
        <v>101.443</v>
      </c>
      <c r="L186">
        <v>224</v>
      </c>
      <c r="M186">
        <v>98.533699999999996</v>
      </c>
      <c r="N186">
        <v>96</v>
      </c>
      <c r="O186">
        <v>102.26</v>
      </c>
      <c r="P186">
        <v>146</v>
      </c>
      <c r="Q186">
        <v>-0.81632700000000002</v>
      </c>
      <c r="R186">
        <v>171</v>
      </c>
      <c r="S186">
        <f t="shared" si="50"/>
        <v>-1.2548130604998167E-2</v>
      </c>
      <c r="T186">
        <f t="shared" si="51"/>
        <v>170</v>
      </c>
      <c r="U186">
        <f t="shared" si="52"/>
        <v>670019.11775481573</v>
      </c>
      <c r="V186">
        <f t="shared" si="53"/>
        <v>213</v>
      </c>
      <c r="W186">
        <f t="shared" si="54"/>
        <v>25.228198254696334</v>
      </c>
      <c r="X186">
        <f t="shared" si="55"/>
        <v>140</v>
      </c>
      <c r="Y186">
        <f t="shared" si="56"/>
        <v>155</v>
      </c>
      <c r="Z186">
        <v>0.39510000000000001</v>
      </c>
      <c r="AA186">
        <f t="shared" si="57"/>
        <v>196</v>
      </c>
      <c r="AB186">
        <v>0.56989999999999996</v>
      </c>
      <c r="AC186">
        <f t="shared" si="58"/>
        <v>0.48249999999999998</v>
      </c>
      <c r="AD186">
        <f t="shared" si="59"/>
        <v>174</v>
      </c>
      <c r="AE186">
        <v>0.38819999999999999</v>
      </c>
      <c r="AF186">
        <f t="shared" si="60"/>
        <v>228</v>
      </c>
      <c r="AG186">
        <v>0.52629999999999999</v>
      </c>
      <c r="AH186">
        <f t="shared" si="61"/>
        <v>147</v>
      </c>
      <c r="AI186">
        <f t="shared" si="62"/>
        <v>181.16666666666666</v>
      </c>
      <c r="AJ186">
        <f>IF(C186=1,(AI186/Z186),REF)</f>
        <v>458.53370454737194</v>
      </c>
      <c r="AK186">
        <f t="shared" si="63"/>
        <v>185</v>
      </c>
      <c r="AL186">
        <f>IF(B186=1,(AI186/AC186),REF)</f>
        <v>375.47495682210706</v>
      </c>
      <c r="AM186">
        <f t="shared" si="64"/>
        <v>173</v>
      </c>
      <c r="AN186">
        <f t="shared" si="65"/>
        <v>173</v>
      </c>
      <c r="AO186" t="str">
        <f t="shared" si="66"/>
        <v>Florida Gulf Coast</v>
      </c>
      <c r="AP186">
        <f t="shared" si="67"/>
        <v>0.23866325680059328</v>
      </c>
      <c r="AQ186">
        <f t="shared" si="68"/>
        <v>0.26344761422734253</v>
      </c>
      <c r="AR186">
        <f t="shared" si="69"/>
        <v>0.57531785348542486</v>
      </c>
      <c r="AS186" t="str">
        <f t="shared" si="70"/>
        <v>Florida Gulf Coast</v>
      </c>
      <c r="AT186">
        <f t="shared" si="71"/>
        <v>185</v>
      </c>
      <c r="AU186">
        <f t="shared" si="72"/>
        <v>177.33333333333334</v>
      </c>
      <c r="AV186">
        <v>184</v>
      </c>
      <c r="AW186" t="str">
        <f t="shared" si="73"/>
        <v>Florida Gulf Coast</v>
      </c>
      <c r="AX186" t="str">
        <f t="shared" si="74"/>
        <v/>
      </c>
      <c r="AY186">
        <v>185</v>
      </c>
    </row>
    <row r="187" spans="1:51" x14ac:dyDescent="0.25">
      <c r="A187">
        <v>1</v>
      </c>
      <c r="B187">
        <v>1</v>
      </c>
      <c r="C187">
        <v>1</v>
      </c>
      <c r="D187" t="s">
        <v>88</v>
      </c>
      <c r="E187">
        <v>60.299300000000002</v>
      </c>
      <c r="F187">
        <v>338</v>
      </c>
      <c r="G187">
        <v>60.391800000000003</v>
      </c>
      <c r="H187">
        <v>323</v>
      </c>
      <c r="I187">
        <v>106.565</v>
      </c>
      <c r="J187">
        <v>72</v>
      </c>
      <c r="K187">
        <v>107.423</v>
      </c>
      <c r="L187">
        <v>99</v>
      </c>
      <c r="M187">
        <v>105.496</v>
      </c>
      <c r="N187">
        <v>252</v>
      </c>
      <c r="O187">
        <v>108.794</v>
      </c>
      <c r="P187">
        <v>272</v>
      </c>
      <c r="Q187">
        <v>-1.3711100000000001</v>
      </c>
      <c r="R187">
        <v>178</v>
      </c>
      <c r="S187">
        <f t="shared" si="50"/>
        <v>-2.2736582348385388E-2</v>
      </c>
      <c r="T187">
        <f t="shared" si="51"/>
        <v>182</v>
      </c>
      <c r="U187">
        <f t="shared" si="52"/>
        <v>695835.88822804973</v>
      </c>
      <c r="V187">
        <f t="shared" si="53"/>
        <v>179</v>
      </c>
      <c r="W187">
        <f t="shared" si="54"/>
        <v>30.078463048242877</v>
      </c>
      <c r="X187">
        <f t="shared" si="55"/>
        <v>335</v>
      </c>
      <c r="Y187">
        <f t="shared" si="56"/>
        <v>258.5</v>
      </c>
      <c r="Z187">
        <v>0.42</v>
      </c>
      <c r="AA187">
        <f t="shared" si="57"/>
        <v>188</v>
      </c>
      <c r="AB187">
        <v>0.49569999999999997</v>
      </c>
      <c r="AC187">
        <f t="shared" si="58"/>
        <v>0.45784999999999998</v>
      </c>
      <c r="AD187">
        <f t="shared" si="59"/>
        <v>181</v>
      </c>
      <c r="AE187">
        <v>0.5726</v>
      </c>
      <c r="AF187">
        <f t="shared" si="60"/>
        <v>162</v>
      </c>
      <c r="AG187">
        <v>0.34460000000000002</v>
      </c>
      <c r="AH187">
        <f t="shared" si="61"/>
        <v>234</v>
      </c>
      <c r="AI187">
        <f t="shared" si="62"/>
        <v>199.41666666666666</v>
      </c>
      <c r="AJ187">
        <f>IF(C187=1,(AI187/Z187),REF)</f>
        <v>474.80158730158729</v>
      </c>
      <c r="AK187">
        <f t="shared" si="63"/>
        <v>192</v>
      </c>
      <c r="AL187">
        <f>IF(B187=1,(AI187/AC187),REF)</f>
        <v>435.55021659204249</v>
      </c>
      <c r="AM187">
        <f t="shared" si="64"/>
        <v>189</v>
      </c>
      <c r="AN187">
        <f t="shared" si="65"/>
        <v>181</v>
      </c>
      <c r="AO187" t="str">
        <f t="shared" si="66"/>
        <v>Colgate</v>
      </c>
      <c r="AP187">
        <f t="shared" si="67"/>
        <v>0.25282134278066037</v>
      </c>
      <c r="AQ187">
        <f t="shared" si="68"/>
        <v>0.24539347662992847</v>
      </c>
      <c r="AR187">
        <f t="shared" si="69"/>
        <v>0.57352804363858101</v>
      </c>
      <c r="AS187" t="str">
        <f t="shared" si="70"/>
        <v>Colgate</v>
      </c>
      <c r="AT187">
        <f t="shared" si="71"/>
        <v>186</v>
      </c>
      <c r="AU187">
        <f t="shared" si="72"/>
        <v>182.66666666666666</v>
      </c>
      <c r="AV187">
        <v>187</v>
      </c>
      <c r="AW187" t="str">
        <f t="shared" si="73"/>
        <v>Colgate</v>
      </c>
      <c r="AX187" t="str">
        <f t="shared" si="74"/>
        <v/>
      </c>
      <c r="AY187">
        <v>186</v>
      </c>
    </row>
    <row r="188" spans="1:51" x14ac:dyDescent="0.25">
      <c r="A188">
        <v>1</v>
      </c>
      <c r="B188">
        <v>1</v>
      </c>
      <c r="C188">
        <v>1</v>
      </c>
      <c r="D188" t="s">
        <v>240</v>
      </c>
      <c r="E188">
        <v>64.979299999999995</v>
      </c>
      <c r="F188">
        <v>161</v>
      </c>
      <c r="G188">
        <v>63.848300000000002</v>
      </c>
      <c r="H188">
        <v>176</v>
      </c>
      <c r="I188">
        <v>104.08499999999999</v>
      </c>
      <c r="J188">
        <v>122</v>
      </c>
      <c r="K188">
        <v>101.84399999999999</v>
      </c>
      <c r="L188">
        <v>216</v>
      </c>
      <c r="M188">
        <v>103.07299999999999</v>
      </c>
      <c r="N188">
        <v>191</v>
      </c>
      <c r="O188">
        <v>104.11</v>
      </c>
      <c r="P188">
        <v>173</v>
      </c>
      <c r="Q188">
        <v>-2.2664</v>
      </c>
      <c r="R188">
        <v>193</v>
      </c>
      <c r="S188">
        <f t="shared" si="50"/>
        <v>-3.4872644057415296E-2</v>
      </c>
      <c r="T188">
        <f t="shared" si="51"/>
        <v>192</v>
      </c>
      <c r="U188">
        <f t="shared" si="52"/>
        <v>673978.31729304465</v>
      </c>
      <c r="V188">
        <f t="shared" si="53"/>
        <v>208</v>
      </c>
      <c r="W188">
        <f t="shared" si="54"/>
        <v>26.014344419824827</v>
      </c>
      <c r="X188">
        <f t="shared" si="55"/>
        <v>171</v>
      </c>
      <c r="Y188">
        <f t="shared" si="56"/>
        <v>181.5</v>
      </c>
      <c r="Z188">
        <v>0.42199999999999999</v>
      </c>
      <c r="AA188">
        <f t="shared" si="57"/>
        <v>187</v>
      </c>
      <c r="AB188">
        <v>0.4748</v>
      </c>
      <c r="AC188">
        <f t="shared" si="58"/>
        <v>0.44840000000000002</v>
      </c>
      <c r="AD188">
        <f t="shared" si="59"/>
        <v>185</v>
      </c>
      <c r="AE188">
        <v>0.55120000000000002</v>
      </c>
      <c r="AF188">
        <f t="shared" si="60"/>
        <v>166</v>
      </c>
      <c r="AG188">
        <v>0.38350000000000001</v>
      </c>
      <c r="AH188">
        <f t="shared" si="61"/>
        <v>209</v>
      </c>
      <c r="AI188">
        <f t="shared" si="62"/>
        <v>190.25</v>
      </c>
      <c r="AJ188">
        <f>IF(C188=1,(AI188/Z188),REF)</f>
        <v>450.82938388625593</v>
      </c>
      <c r="AK188">
        <f t="shared" si="63"/>
        <v>183</v>
      </c>
      <c r="AL188">
        <f>IF(B188=1,(AI188/AC188),REF)</f>
        <v>424.28635147190005</v>
      </c>
      <c r="AM188">
        <f t="shared" si="64"/>
        <v>185</v>
      </c>
      <c r="AN188">
        <f t="shared" si="65"/>
        <v>183</v>
      </c>
      <c r="AO188" t="str">
        <f t="shared" si="66"/>
        <v>Northern Arizona</v>
      </c>
      <c r="AP188">
        <f t="shared" si="67"/>
        <v>0.25534472410068021</v>
      </c>
      <c r="AQ188">
        <f t="shared" si="68"/>
        <v>0.24111698004330578</v>
      </c>
      <c r="AR188">
        <f t="shared" si="69"/>
        <v>0.57271993907872398</v>
      </c>
      <c r="AS188" t="str">
        <f t="shared" si="70"/>
        <v>Northern Arizona</v>
      </c>
      <c r="AT188">
        <f t="shared" si="71"/>
        <v>187</v>
      </c>
      <c r="AU188">
        <f t="shared" si="72"/>
        <v>185</v>
      </c>
      <c r="AV188">
        <v>186</v>
      </c>
      <c r="AW188" t="str">
        <f t="shared" si="73"/>
        <v>Northern Arizona</v>
      </c>
      <c r="AX188" t="str">
        <f t="shared" si="74"/>
        <v/>
      </c>
      <c r="AY188">
        <v>187</v>
      </c>
    </row>
    <row r="189" spans="1:51" x14ac:dyDescent="0.25">
      <c r="A189">
        <v>1</v>
      </c>
      <c r="B189">
        <v>1</v>
      </c>
      <c r="C189">
        <v>1</v>
      </c>
      <c r="D189" t="s">
        <v>368</v>
      </c>
      <c r="E189">
        <v>67.618499999999997</v>
      </c>
      <c r="F189">
        <v>58</v>
      </c>
      <c r="G189">
        <v>66.910899999999998</v>
      </c>
      <c r="H189">
        <v>50</v>
      </c>
      <c r="I189">
        <v>102.685</v>
      </c>
      <c r="J189">
        <v>164</v>
      </c>
      <c r="K189">
        <v>108.587</v>
      </c>
      <c r="L189">
        <v>79</v>
      </c>
      <c r="M189">
        <v>111.999</v>
      </c>
      <c r="N189">
        <v>339</v>
      </c>
      <c r="O189">
        <v>110.28400000000001</v>
      </c>
      <c r="P189">
        <v>297</v>
      </c>
      <c r="Q189">
        <v>-1.6976100000000001</v>
      </c>
      <c r="R189">
        <v>186</v>
      </c>
      <c r="S189">
        <f t="shared" si="50"/>
        <v>-2.5096682121017219E-2</v>
      </c>
      <c r="T189">
        <f t="shared" si="51"/>
        <v>185</v>
      </c>
      <c r="U189">
        <f t="shared" si="52"/>
        <v>797298.96809092653</v>
      </c>
      <c r="V189">
        <f t="shared" si="53"/>
        <v>57</v>
      </c>
      <c r="W189">
        <f t="shared" si="54"/>
        <v>27.412868505972529</v>
      </c>
      <c r="X189">
        <f t="shared" si="55"/>
        <v>243</v>
      </c>
      <c r="Y189">
        <f t="shared" si="56"/>
        <v>214</v>
      </c>
      <c r="Z189">
        <v>0.37069999999999997</v>
      </c>
      <c r="AA189">
        <f t="shared" si="57"/>
        <v>210</v>
      </c>
      <c r="AB189">
        <v>0.60399999999999998</v>
      </c>
      <c r="AC189">
        <f t="shared" si="58"/>
        <v>0.48734999999999995</v>
      </c>
      <c r="AD189">
        <f t="shared" si="59"/>
        <v>171</v>
      </c>
      <c r="AE189">
        <v>0.6522</v>
      </c>
      <c r="AF189">
        <f t="shared" si="60"/>
        <v>131</v>
      </c>
      <c r="AG189">
        <v>0.41149999999999998</v>
      </c>
      <c r="AH189">
        <f t="shared" si="61"/>
        <v>193</v>
      </c>
      <c r="AI189">
        <f t="shared" si="62"/>
        <v>158.5</v>
      </c>
      <c r="AJ189">
        <f>IF(C189=1,(AI189/Z189),REF)</f>
        <v>427.56946317777181</v>
      </c>
      <c r="AK189">
        <f t="shared" si="63"/>
        <v>177</v>
      </c>
      <c r="AL189">
        <f>IF(B189=1,(AI189/AC189),REF)</f>
        <v>325.22827536677954</v>
      </c>
      <c r="AM189">
        <f t="shared" si="64"/>
        <v>157</v>
      </c>
      <c r="AN189">
        <f t="shared" si="65"/>
        <v>157</v>
      </c>
      <c r="AO189" t="str">
        <f t="shared" si="66"/>
        <v>Washington St.</v>
      </c>
      <c r="AP189">
        <f t="shared" si="67"/>
        <v>0.22549534315067593</v>
      </c>
      <c r="AQ189">
        <f t="shared" si="68"/>
        <v>0.27091746777954101</v>
      </c>
      <c r="AR189">
        <f t="shared" si="69"/>
        <v>0.57269737705990664</v>
      </c>
      <c r="AS189" t="str">
        <f t="shared" si="70"/>
        <v>Washington St.</v>
      </c>
      <c r="AT189">
        <f t="shared" si="71"/>
        <v>188</v>
      </c>
      <c r="AU189">
        <f t="shared" si="72"/>
        <v>172</v>
      </c>
      <c r="AV189">
        <v>191</v>
      </c>
      <c r="AW189" t="str">
        <f t="shared" si="73"/>
        <v>Washington St.</v>
      </c>
      <c r="AX189" t="str">
        <f t="shared" si="74"/>
        <v/>
      </c>
      <c r="AY189">
        <v>188</v>
      </c>
    </row>
    <row r="190" spans="1:51" x14ac:dyDescent="0.25">
      <c r="A190">
        <v>1</v>
      </c>
      <c r="B190">
        <v>1</v>
      </c>
      <c r="C190">
        <v>1</v>
      </c>
      <c r="D190" t="s">
        <v>351</v>
      </c>
      <c r="E190">
        <v>70.124399999999994</v>
      </c>
      <c r="F190">
        <v>11</v>
      </c>
      <c r="G190">
        <v>69.363100000000003</v>
      </c>
      <c r="H190">
        <v>9</v>
      </c>
      <c r="I190">
        <v>100.664</v>
      </c>
      <c r="J190">
        <v>204</v>
      </c>
      <c r="K190">
        <v>102.816</v>
      </c>
      <c r="L190">
        <v>189</v>
      </c>
      <c r="M190">
        <v>101.866</v>
      </c>
      <c r="N190">
        <v>168</v>
      </c>
      <c r="O190">
        <v>105.533</v>
      </c>
      <c r="P190">
        <v>203</v>
      </c>
      <c r="Q190">
        <v>-2.7175500000000001</v>
      </c>
      <c r="R190">
        <v>197</v>
      </c>
      <c r="S190">
        <f t="shared" si="50"/>
        <v>-3.8745429550912362E-2</v>
      </c>
      <c r="T190">
        <f t="shared" si="51"/>
        <v>196</v>
      </c>
      <c r="U190">
        <f t="shared" si="52"/>
        <v>741294.13847408642</v>
      </c>
      <c r="V190">
        <f t="shared" si="53"/>
        <v>102</v>
      </c>
      <c r="W190">
        <f t="shared" si="54"/>
        <v>24.63497331267601</v>
      </c>
      <c r="X190">
        <f t="shared" si="55"/>
        <v>110</v>
      </c>
      <c r="Y190">
        <f t="shared" si="56"/>
        <v>153</v>
      </c>
      <c r="Z190">
        <v>0.38119999999999998</v>
      </c>
      <c r="AA190">
        <f t="shared" si="57"/>
        <v>202</v>
      </c>
      <c r="AB190">
        <v>0.56950000000000001</v>
      </c>
      <c r="AC190">
        <f t="shared" si="58"/>
        <v>0.47534999999999999</v>
      </c>
      <c r="AD190">
        <f t="shared" si="59"/>
        <v>178</v>
      </c>
      <c r="AE190">
        <v>0.3221</v>
      </c>
      <c r="AF190">
        <f t="shared" si="60"/>
        <v>252</v>
      </c>
      <c r="AG190">
        <v>0.44929999999999998</v>
      </c>
      <c r="AH190">
        <f t="shared" si="61"/>
        <v>173</v>
      </c>
      <c r="AI190">
        <f t="shared" si="62"/>
        <v>175.66666666666666</v>
      </c>
      <c r="AJ190">
        <f>IF(C190=1,(AI190/Z190),REF)</f>
        <v>460.82546344875828</v>
      </c>
      <c r="AK190">
        <f t="shared" si="63"/>
        <v>188</v>
      </c>
      <c r="AL190">
        <f>IF(B190=1,(AI190/AC190),REF)</f>
        <v>369.55225973843835</v>
      </c>
      <c r="AM190">
        <f t="shared" si="64"/>
        <v>172</v>
      </c>
      <c r="AN190">
        <f t="shared" si="65"/>
        <v>172</v>
      </c>
      <c r="AO190" t="str">
        <f t="shared" si="66"/>
        <v>UT Arlington</v>
      </c>
      <c r="AP190">
        <f t="shared" si="67"/>
        <v>0.23015208019251943</v>
      </c>
      <c r="AQ190">
        <f t="shared" si="68"/>
        <v>0.26006001889044333</v>
      </c>
      <c r="AR190">
        <f t="shared" si="69"/>
        <v>0.56982514821639407</v>
      </c>
      <c r="AS190" t="str">
        <f t="shared" si="70"/>
        <v>UT Arlington</v>
      </c>
      <c r="AT190">
        <f t="shared" si="71"/>
        <v>189</v>
      </c>
      <c r="AU190">
        <f t="shared" si="72"/>
        <v>179.66666666666666</v>
      </c>
      <c r="AV190">
        <v>188</v>
      </c>
      <c r="AW190" t="str">
        <f t="shared" si="73"/>
        <v>UT Arlington</v>
      </c>
      <c r="AX190" t="str">
        <f t="shared" si="74"/>
        <v/>
      </c>
      <c r="AY190">
        <v>189</v>
      </c>
    </row>
    <row r="191" spans="1:51" x14ac:dyDescent="0.25">
      <c r="A191">
        <v>1</v>
      </c>
      <c r="B191">
        <v>1</v>
      </c>
      <c r="C191">
        <v>1</v>
      </c>
      <c r="D191" t="s">
        <v>104</v>
      </c>
      <c r="E191">
        <v>67.952299999999994</v>
      </c>
      <c r="F191">
        <v>45</v>
      </c>
      <c r="G191">
        <v>67.174400000000006</v>
      </c>
      <c r="H191">
        <v>39</v>
      </c>
      <c r="I191">
        <v>101.015</v>
      </c>
      <c r="J191">
        <v>196</v>
      </c>
      <c r="K191">
        <v>102.742</v>
      </c>
      <c r="L191">
        <v>192</v>
      </c>
      <c r="M191">
        <v>104.33199999999999</v>
      </c>
      <c r="N191">
        <v>220</v>
      </c>
      <c r="O191">
        <v>104.22</v>
      </c>
      <c r="P191">
        <v>175</v>
      </c>
      <c r="Q191">
        <v>-1.4777499999999999</v>
      </c>
      <c r="R191">
        <v>182</v>
      </c>
      <c r="S191">
        <f t="shared" si="50"/>
        <v>-2.1750551489794968E-2</v>
      </c>
      <c r="T191">
        <f t="shared" si="51"/>
        <v>178</v>
      </c>
      <c r="U191">
        <f t="shared" si="52"/>
        <v>717298.9450364972</v>
      </c>
      <c r="V191">
        <f t="shared" si="53"/>
        <v>136</v>
      </c>
      <c r="W191">
        <f t="shared" si="54"/>
        <v>24.91825059786774</v>
      </c>
      <c r="X191">
        <f t="shared" si="55"/>
        <v>120</v>
      </c>
      <c r="Y191">
        <f t="shared" si="56"/>
        <v>149</v>
      </c>
      <c r="Z191">
        <v>0.39739999999999998</v>
      </c>
      <c r="AA191">
        <f t="shared" si="57"/>
        <v>195</v>
      </c>
      <c r="AB191">
        <v>0.48409999999999997</v>
      </c>
      <c r="AC191">
        <f t="shared" si="58"/>
        <v>0.44074999999999998</v>
      </c>
      <c r="AD191">
        <f t="shared" si="59"/>
        <v>188</v>
      </c>
      <c r="AE191">
        <v>0.41339999999999999</v>
      </c>
      <c r="AF191">
        <f t="shared" si="60"/>
        <v>216</v>
      </c>
      <c r="AG191">
        <v>0.46899999999999997</v>
      </c>
      <c r="AH191">
        <f t="shared" si="61"/>
        <v>165</v>
      </c>
      <c r="AI191">
        <f t="shared" si="62"/>
        <v>172</v>
      </c>
      <c r="AJ191">
        <f>IF(C191=1,(AI191/Z191),REF)</f>
        <v>432.81328636134879</v>
      </c>
      <c r="AK191">
        <f t="shared" si="63"/>
        <v>180</v>
      </c>
      <c r="AL191">
        <f>IF(B191=1,(AI191/AC191),REF)</f>
        <v>390.2439024390244</v>
      </c>
      <c r="AM191">
        <f t="shared" si="64"/>
        <v>176</v>
      </c>
      <c r="AN191">
        <f t="shared" si="65"/>
        <v>176</v>
      </c>
      <c r="AO191" t="str">
        <f t="shared" si="66"/>
        <v>Detroit</v>
      </c>
      <c r="AP191">
        <f t="shared" si="67"/>
        <v>0.24144235793893004</v>
      </c>
      <c r="AQ191">
        <f t="shared" si="68"/>
        <v>0.23949413341769007</v>
      </c>
      <c r="AR191">
        <f t="shared" si="69"/>
        <v>0.56548761021386618</v>
      </c>
      <c r="AS191" t="str">
        <f t="shared" si="70"/>
        <v>Detroit</v>
      </c>
      <c r="AT191">
        <f t="shared" si="71"/>
        <v>190</v>
      </c>
      <c r="AU191">
        <f t="shared" si="72"/>
        <v>184.66666666666666</v>
      </c>
      <c r="AV191">
        <v>192</v>
      </c>
      <c r="AW191" t="str">
        <f t="shared" si="73"/>
        <v>Detroit</v>
      </c>
      <c r="AX191" t="str">
        <f t="shared" si="74"/>
        <v/>
      </c>
      <c r="AY191">
        <v>190</v>
      </c>
    </row>
    <row r="192" spans="1:51" x14ac:dyDescent="0.25">
      <c r="A192">
        <v>1</v>
      </c>
      <c r="B192">
        <v>1</v>
      </c>
      <c r="C192">
        <v>1</v>
      </c>
      <c r="D192" t="s">
        <v>97</v>
      </c>
      <c r="E192">
        <v>62.542200000000001</v>
      </c>
      <c r="F192">
        <v>289</v>
      </c>
      <c r="G192">
        <v>62.671399999999998</v>
      </c>
      <c r="H192">
        <v>256</v>
      </c>
      <c r="I192">
        <v>99.975399999999993</v>
      </c>
      <c r="J192">
        <v>216</v>
      </c>
      <c r="K192">
        <v>101.471</v>
      </c>
      <c r="L192">
        <v>223</v>
      </c>
      <c r="M192">
        <v>98.777799999999999</v>
      </c>
      <c r="N192">
        <v>101</v>
      </c>
      <c r="O192">
        <v>101.8</v>
      </c>
      <c r="P192">
        <v>136</v>
      </c>
      <c r="Q192">
        <v>-0.32913999999999999</v>
      </c>
      <c r="R192">
        <v>167</v>
      </c>
      <c r="S192">
        <f t="shared" si="50"/>
        <v>-5.2604481454121138E-3</v>
      </c>
      <c r="T192">
        <f t="shared" si="51"/>
        <v>167</v>
      </c>
      <c r="U192">
        <f t="shared" si="52"/>
        <v>643957.24661659019</v>
      </c>
      <c r="V192">
        <f t="shared" si="53"/>
        <v>249</v>
      </c>
      <c r="W192">
        <f t="shared" si="54"/>
        <v>26.074938379686234</v>
      </c>
      <c r="X192">
        <f t="shared" si="55"/>
        <v>172</v>
      </c>
      <c r="Y192">
        <f t="shared" si="56"/>
        <v>169.5</v>
      </c>
      <c r="Z192">
        <v>0.4259</v>
      </c>
      <c r="AA192">
        <f t="shared" si="57"/>
        <v>182</v>
      </c>
      <c r="AB192">
        <v>0.41420000000000001</v>
      </c>
      <c r="AC192">
        <f t="shared" si="58"/>
        <v>0.42005000000000003</v>
      </c>
      <c r="AD192">
        <f t="shared" si="59"/>
        <v>199</v>
      </c>
      <c r="AE192">
        <v>0.36570000000000003</v>
      </c>
      <c r="AF192">
        <f t="shared" si="60"/>
        <v>237</v>
      </c>
      <c r="AG192">
        <v>0.44479999999999997</v>
      </c>
      <c r="AH192">
        <f t="shared" si="61"/>
        <v>176</v>
      </c>
      <c r="AI192">
        <f t="shared" si="62"/>
        <v>199.58333333333334</v>
      </c>
      <c r="AJ192">
        <f>IF(C192=1,(AI192/Z192),REF)</f>
        <v>468.61548094231824</v>
      </c>
      <c r="AK192">
        <f t="shared" si="63"/>
        <v>191</v>
      </c>
      <c r="AL192">
        <f>IF(B192=1,(AI192/AC192),REF)</f>
        <v>475.14184819267547</v>
      </c>
      <c r="AM192">
        <f t="shared" si="64"/>
        <v>199</v>
      </c>
      <c r="AN192">
        <f t="shared" si="65"/>
        <v>191</v>
      </c>
      <c r="AO192" t="str">
        <f t="shared" si="66"/>
        <v>Dartmouth</v>
      </c>
      <c r="AP192">
        <f t="shared" si="67"/>
        <v>0.25670932002505675</v>
      </c>
      <c r="AQ192">
        <f t="shared" si="68"/>
        <v>0.22269868520695713</v>
      </c>
      <c r="AR192">
        <f t="shared" si="69"/>
        <v>0.564768042885882</v>
      </c>
      <c r="AS192" t="str">
        <f t="shared" si="70"/>
        <v>Dartmouth</v>
      </c>
      <c r="AT192">
        <f t="shared" si="71"/>
        <v>191</v>
      </c>
      <c r="AU192">
        <f t="shared" si="72"/>
        <v>193.66666666666666</v>
      </c>
      <c r="AV192">
        <v>189</v>
      </c>
      <c r="AW192" t="str">
        <f t="shared" si="73"/>
        <v>Dartmouth</v>
      </c>
      <c r="AX192" t="str">
        <f t="shared" si="74"/>
        <v/>
      </c>
      <c r="AY192">
        <v>191</v>
      </c>
    </row>
    <row r="193" spans="1:51" x14ac:dyDescent="0.25">
      <c r="A193">
        <v>1</v>
      </c>
      <c r="B193">
        <v>1</v>
      </c>
      <c r="C193">
        <v>1</v>
      </c>
      <c r="D193" t="s">
        <v>282</v>
      </c>
      <c r="E193">
        <v>61.334099999999999</v>
      </c>
      <c r="F193">
        <v>319</v>
      </c>
      <c r="G193">
        <v>59.920499999999997</v>
      </c>
      <c r="H193">
        <v>336</v>
      </c>
      <c r="I193">
        <v>98.8369</v>
      </c>
      <c r="J193">
        <v>248</v>
      </c>
      <c r="K193">
        <v>99.368499999999997</v>
      </c>
      <c r="L193">
        <v>255</v>
      </c>
      <c r="M193">
        <v>97.035200000000003</v>
      </c>
      <c r="N193">
        <v>71</v>
      </c>
      <c r="O193">
        <v>101.39100000000001</v>
      </c>
      <c r="P193">
        <v>127</v>
      </c>
      <c r="Q193">
        <v>-2.0225200000000001</v>
      </c>
      <c r="R193">
        <v>191</v>
      </c>
      <c r="S193">
        <f t="shared" si="50"/>
        <v>-3.2975131289119886E-2</v>
      </c>
      <c r="T193">
        <f t="shared" si="51"/>
        <v>190</v>
      </c>
      <c r="U193">
        <f t="shared" si="52"/>
        <v>605618.96273374069</v>
      </c>
      <c r="V193">
        <f t="shared" si="53"/>
        <v>290</v>
      </c>
      <c r="W193">
        <f t="shared" si="54"/>
        <v>26.417824660350963</v>
      </c>
      <c r="X193">
        <f t="shared" si="55"/>
        <v>195</v>
      </c>
      <c r="Y193">
        <f t="shared" si="56"/>
        <v>192.5</v>
      </c>
      <c r="Z193">
        <v>0.42280000000000001</v>
      </c>
      <c r="AA193">
        <f t="shared" si="57"/>
        <v>186</v>
      </c>
      <c r="AB193">
        <v>0.40289999999999998</v>
      </c>
      <c r="AC193">
        <f t="shared" si="58"/>
        <v>0.41284999999999999</v>
      </c>
      <c r="AD193">
        <f t="shared" si="59"/>
        <v>205</v>
      </c>
      <c r="AE193">
        <v>0.53500000000000003</v>
      </c>
      <c r="AF193">
        <f t="shared" si="60"/>
        <v>173</v>
      </c>
      <c r="AG193">
        <v>0.47849999999999998</v>
      </c>
      <c r="AH193">
        <f t="shared" si="61"/>
        <v>160</v>
      </c>
      <c r="AI193">
        <f t="shared" si="62"/>
        <v>201.75</v>
      </c>
      <c r="AJ193">
        <f>IF(C193=1,(AI193/Z193),REF)</f>
        <v>477.17596972563859</v>
      </c>
      <c r="AK193">
        <f t="shared" si="63"/>
        <v>193</v>
      </c>
      <c r="AL193">
        <f>IF(B193=1,(AI193/AC193),REF)</f>
        <v>488.67627467603245</v>
      </c>
      <c r="AM193">
        <f t="shared" si="64"/>
        <v>203</v>
      </c>
      <c r="AN193">
        <f t="shared" si="65"/>
        <v>193</v>
      </c>
      <c r="AO193" t="str">
        <f t="shared" si="66"/>
        <v>Saint Peter's</v>
      </c>
      <c r="AP193">
        <f t="shared" si="67"/>
        <v>0.25437989375305231</v>
      </c>
      <c r="AQ193">
        <f t="shared" si="68"/>
        <v>0.21811433350363157</v>
      </c>
      <c r="AR193">
        <f t="shared" si="69"/>
        <v>0.56149591945507693</v>
      </c>
      <c r="AS193" t="str">
        <f t="shared" si="70"/>
        <v>Saint Peter's</v>
      </c>
      <c r="AT193">
        <f t="shared" si="71"/>
        <v>192</v>
      </c>
      <c r="AU193">
        <f t="shared" si="72"/>
        <v>196.66666666666666</v>
      </c>
      <c r="AV193">
        <v>190</v>
      </c>
      <c r="AW193" t="str">
        <f t="shared" si="73"/>
        <v>Saint Peter's</v>
      </c>
      <c r="AX193" t="str">
        <f t="shared" si="74"/>
        <v/>
      </c>
      <c r="AY193">
        <v>192</v>
      </c>
    </row>
    <row r="194" spans="1:51" x14ac:dyDescent="0.25">
      <c r="A194">
        <v>1</v>
      </c>
      <c r="B194">
        <v>1</v>
      </c>
      <c r="C194">
        <v>1</v>
      </c>
      <c r="D194" t="s">
        <v>275</v>
      </c>
      <c r="E194">
        <v>66.733500000000006</v>
      </c>
      <c r="F194">
        <v>85</v>
      </c>
      <c r="G194">
        <v>65.041499999999999</v>
      </c>
      <c r="H194">
        <v>123</v>
      </c>
      <c r="I194">
        <v>103.062</v>
      </c>
      <c r="J194">
        <v>151</v>
      </c>
      <c r="K194">
        <v>102.327</v>
      </c>
      <c r="L194">
        <v>205</v>
      </c>
      <c r="M194">
        <v>100.76</v>
      </c>
      <c r="N194">
        <v>142</v>
      </c>
      <c r="O194">
        <v>103.869</v>
      </c>
      <c r="P194">
        <v>171</v>
      </c>
      <c r="Q194">
        <v>-1.5422899999999999</v>
      </c>
      <c r="R194">
        <v>183</v>
      </c>
      <c r="S194">
        <f t="shared" ref="S194:S257" si="75">(K194-O194)/E194</f>
        <v>-2.3106835397514014E-2</v>
      </c>
      <c r="T194">
        <f t="shared" ref="T194:T257" si="76">RANK(S194,S:S,0)</f>
        <v>183</v>
      </c>
      <c r="U194">
        <f t="shared" ref="U194:U257" si="77">(K194^2)*E194</f>
        <v>698754.12806442159</v>
      </c>
      <c r="V194">
        <f t="shared" ref="V194:V257" si="78">RANK(U194,U:U,0)</f>
        <v>173</v>
      </c>
      <c r="W194">
        <f t="shared" ref="W194:W257" si="79">O194^1.6/E194</f>
        <v>25.23676116502924</v>
      </c>
      <c r="X194">
        <f t="shared" ref="X194:X257" si="80">RANK(W194,W:W,1)</f>
        <v>141</v>
      </c>
      <c r="Y194">
        <f t="shared" ref="Y194:Y257" si="81">AVERAGE(X194,T194)</f>
        <v>162</v>
      </c>
      <c r="Z194">
        <v>0.40889999999999999</v>
      </c>
      <c r="AA194">
        <f t="shared" ref="AA194:AA257" si="82">RANK(Z194,Z:Z,0)</f>
        <v>192</v>
      </c>
      <c r="AB194">
        <v>0.43049999999999999</v>
      </c>
      <c r="AC194">
        <f t="shared" ref="AC194:AC257" si="83">(Z194+AB194)/2</f>
        <v>0.41969999999999996</v>
      </c>
      <c r="AD194">
        <f t="shared" ref="AD194:AD257" si="84">RANK(AC194,AC:AC,0)</f>
        <v>200</v>
      </c>
      <c r="AE194">
        <v>0.44719999999999999</v>
      </c>
      <c r="AF194">
        <f t="shared" ref="AF194:AF257" si="85">RANK(AE194,AE:AE,0)</f>
        <v>206</v>
      </c>
      <c r="AG194">
        <v>0.26829999999999998</v>
      </c>
      <c r="AH194">
        <f t="shared" ref="AH194:AH257" si="86">RANK(AG194,AG:AG,0)</f>
        <v>271</v>
      </c>
      <c r="AI194">
        <f t="shared" ref="AI194:AI257" si="87">(T194+V194+Y194+(AD194)+AF194+AH194)/6</f>
        <v>199.16666666666666</v>
      </c>
      <c r="AJ194">
        <f>IF(C194=1,(AI194/Z194),REF)</f>
        <v>487.0791554577321</v>
      </c>
      <c r="AK194">
        <f t="shared" ref="AK194:AK257" si="88">RANK(AJ194,AJ:AJ,1)</f>
        <v>195</v>
      </c>
      <c r="AL194">
        <f>IF(B194=1,(AI194/AC194),REF)</f>
        <v>474.54531014216508</v>
      </c>
      <c r="AM194">
        <f t="shared" ref="AM194:AM257" si="89">RANK(AL194,AL:AL,1)</f>
        <v>198</v>
      </c>
      <c r="AN194">
        <f t="shared" ref="AN194:AN257" si="90">MIN(AK194,AM194,AD194)</f>
        <v>195</v>
      </c>
      <c r="AO194" t="str">
        <f t="shared" ref="AO194:AO257" si="91">D194</f>
        <v>Robert Morris</v>
      </c>
      <c r="AP194">
        <f t="shared" ref="AP194:AP257" si="92">(Z194*(($BD$2)/((AJ194)))^(1/10))</f>
        <v>0.24551205165307771</v>
      </c>
      <c r="AQ194">
        <f t="shared" ref="AQ194:AQ257" si="93">(AC194*(($BC$2)/((AL194)))^(1/8))</f>
        <v>0.22254807024802392</v>
      </c>
      <c r="AR194">
        <f t="shared" ref="AR194:AR257" si="94">((AP194+AQ194)/2)^(1/2.5)</f>
        <v>0.55938222014758154</v>
      </c>
      <c r="AS194" t="str">
        <f t="shared" ref="AS194:AS257" si="95">AO194</f>
        <v>Robert Morris</v>
      </c>
      <c r="AT194">
        <f t="shared" ref="AT194:AT257" si="96">RANK(AR194,AR:AR,0)</f>
        <v>193</v>
      </c>
      <c r="AU194">
        <f t="shared" ref="AU194:AU257" si="97">(AT194+AN194+AD194)/3</f>
        <v>196</v>
      </c>
      <c r="AV194">
        <v>193</v>
      </c>
      <c r="AW194" t="str">
        <f t="shared" ref="AW194:AW257" si="98">AS194</f>
        <v>Robert Morris</v>
      </c>
      <c r="AX194" t="str">
        <f t="shared" ref="AX194:AX257" si="99">IF(OR(((RANK(Z194,Z:Z,0))&lt;17),(RANK(AB194,AB:AB,0)&lt;17)),"y","")</f>
        <v/>
      </c>
      <c r="AY194">
        <v>193</v>
      </c>
    </row>
    <row r="195" spans="1:51" x14ac:dyDescent="0.25">
      <c r="A195">
        <v>1</v>
      </c>
      <c r="B195">
        <v>1</v>
      </c>
      <c r="C195">
        <v>1</v>
      </c>
      <c r="D195" t="s">
        <v>128</v>
      </c>
      <c r="E195">
        <v>67.697500000000005</v>
      </c>
      <c r="F195">
        <v>55</v>
      </c>
      <c r="G195">
        <v>67.134</v>
      </c>
      <c r="H195">
        <v>42</v>
      </c>
      <c r="I195">
        <v>106.29900000000001</v>
      </c>
      <c r="J195">
        <v>82</v>
      </c>
      <c r="K195">
        <v>106.351</v>
      </c>
      <c r="L195">
        <v>119</v>
      </c>
      <c r="M195">
        <v>109.042</v>
      </c>
      <c r="N195">
        <v>311</v>
      </c>
      <c r="O195">
        <v>110.791</v>
      </c>
      <c r="P195">
        <v>308</v>
      </c>
      <c r="Q195">
        <v>-4.4400199999999996</v>
      </c>
      <c r="R195">
        <v>221</v>
      </c>
      <c r="S195">
        <f t="shared" si="75"/>
        <v>-6.5585878355921529E-2</v>
      </c>
      <c r="T195">
        <f t="shared" si="76"/>
        <v>221</v>
      </c>
      <c r="U195">
        <f t="shared" si="77"/>
        <v>765694.9567696976</v>
      </c>
      <c r="V195">
        <f t="shared" si="78"/>
        <v>85</v>
      </c>
      <c r="W195">
        <f t="shared" si="79"/>
        <v>27.582558046238631</v>
      </c>
      <c r="X195">
        <f t="shared" si="80"/>
        <v>251</v>
      </c>
      <c r="Y195">
        <f t="shared" si="81"/>
        <v>236</v>
      </c>
      <c r="Z195">
        <v>0.42580000000000001</v>
      </c>
      <c r="AA195">
        <f t="shared" si="82"/>
        <v>183</v>
      </c>
      <c r="AB195">
        <v>0.33400000000000002</v>
      </c>
      <c r="AC195">
        <f t="shared" si="83"/>
        <v>0.37990000000000002</v>
      </c>
      <c r="AD195">
        <f t="shared" si="84"/>
        <v>218</v>
      </c>
      <c r="AE195">
        <v>0.36990000000000001</v>
      </c>
      <c r="AF195">
        <f t="shared" si="85"/>
        <v>235</v>
      </c>
      <c r="AG195">
        <v>0.58530000000000004</v>
      </c>
      <c r="AH195">
        <f t="shared" si="86"/>
        <v>132</v>
      </c>
      <c r="AI195">
        <f t="shared" si="87"/>
        <v>187.83333333333334</v>
      </c>
      <c r="AJ195">
        <f>IF(C195=1,(AI195/Z195),REF)</f>
        <v>441.1304211679975</v>
      </c>
      <c r="AK195">
        <f t="shared" si="88"/>
        <v>182</v>
      </c>
      <c r="AL195">
        <f>IF(B195=1,(AI195/AC195),REF)</f>
        <v>494.42835833991404</v>
      </c>
      <c r="AM195">
        <f t="shared" si="89"/>
        <v>208</v>
      </c>
      <c r="AN195">
        <f t="shared" si="90"/>
        <v>182</v>
      </c>
      <c r="AO195" t="str">
        <f t="shared" si="91"/>
        <v>Gardner Webb</v>
      </c>
      <c r="AP195">
        <f t="shared" si="92"/>
        <v>0.25820498085099985</v>
      </c>
      <c r="AQ195">
        <f t="shared" si="93"/>
        <v>0.20041302642256237</v>
      </c>
      <c r="AR195">
        <f t="shared" si="94"/>
        <v>0.55484086856492554</v>
      </c>
      <c r="AS195" t="str">
        <f t="shared" si="95"/>
        <v>Gardner Webb</v>
      </c>
      <c r="AT195">
        <f t="shared" si="96"/>
        <v>194</v>
      </c>
      <c r="AU195">
        <f t="shared" si="97"/>
        <v>198</v>
      </c>
      <c r="AV195">
        <v>197</v>
      </c>
      <c r="AW195" t="str">
        <f t="shared" si="98"/>
        <v>Gardner Webb</v>
      </c>
      <c r="AX195" t="str">
        <f t="shared" si="99"/>
        <v/>
      </c>
      <c r="AY195">
        <v>194</v>
      </c>
    </row>
    <row r="196" spans="1:51" x14ac:dyDescent="0.25">
      <c r="A196">
        <v>1</v>
      </c>
      <c r="B196">
        <v>1</v>
      </c>
      <c r="C196">
        <v>1</v>
      </c>
      <c r="D196" t="s">
        <v>356</v>
      </c>
      <c r="E196">
        <v>66.155299999999997</v>
      </c>
      <c r="F196">
        <v>110</v>
      </c>
      <c r="G196">
        <v>65.683700000000002</v>
      </c>
      <c r="H196">
        <v>85</v>
      </c>
      <c r="I196">
        <v>104.82599999999999</v>
      </c>
      <c r="J196">
        <v>108</v>
      </c>
      <c r="K196">
        <v>105.989</v>
      </c>
      <c r="L196">
        <v>124</v>
      </c>
      <c r="M196">
        <v>105.898</v>
      </c>
      <c r="N196">
        <v>259</v>
      </c>
      <c r="O196">
        <v>109.52200000000001</v>
      </c>
      <c r="P196">
        <v>288</v>
      </c>
      <c r="Q196">
        <v>-3.53274</v>
      </c>
      <c r="R196">
        <v>209</v>
      </c>
      <c r="S196">
        <f t="shared" si="75"/>
        <v>-5.3404640293370317E-2</v>
      </c>
      <c r="T196">
        <f t="shared" si="76"/>
        <v>208</v>
      </c>
      <c r="U196">
        <f t="shared" si="77"/>
        <v>743166.6846451913</v>
      </c>
      <c r="V196">
        <f t="shared" si="78"/>
        <v>99</v>
      </c>
      <c r="W196">
        <f t="shared" si="79"/>
        <v>27.710064856592219</v>
      </c>
      <c r="X196">
        <f t="shared" si="80"/>
        <v>259</v>
      </c>
      <c r="Y196">
        <f t="shared" si="81"/>
        <v>233.5</v>
      </c>
      <c r="Z196">
        <v>0.4274</v>
      </c>
      <c r="AA196">
        <f t="shared" si="82"/>
        <v>180</v>
      </c>
      <c r="AB196">
        <v>0.34189999999999998</v>
      </c>
      <c r="AC196">
        <f t="shared" si="83"/>
        <v>0.38464999999999999</v>
      </c>
      <c r="AD196">
        <f t="shared" si="84"/>
        <v>215</v>
      </c>
      <c r="AE196">
        <v>0.32269999999999999</v>
      </c>
      <c r="AF196">
        <f t="shared" si="85"/>
        <v>251</v>
      </c>
      <c r="AG196">
        <v>0.32890000000000003</v>
      </c>
      <c r="AH196">
        <f t="shared" si="86"/>
        <v>242</v>
      </c>
      <c r="AI196">
        <f t="shared" si="87"/>
        <v>208.08333333333334</v>
      </c>
      <c r="AJ196">
        <f>IF(C196=1,(AI196/Z196),REF)</f>
        <v>486.85852441116833</v>
      </c>
      <c r="AK196">
        <f t="shared" si="88"/>
        <v>194</v>
      </c>
      <c r="AL196">
        <f>IF(B196=1,(AI196/AC196),REF)</f>
        <v>540.96797954850729</v>
      </c>
      <c r="AM196">
        <f t="shared" si="89"/>
        <v>215</v>
      </c>
      <c r="AN196">
        <f t="shared" si="90"/>
        <v>194</v>
      </c>
      <c r="AO196" t="str">
        <f t="shared" si="91"/>
        <v>UTSA</v>
      </c>
      <c r="AP196">
        <f t="shared" si="92"/>
        <v>0.25663146278619275</v>
      </c>
      <c r="AQ196">
        <f t="shared" si="93"/>
        <v>0.20064986234594284</v>
      </c>
      <c r="AR196">
        <f t="shared" si="94"/>
        <v>0.55419344926959024</v>
      </c>
      <c r="AS196" t="str">
        <f t="shared" si="95"/>
        <v>UTSA</v>
      </c>
      <c r="AT196">
        <f t="shared" si="96"/>
        <v>195</v>
      </c>
      <c r="AU196">
        <f t="shared" si="97"/>
        <v>201.33333333333334</v>
      </c>
      <c r="AV196">
        <v>196</v>
      </c>
      <c r="AW196" t="str">
        <f t="shared" si="98"/>
        <v>UTSA</v>
      </c>
      <c r="AX196" t="str">
        <f t="shared" si="99"/>
        <v/>
      </c>
      <c r="AY196">
        <v>195</v>
      </c>
    </row>
    <row r="197" spans="1:51" x14ac:dyDescent="0.25">
      <c r="A197">
        <v>1</v>
      </c>
      <c r="B197">
        <v>1</v>
      </c>
      <c r="C197">
        <v>1</v>
      </c>
      <c r="D197" t="s">
        <v>272</v>
      </c>
      <c r="E197">
        <v>62.606099999999998</v>
      </c>
      <c r="F197">
        <v>287</v>
      </c>
      <c r="G197">
        <v>61.709699999999998</v>
      </c>
      <c r="H197">
        <v>290</v>
      </c>
      <c r="I197">
        <v>100.00700000000001</v>
      </c>
      <c r="J197">
        <v>214</v>
      </c>
      <c r="K197">
        <v>101.581</v>
      </c>
      <c r="L197">
        <v>221</v>
      </c>
      <c r="M197">
        <v>103.55500000000001</v>
      </c>
      <c r="N197">
        <v>200</v>
      </c>
      <c r="O197">
        <v>104.985</v>
      </c>
      <c r="P197">
        <v>188</v>
      </c>
      <c r="Q197">
        <v>-3.4046599999999998</v>
      </c>
      <c r="R197">
        <v>208</v>
      </c>
      <c r="S197">
        <f t="shared" si="75"/>
        <v>-5.4371698604449029E-2</v>
      </c>
      <c r="T197">
        <f t="shared" si="76"/>
        <v>209</v>
      </c>
      <c r="U197">
        <f t="shared" si="77"/>
        <v>646013.53658592212</v>
      </c>
      <c r="V197">
        <f t="shared" si="78"/>
        <v>247</v>
      </c>
      <c r="W197">
        <f t="shared" si="79"/>
        <v>27.364464484541287</v>
      </c>
      <c r="X197">
        <f t="shared" si="80"/>
        <v>240</v>
      </c>
      <c r="Y197">
        <f t="shared" si="81"/>
        <v>224.5</v>
      </c>
      <c r="Z197">
        <v>0.44109999999999999</v>
      </c>
      <c r="AA197">
        <f t="shared" si="82"/>
        <v>173</v>
      </c>
      <c r="AB197">
        <v>0.31290000000000001</v>
      </c>
      <c r="AC197">
        <f t="shared" si="83"/>
        <v>0.377</v>
      </c>
      <c r="AD197">
        <f t="shared" si="84"/>
        <v>223</v>
      </c>
      <c r="AE197">
        <v>0.46400000000000002</v>
      </c>
      <c r="AF197">
        <f t="shared" si="85"/>
        <v>197</v>
      </c>
      <c r="AG197">
        <v>0.2485</v>
      </c>
      <c r="AH197">
        <f t="shared" si="86"/>
        <v>278</v>
      </c>
      <c r="AI197">
        <f t="shared" si="87"/>
        <v>229.75</v>
      </c>
      <c r="AJ197">
        <f>IF(C197=1,(AI197/Z197),REF)</f>
        <v>520.85694853774658</v>
      </c>
      <c r="AK197">
        <f t="shared" si="88"/>
        <v>197</v>
      </c>
      <c r="AL197">
        <f>IF(B197=1,(AI197/AC197),REF)</f>
        <v>609.41644562334216</v>
      </c>
      <c r="AM197">
        <f t="shared" si="89"/>
        <v>230</v>
      </c>
      <c r="AN197">
        <f t="shared" si="90"/>
        <v>197</v>
      </c>
      <c r="AO197" t="str">
        <f t="shared" si="91"/>
        <v>Rice</v>
      </c>
      <c r="AP197">
        <f t="shared" si="92"/>
        <v>0.26307578258191161</v>
      </c>
      <c r="AQ197">
        <f t="shared" si="93"/>
        <v>0.19375220480646591</v>
      </c>
      <c r="AR197">
        <f t="shared" si="94"/>
        <v>0.55397361823371538</v>
      </c>
      <c r="AS197" t="str">
        <f t="shared" si="95"/>
        <v>Rice</v>
      </c>
      <c r="AT197">
        <f t="shared" si="96"/>
        <v>196</v>
      </c>
      <c r="AU197">
        <f t="shared" si="97"/>
        <v>205.33333333333334</v>
      </c>
      <c r="AV197">
        <v>194</v>
      </c>
      <c r="AW197" t="str">
        <f t="shared" si="98"/>
        <v>Rice</v>
      </c>
      <c r="AX197" t="str">
        <f t="shared" si="99"/>
        <v/>
      </c>
      <c r="AY197">
        <v>196</v>
      </c>
    </row>
    <row r="198" spans="1:51" x14ac:dyDescent="0.25">
      <c r="A198">
        <v>1</v>
      </c>
      <c r="B198">
        <v>1</v>
      </c>
      <c r="C198">
        <v>1</v>
      </c>
      <c r="D198" t="s">
        <v>210</v>
      </c>
      <c r="E198">
        <v>63.2254</v>
      </c>
      <c r="F198">
        <v>261</v>
      </c>
      <c r="G198">
        <v>61.720399999999998</v>
      </c>
      <c r="H198">
        <v>289</v>
      </c>
      <c r="I198">
        <v>93.997799999999998</v>
      </c>
      <c r="J198">
        <v>309</v>
      </c>
      <c r="K198">
        <v>101.676</v>
      </c>
      <c r="L198">
        <v>218</v>
      </c>
      <c r="M198">
        <v>106.955</v>
      </c>
      <c r="N198">
        <v>283</v>
      </c>
      <c r="O198">
        <v>103.581</v>
      </c>
      <c r="P198">
        <v>163</v>
      </c>
      <c r="Q198">
        <v>-1.90517</v>
      </c>
      <c r="R198">
        <v>190</v>
      </c>
      <c r="S198">
        <f t="shared" si="75"/>
        <v>-3.0130295735574644E-2</v>
      </c>
      <c r="T198">
        <f t="shared" si="76"/>
        <v>189</v>
      </c>
      <c r="U198">
        <f t="shared" si="77"/>
        <v>653624.75271119049</v>
      </c>
      <c r="V198">
        <f t="shared" si="78"/>
        <v>238</v>
      </c>
      <c r="W198">
        <f t="shared" si="79"/>
        <v>26.518965211144838</v>
      </c>
      <c r="X198">
        <f t="shared" si="80"/>
        <v>200</v>
      </c>
      <c r="Y198">
        <f t="shared" si="81"/>
        <v>194.5</v>
      </c>
      <c r="Z198">
        <v>0.38040000000000002</v>
      </c>
      <c r="AA198">
        <f t="shared" si="82"/>
        <v>203</v>
      </c>
      <c r="AB198">
        <v>0.47989999999999999</v>
      </c>
      <c r="AC198">
        <f t="shared" si="83"/>
        <v>0.43015000000000003</v>
      </c>
      <c r="AD198">
        <f t="shared" si="84"/>
        <v>193</v>
      </c>
      <c r="AE198">
        <v>0.36670000000000003</v>
      </c>
      <c r="AF198">
        <f t="shared" si="85"/>
        <v>236</v>
      </c>
      <c r="AG198">
        <v>0.48820000000000002</v>
      </c>
      <c r="AH198">
        <f t="shared" si="86"/>
        <v>156</v>
      </c>
      <c r="AI198">
        <f t="shared" si="87"/>
        <v>201.08333333333334</v>
      </c>
      <c r="AJ198">
        <f>IF(C198=1,(AI198/Z198),REF)</f>
        <v>528.61023484051873</v>
      </c>
      <c r="AK198">
        <f t="shared" si="88"/>
        <v>201</v>
      </c>
      <c r="AL198">
        <f>IF(B198=1,(AI198/AC198),REF)</f>
        <v>467.47258708202565</v>
      </c>
      <c r="AM198">
        <f t="shared" si="89"/>
        <v>196</v>
      </c>
      <c r="AN198">
        <f t="shared" si="90"/>
        <v>193</v>
      </c>
      <c r="AO198" t="str">
        <f t="shared" si="91"/>
        <v>Missouri</v>
      </c>
      <c r="AP198">
        <f t="shared" si="92"/>
        <v>0.2265388079619903</v>
      </c>
      <c r="AQ198">
        <f t="shared" si="93"/>
        <v>0.22851777295898457</v>
      </c>
      <c r="AR198">
        <f t="shared" si="94"/>
        <v>0.55311337639936586</v>
      </c>
      <c r="AS198" t="str">
        <f t="shared" si="95"/>
        <v>Missouri</v>
      </c>
      <c r="AT198">
        <f t="shared" si="96"/>
        <v>197</v>
      </c>
      <c r="AU198">
        <f t="shared" si="97"/>
        <v>194.33333333333334</v>
      </c>
      <c r="AV198">
        <v>202</v>
      </c>
      <c r="AW198" t="str">
        <f t="shared" si="98"/>
        <v>Missouri</v>
      </c>
      <c r="AX198" t="str">
        <f t="shared" si="99"/>
        <v/>
      </c>
      <c r="AY198">
        <v>197</v>
      </c>
    </row>
    <row r="199" spans="1:51" x14ac:dyDescent="0.25">
      <c r="A199">
        <v>1</v>
      </c>
      <c r="B199">
        <v>1</v>
      </c>
      <c r="C199">
        <v>1</v>
      </c>
      <c r="D199" t="s">
        <v>229</v>
      </c>
      <c r="E199">
        <v>66.745999999999995</v>
      </c>
      <c r="F199">
        <v>84</v>
      </c>
      <c r="G199">
        <v>65.365899999999996</v>
      </c>
      <c r="H199">
        <v>107</v>
      </c>
      <c r="I199">
        <v>102.79300000000001</v>
      </c>
      <c r="J199">
        <v>158</v>
      </c>
      <c r="K199">
        <v>103.67400000000001</v>
      </c>
      <c r="L199">
        <v>174</v>
      </c>
      <c r="M199">
        <v>101.407</v>
      </c>
      <c r="N199">
        <v>161</v>
      </c>
      <c r="O199">
        <v>105.002</v>
      </c>
      <c r="P199">
        <v>190</v>
      </c>
      <c r="Q199">
        <v>-1.3277600000000001</v>
      </c>
      <c r="R199">
        <v>176</v>
      </c>
      <c r="S199">
        <f t="shared" si="75"/>
        <v>-1.9896323375183364E-2</v>
      </c>
      <c r="T199">
        <f t="shared" si="76"/>
        <v>176</v>
      </c>
      <c r="U199">
        <f t="shared" si="77"/>
        <v>717405.91672989598</v>
      </c>
      <c r="V199">
        <f t="shared" si="78"/>
        <v>135</v>
      </c>
      <c r="W199">
        <f t="shared" si="79"/>
        <v>25.673842338976076</v>
      </c>
      <c r="X199">
        <f t="shared" si="80"/>
        <v>159</v>
      </c>
      <c r="Y199">
        <f t="shared" si="81"/>
        <v>167.5</v>
      </c>
      <c r="Z199">
        <v>0.34549999999999997</v>
      </c>
      <c r="AA199">
        <f t="shared" si="82"/>
        <v>223</v>
      </c>
      <c r="AB199">
        <v>0.54679999999999995</v>
      </c>
      <c r="AC199">
        <f t="shared" si="83"/>
        <v>0.44614999999999994</v>
      </c>
      <c r="AD199">
        <f t="shared" si="84"/>
        <v>187</v>
      </c>
      <c r="AE199">
        <v>0.70430000000000004</v>
      </c>
      <c r="AF199">
        <f t="shared" si="85"/>
        <v>107</v>
      </c>
      <c r="AG199">
        <v>0.43059999999999998</v>
      </c>
      <c r="AH199">
        <f t="shared" si="86"/>
        <v>182</v>
      </c>
      <c r="AI199">
        <f t="shared" si="87"/>
        <v>159.08333333333334</v>
      </c>
      <c r="AJ199">
        <f>IF(C199=1,(AI199/Z199),REF)</f>
        <v>460.443801254221</v>
      </c>
      <c r="AK199">
        <f t="shared" si="88"/>
        <v>187</v>
      </c>
      <c r="AL199">
        <f>IF(B199=1,(AI199/AC199),REF)</f>
        <v>356.56916582614224</v>
      </c>
      <c r="AM199">
        <f t="shared" si="89"/>
        <v>169</v>
      </c>
      <c r="AN199">
        <f t="shared" si="90"/>
        <v>169</v>
      </c>
      <c r="AO199" t="str">
        <f t="shared" si="91"/>
        <v>NJIT</v>
      </c>
      <c r="AP199">
        <f t="shared" si="92"/>
        <v>0.20861524780719803</v>
      </c>
      <c r="AQ199">
        <f t="shared" si="93"/>
        <v>0.24517856479913694</v>
      </c>
      <c r="AR199">
        <f t="shared" si="94"/>
        <v>0.55249891534619833</v>
      </c>
      <c r="AS199" t="str">
        <f t="shared" si="95"/>
        <v>NJIT</v>
      </c>
      <c r="AT199">
        <f t="shared" si="96"/>
        <v>198</v>
      </c>
      <c r="AU199">
        <f t="shared" si="97"/>
        <v>184.66666666666666</v>
      </c>
      <c r="AV199">
        <v>195</v>
      </c>
      <c r="AW199" t="str">
        <f t="shared" si="98"/>
        <v>NJIT</v>
      </c>
      <c r="AX199" t="str">
        <f t="shared" si="99"/>
        <v/>
      </c>
      <c r="AY199">
        <v>198</v>
      </c>
    </row>
    <row r="200" spans="1:51" x14ac:dyDescent="0.25">
      <c r="A200">
        <v>1</v>
      </c>
      <c r="B200">
        <v>1</v>
      </c>
      <c r="C200">
        <v>1</v>
      </c>
      <c r="D200" t="s">
        <v>371</v>
      </c>
      <c r="E200">
        <v>66.464200000000005</v>
      </c>
      <c r="F200">
        <v>99</v>
      </c>
      <c r="G200">
        <v>65.470399999999998</v>
      </c>
      <c r="H200">
        <v>102</v>
      </c>
      <c r="I200">
        <v>102.67</v>
      </c>
      <c r="J200">
        <v>165</v>
      </c>
      <c r="K200">
        <v>101.367</v>
      </c>
      <c r="L200">
        <v>227</v>
      </c>
      <c r="M200">
        <v>105.97499999999999</v>
      </c>
      <c r="N200">
        <v>262</v>
      </c>
      <c r="O200">
        <v>107.09099999999999</v>
      </c>
      <c r="P200">
        <v>233</v>
      </c>
      <c r="Q200">
        <v>-5.7238699999999998</v>
      </c>
      <c r="R200">
        <v>233</v>
      </c>
      <c r="S200">
        <f t="shared" si="75"/>
        <v>-8.6121551150844952E-2</v>
      </c>
      <c r="T200">
        <f t="shared" si="76"/>
        <v>230</v>
      </c>
      <c r="U200">
        <f t="shared" si="77"/>
        <v>682937.51319943392</v>
      </c>
      <c r="V200">
        <f t="shared" si="78"/>
        <v>202</v>
      </c>
      <c r="W200">
        <f t="shared" si="79"/>
        <v>26.608290699501737</v>
      </c>
      <c r="X200">
        <f t="shared" si="80"/>
        <v>205</v>
      </c>
      <c r="Y200">
        <f t="shared" si="81"/>
        <v>217.5</v>
      </c>
      <c r="Z200">
        <v>0.42409999999999998</v>
      </c>
      <c r="AA200">
        <f t="shared" si="82"/>
        <v>185</v>
      </c>
      <c r="AB200">
        <v>0.34029999999999999</v>
      </c>
      <c r="AC200">
        <f t="shared" si="83"/>
        <v>0.38219999999999998</v>
      </c>
      <c r="AD200">
        <f t="shared" si="84"/>
        <v>217</v>
      </c>
      <c r="AE200">
        <v>0.2374</v>
      </c>
      <c r="AF200">
        <f t="shared" si="85"/>
        <v>284</v>
      </c>
      <c r="AG200">
        <v>0.4098</v>
      </c>
      <c r="AH200">
        <f t="shared" si="86"/>
        <v>194</v>
      </c>
      <c r="AI200">
        <f t="shared" si="87"/>
        <v>224.08333333333334</v>
      </c>
      <c r="AJ200">
        <f>IF(C200=1,(AI200/Z200),REF)</f>
        <v>528.37381120804844</v>
      </c>
      <c r="AK200">
        <f t="shared" si="88"/>
        <v>200</v>
      </c>
      <c r="AL200">
        <f>IF(B200=1,(AI200/AC200),REF)</f>
        <v>586.2986220129078</v>
      </c>
      <c r="AM200">
        <f t="shared" si="89"/>
        <v>224</v>
      </c>
      <c r="AN200">
        <f t="shared" si="90"/>
        <v>200</v>
      </c>
      <c r="AO200" t="str">
        <f t="shared" si="91"/>
        <v>Western Carolina</v>
      </c>
      <c r="AP200">
        <f t="shared" si="92"/>
        <v>0.25257467540068779</v>
      </c>
      <c r="AQ200">
        <f t="shared" si="93"/>
        <v>0.19737647922981136</v>
      </c>
      <c r="AR200">
        <f t="shared" si="94"/>
        <v>0.55062274856384041</v>
      </c>
      <c r="AS200" t="str">
        <f t="shared" si="95"/>
        <v>Western Carolina</v>
      </c>
      <c r="AT200">
        <f t="shared" si="96"/>
        <v>199</v>
      </c>
      <c r="AU200">
        <f t="shared" si="97"/>
        <v>205.33333333333334</v>
      </c>
      <c r="AV200">
        <v>198</v>
      </c>
      <c r="AW200" t="str">
        <f t="shared" si="98"/>
        <v>Western Carolina</v>
      </c>
      <c r="AX200" t="str">
        <f t="shared" si="99"/>
        <v/>
      </c>
      <c r="AY200">
        <v>199</v>
      </c>
    </row>
    <row r="201" spans="1:51" x14ac:dyDescent="0.25">
      <c r="A201">
        <v>1</v>
      </c>
      <c r="B201">
        <v>1</v>
      </c>
      <c r="C201">
        <v>1</v>
      </c>
      <c r="D201" t="s">
        <v>61</v>
      </c>
      <c r="E201">
        <v>63.603000000000002</v>
      </c>
      <c r="F201">
        <v>247</v>
      </c>
      <c r="G201">
        <v>63.883499999999998</v>
      </c>
      <c r="H201">
        <v>175</v>
      </c>
      <c r="I201">
        <v>105.973</v>
      </c>
      <c r="J201">
        <v>87</v>
      </c>
      <c r="K201">
        <v>105.87</v>
      </c>
      <c r="L201">
        <v>126</v>
      </c>
      <c r="M201">
        <v>110.03700000000001</v>
      </c>
      <c r="N201">
        <v>325</v>
      </c>
      <c r="O201">
        <v>112.282</v>
      </c>
      <c r="P201">
        <v>325</v>
      </c>
      <c r="Q201">
        <v>-6.4118199999999996</v>
      </c>
      <c r="R201">
        <v>240</v>
      </c>
      <c r="S201">
        <f t="shared" si="75"/>
        <v>-0.10081285473955619</v>
      </c>
      <c r="T201">
        <f t="shared" si="76"/>
        <v>242</v>
      </c>
      <c r="U201">
        <f t="shared" si="77"/>
        <v>712891.48421070003</v>
      </c>
      <c r="V201">
        <f t="shared" si="78"/>
        <v>148</v>
      </c>
      <c r="W201">
        <f t="shared" si="79"/>
        <v>29.992911285842659</v>
      </c>
      <c r="X201">
        <f t="shared" si="80"/>
        <v>332</v>
      </c>
      <c r="Y201">
        <f t="shared" si="81"/>
        <v>287</v>
      </c>
      <c r="Z201">
        <v>0.43369999999999997</v>
      </c>
      <c r="AA201">
        <f t="shared" si="82"/>
        <v>175</v>
      </c>
      <c r="AB201">
        <v>0.30709999999999998</v>
      </c>
      <c r="AC201">
        <f t="shared" si="83"/>
        <v>0.37039999999999995</v>
      </c>
      <c r="AD201">
        <f t="shared" si="84"/>
        <v>227</v>
      </c>
      <c r="AE201">
        <v>0.3503</v>
      </c>
      <c r="AF201">
        <f t="shared" si="85"/>
        <v>243</v>
      </c>
      <c r="AG201">
        <v>0.3256</v>
      </c>
      <c r="AH201">
        <f t="shared" si="86"/>
        <v>246</v>
      </c>
      <c r="AI201">
        <f t="shared" si="87"/>
        <v>232.16666666666666</v>
      </c>
      <c r="AJ201">
        <f>IF(C201=1,(AI201/Z201),REF)</f>
        <v>535.31627084774425</v>
      </c>
      <c r="AK201">
        <f t="shared" si="88"/>
        <v>203</v>
      </c>
      <c r="AL201">
        <f>IF(B201=1,(AI201/AC201),REF)</f>
        <v>626.79985601151918</v>
      </c>
      <c r="AM201">
        <f t="shared" si="89"/>
        <v>234</v>
      </c>
      <c r="AN201">
        <f t="shared" si="90"/>
        <v>203</v>
      </c>
      <c r="AO201" t="str">
        <f t="shared" si="91"/>
        <v>Boston University</v>
      </c>
      <c r="AP201">
        <f t="shared" si="92"/>
        <v>0.25795505160090093</v>
      </c>
      <c r="AQ201">
        <f t="shared" si="93"/>
        <v>0.18969218598144705</v>
      </c>
      <c r="AR201">
        <f t="shared" si="94"/>
        <v>0.54949325425485085</v>
      </c>
      <c r="AS201" t="str">
        <f t="shared" si="95"/>
        <v>Boston University</v>
      </c>
      <c r="AT201">
        <f t="shared" si="96"/>
        <v>200</v>
      </c>
      <c r="AU201">
        <f t="shared" si="97"/>
        <v>210</v>
      </c>
      <c r="AV201">
        <v>200</v>
      </c>
      <c r="AW201" t="str">
        <f t="shared" si="98"/>
        <v>Boston University</v>
      </c>
      <c r="AX201" t="str">
        <f t="shared" si="99"/>
        <v/>
      </c>
      <c r="AY201">
        <v>200</v>
      </c>
    </row>
    <row r="202" spans="1:51" x14ac:dyDescent="0.25">
      <c r="A202">
        <v>1</v>
      </c>
      <c r="B202">
        <v>1</v>
      </c>
      <c r="C202">
        <v>1</v>
      </c>
      <c r="D202" t="s">
        <v>129</v>
      </c>
      <c r="E202">
        <v>64.780199999999994</v>
      </c>
      <c r="F202">
        <v>172</v>
      </c>
      <c r="G202">
        <v>63.786700000000003</v>
      </c>
      <c r="H202">
        <v>183</v>
      </c>
      <c r="I202">
        <v>96.791899999999998</v>
      </c>
      <c r="J202">
        <v>274</v>
      </c>
      <c r="K202">
        <v>102.51</v>
      </c>
      <c r="L202">
        <v>199</v>
      </c>
      <c r="M202">
        <v>105.792</v>
      </c>
      <c r="N202">
        <v>258</v>
      </c>
      <c r="O202">
        <v>105.316</v>
      </c>
      <c r="P202">
        <v>197</v>
      </c>
      <c r="Q202">
        <v>-2.8061400000000001</v>
      </c>
      <c r="R202">
        <v>200</v>
      </c>
      <c r="S202">
        <f t="shared" si="75"/>
        <v>-4.3315704489952138E-2</v>
      </c>
      <c r="T202">
        <f t="shared" si="76"/>
        <v>199</v>
      </c>
      <c r="U202">
        <f t="shared" si="77"/>
        <v>680729.78213801992</v>
      </c>
      <c r="V202">
        <f t="shared" si="78"/>
        <v>204</v>
      </c>
      <c r="W202">
        <f t="shared" si="79"/>
        <v>26.579614929534269</v>
      </c>
      <c r="X202">
        <f t="shared" si="80"/>
        <v>203</v>
      </c>
      <c r="Y202">
        <f t="shared" si="81"/>
        <v>201</v>
      </c>
      <c r="Z202">
        <v>0.37709999999999999</v>
      </c>
      <c r="AA202">
        <f t="shared" si="82"/>
        <v>205</v>
      </c>
      <c r="AB202">
        <v>0.45879999999999999</v>
      </c>
      <c r="AC202">
        <f t="shared" si="83"/>
        <v>0.41794999999999999</v>
      </c>
      <c r="AD202">
        <f t="shared" si="84"/>
        <v>202</v>
      </c>
      <c r="AE202">
        <v>0.3755</v>
      </c>
      <c r="AF202">
        <f t="shared" si="85"/>
        <v>233</v>
      </c>
      <c r="AG202">
        <v>0.4284</v>
      </c>
      <c r="AH202">
        <f t="shared" si="86"/>
        <v>185</v>
      </c>
      <c r="AI202">
        <f t="shared" si="87"/>
        <v>204</v>
      </c>
      <c r="AJ202">
        <f>IF(C202=1,(AI202/Z202),REF)</f>
        <v>540.97056483691335</v>
      </c>
      <c r="AK202">
        <f t="shared" si="88"/>
        <v>204</v>
      </c>
      <c r="AL202">
        <f>IF(B202=1,(AI202/AC202),REF)</f>
        <v>488.09666228017704</v>
      </c>
      <c r="AM202">
        <f t="shared" si="89"/>
        <v>202</v>
      </c>
      <c r="AN202">
        <f t="shared" si="90"/>
        <v>202</v>
      </c>
      <c r="AO202" t="str">
        <f t="shared" si="91"/>
        <v>George Mason</v>
      </c>
      <c r="AP202">
        <f t="shared" si="92"/>
        <v>0.22405509713868832</v>
      </c>
      <c r="AQ202">
        <f t="shared" si="93"/>
        <v>0.22084149279674059</v>
      </c>
      <c r="AR202">
        <f t="shared" si="94"/>
        <v>0.54814017298767947</v>
      </c>
      <c r="AS202" t="str">
        <f t="shared" si="95"/>
        <v>George Mason</v>
      </c>
      <c r="AT202">
        <f t="shared" si="96"/>
        <v>201</v>
      </c>
      <c r="AU202">
        <f t="shared" si="97"/>
        <v>201.66666666666666</v>
      </c>
      <c r="AV202">
        <v>207</v>
      </c>
      <c r="AW202" t="str">
        <f t="shared" si="98"/>
        <v>George Mason</v>
      </c>
      <c r="AX202" t="str">
        <f t="shared" si="99"/>
        <v/>
      </c>
      <c r="AY202">
        <v>201</v>
      </c>
    </row>
    <row r="203" spans="1:51" x14ac:dyDescent="0.25">
      <c r="A203">
        <v>1</v>
      </c>
      <c r="B203">
        <v>1</v>
      </c>
      <c r="C203">
        <v>1</v>
      </c>
      <c r="D203" t="s">
        <v>125</v>
      </c>
      <c r="E203">
        <v>66.246799999999993</v>
      </c>
      <c r="F203">
        <v>105</v>
      </c>
      <c r="G203">
        <v>65.168700000000001</v>
      </c>
      <c r="H203">
        <v>114</v>
      </c>
      <c r="I203">
        <v>96.489599999999996</v>
      </c>
      <c r="J203">
        <v>282</v>
      </c>
      <c r="K203">
        <v>101.529</v>
      </c>
      <c r="L203">
        <v>222</v>
      </c>
      <c r="M203">
        <v>103.63200000000001</v>
      </c>
      <c r="N203">
        <v>203</v>
      </c>
      <c r="O203">
        <v>104.86799999999999</v>
      </c>
      <c r="P203">
        <v>183</v>
      </c>
      <c r="Q203">
        <v>-3.3390599999999999</v>
      </c>
      <c r="R203">
        <v>206</v>
      </c>
      <c r="S203">
        <f t="shared" si="75"/>
        <v>-5.0402434532686849E-2</v>
      </c>
      <c r="T203">
        <f t="shared" si="76"/>
        <v>206</v>
      </c>
      <c r="U203">
        <f t="shared" si="77"/>
        <v>682881.14592515875</v>
      </c>
      <c r="V203">
        <f t="shared" si="78"/>
        <v>203</v>
      </c>
      <c r="W203">
        <f t="shared" si="79"/>
        <v>25.814509162099561</v>
      </c>
      <c r="X203">
        <f t="shared" si="80"/>
        <v>164</v>
      </c>
      <c r="Y203">
        <f t="shared" si="81"/>
        <v>185</v>
      </c>
      <c r="Z203">
        <v>0.38440000000000002</v>
      </c>
      <c r="AA203">
        <f t="shared" si="82"/>
        <v>199</v>
      </c>
      <c r="AB203">
        <v>0.43080000000000002</v>
      </c>
      <c r="AC203">
        <f t="shared" si="83"/>
        <v>0.40760000000000002</v>
      </c>
      <c r="AD203">
        <f t="shared" si="84"/>
        <v>207</v>
      </c>
      <c r="AE203">
        <v>0.62629999999999997</v>
      </c>
      <c r="AF203">
        <f t="shared" si="85"/>
        <v>144</v>
      </c>
      <c r="AG203">
        <v>0.29770000000000002</v>
      </c>
      <c r="AH203">
        <f t="shared" si="86"/>
        <v>260</v>
      </c>
      <c r="AI203">
        <f t="shared" si="87"/>
        <v>200.83333333333334</v>
      </c>
      <c r="AJ203">
        <f>IF(C203=1,(AI203/Z203),REF)</f>
        <v>522.45924384321881</v>
      </c>
      <c r="AK203">
        <f t="shared" si="88"/>
        <v>198</v>
      </c>
      <c r="AL203">
        <f>IF(B203=1,(AI203/AC203),REF)</f>
        <v>492.72162250572455</v>
      </c>
      <c r="AM203">
        <f t="shared" si="89"/>
        <v>207</v>
      </c>
      <c r="AN203">
        <f t="shared" si="90"/>
        <v>198</v>
      </c>
      <c r="AO203" t="str">
        <f t="shared" si="91"/>
        <v>Fordham</v>
      </c>
      <c r="AP203">
        <f t="shared" si="92"/>
        <v>0.22918901424151913</v>
      </c>
      <c r="AQ203">
        <f t="shared" si="93"/>
        <v>0.21511888935119086</v>
      </c>
      <c r="AR203">
        <f t="shared" si="94"/>
        <v>0.54784993851663344</v>
      </c>
      <c r="AS203" t="str">
        <f t="shared" si="95"/>
        <v>Fordham</v>
      </c>
      <c r="AT203">
        <f t="shared" si="96"/>
        <v>202</v>
      </c>
      <c r="AU203">
        <f t="shared" si="97"/>
        <v>202.33333333333334</v>
      </c>
      <c r="AV203">
        <v>206</v>
      </c>
      <c r="AW203" t="str">
        <f t="shared" si="98"/>
        <v>Fordham</v>
      </c>
      <c r="AX203" t="str">
        <f t="shared" si="99"/>
        <v/>
      </c>
      <c r="AY203">
        <v>202</v>
      </c>
    </row>
    <row r="204" spans="1:51" x14ac:dyDescent="0.25">
      <c r="A204">
        <v>1</v>
      </c>
      <c r="B204">
        <v>1</v>
      </c>
      <c r="C204">
        <v>1</v>
      </c>
      <c r="D204" t="s">
        <v>106</v>
      </c>
      <c r="E204">
        <v>61.703800000000001</v>
      </c>
      <c r="F204">
        <v>313</v>
      </c>
      <c r="G204">
        <v>60.375599999999999</v>
      </c>
      <c r="H204">
        <v>324</v>
      </c>
      <c r="I204">
        <v>96.891499999999994</v>
      </c>
      <c r="J204">
        <v>273</v>
      </c>
      <c r="K204">
        <v>98.829300000000003</v>
      </c>
      <c r="L204">
        <v>267</v>
      </c>
      <c r="M204">
        <v>103.749</v>
      </c>
      <c r="N204">
        <v>207</v>
      </c>
      <c r="O204">
        <v>106.035</v>
      </c>
      <c r="P204">
        <v>212</v>
      </c>
      <c r="Q204">
        <v>-7.2052899999999998</v>
      </c>
      <c r="R204">
        <v>246</v>
      </c>
      <c r="S204">
        <f t="shared" si="75"/>
        <v>-0.11677886937271276</v>
      </c>
      <c r="T204">
        <f t="shared" si="76"/>
        <v>254</v>
      </c>
      <c r="U204">
        <f t="shared" si="77"/>
        <v>602675.23970087932</v>
      </c>
      <c r="V204">
        <f t="shared" si="78"/>
        <v>293</v>
      </c>
      <c r="W204">
        <f t="shared" si="79"/>
        <v>28.210246074258507</v>
      </c>
      <c r="X204">
        <f t="shared" si="80"/>
        <v>291</v>
      </c>
      <c r="Y204">
        <f t="shared" si="81"/>
        <v>272.5</v>
      </c>
      <c r="Z204">
        <v>0.47110000000000002</v>
      </c>
      <c r="AA204">
        <f t="shared" si="82"/>
        <v>163</v>
      </c>
      <c r="AB204">
        <v>0.1933</v>
      </c>
      <c r="AC204">
        <f t="shared" si="83"/>
        <v>0.3322</v>
      </c>
      <c r="AD204">
        <f t="shared" si="84"/>
        <v>245</v>
      </c>
      <c r="AE204">
        <v>0.17660000000000001</v>
      </c>
      <c r="AF204">
        <f t="shared" si="85"/>
        <v>305</v>
      </c>
      <c r="AG204">
        <v>0.36699999999999999</v>
      </c>
      <c r="AH204">
        <f t="shared" si="86"/>
        <v>224</v>
      </c>
      <c r="AI204">
        <f t="shared" si="87"/>
        <v>265.58333333333331</v>
      </c>
      <c r="AJ204">
        <f>IF(C204=1,(AI204/Z204),REF)</f>
        <v>563.7515035731974</v>
      </c>
      <c r="AK204">
        <f t="shared" si="88"/>
        <v>209</v>
      </c>
      <c r="AL204">
        <f>IF(B204=1,(AI204/AC204),REF)</f>
        <v>799.46819185229776</v>
      </c>
      <c r="AM204">
        <f t="shared" si="89"/>
        <v>258</v>
      </c>
      <c r="AN204">
        <f t="shared" si="90"/>
        <v>209</v>
      </c>
      <c r="AO204" t="str">
        <f t="shared" si="91"/>
        <v>Drexel</v>
      </c>
      <c r="AP204">
        <f t="shared" si="92"/>
        <v>0.27875328389272697</v>
      </c>
      <c r="AQ204">
        <f t="shared" si="93"/>
        <v>0.16503233853835536</v>
      </c>
      <c r="AR204">
        <f t="shared" si="94"/>
        <v>0.54759224994788414</v>
      </c>
      <c r="AS204" t="str">
        <f t="shared" si="95"/>
        <v>Drexel</v>
      </c>
      <c r="AT204">
        <f t="shared" si="96"/>
        <v>203</v>
      </c>
      <c r="AU204">
        <f t="shared" si="97"/>
        <v>219</v>
      </c>
      <c r="AV204">
        <v>199</v>
      </c>
      <c r="AW204" t="str">
        <f t="shared" si="98"/>
        <v>Drexel</v>
      </c>
      <c r="AX204" t="str">
        <f t="shared" si="99"/>
        <v/>
      </c>
      <c r="AY204">
        <v>203</v>
      </c>
    </row>
    <row r="205" spans="1:51" x14ac:dyDescent="0.25">
      <c r="A205">
        <v>1</v>
      </c>
      <c r="B205">
        <v>1</v>
      </c>
      <c r="C205">
        <v>1</v>
      </c>
      <c r="D205" t="s">
        <v>95</v>
      </c>
      <c r="E205">
        <v>64.218299999999999</v>
      </c>
      <c r="F205">
        <v>207</v>
      </c>
      <c r="G205">
        <v>63.969700000000003</v>
      </c>
      <c r="H205">
        <v>170</v>
      </c>
      <c r="I205">
        <v>93.806600000000003</v>
      </c>
      <c r="J205">
        <v>313</v>
      </c>
      <c r="K205">
        <v>96.283500000000004</v>
      </c>
      <c r="L205">
        <v>302</v>
      </c>
      <c r="M205">
        <v>96.240399999999994</v>
      </c>
      <c r="N205">
        <v>49</v>
      </c>
      <c r="O205">
        <v>99.320300000000003</v>
      </c>
      <c r="P205">
        <v>94</v>
      </c>
      <c r="Q205">
        <v>-3.0368400000000002</v>
      </c>
      <c r="R205">
        <v>204</v>
      </c>
      <c r="S205">
        <f t="shared" si="75"/>
        <v>-4.7288701195765059E-2</v>
      </c>
      <c r="T205">
        <f t="shared" si="76"/>
        <v>204</v>
      </c>
      <c r="U205">
        <f t="shared" si="77"/>
        <v>595336.54467486229</v>
      </c>
      <c r="V205">
        <f t="shared" si="78"/>
        <v>300</v>
      </c>
      <c r="W205">
        <f t="shared" si="79"/>
        <v>24.411925260117521</v>
      </c>
      <c r="X205">
        <f t="shared" si="80"/>
        <v>99</v>
      </c>
      <c r="Y205">
        <f t="shared" si="81"/>
        <v>151.5</v>
      </c>
      <c r="Z205">
        <v>0.40479999999999999</v>
      </c>
      <c r="AA205">
        <f t="shared" si="82"/>
        <v>193</v>
      </c>
      <c r="AB205">
        <v>0.36899999999999999</v>
      </c>
      <c r="AC205">
        <f t="shared" si="83"/>
        <v>0.38690000000000002</v>
      </c>
      <c r="AD205">
        <f t="shared" si="84"/>
        <v>212</v>
      </c>
      <c r="AE205">
        <v>0.36220000000000002</v>
      </c>
      <c r="AF205">
        <f t="shared" si="85"/>
        <v>240</v>
      </c>
      <c r="AG205">
        <v>0.4304</v>
      </c>
      <c r="AH205">
        <f t="shared" si="86"/>
        <v>183</v>
      </c>
      <c r="AI205">
        <f t="shared" si="87"/>
        <v>215.08333333333334</v>
      </c>
      <c r="AJ205">
        <f>IF(C205=1,(AI205/Z205),REF)</f>
        <v>531.33234519104087</v>
      </c>
      <c r="AK205">
        <f t="shared" si="88"/>
        <v>202</v>
      </c>
      <c r="AL205">
        <f>IF(B205=1,(AI205/AC205),REF)</f>
        <v>555.91453433273023</v>
      </c>
      <c r="AM205">
        <f t="shared" si="89"/>
        <v>218</v>
      </c>
      <c r="AN205">
        <f t="shared" si="90"/>
        <v>202</v>
      </c>
      <c r="AO205" t="str">
        <f t="shared" si="91"/>
        <v>Cornell</v>
      </c>
      <c r="AP205">
        <f t="shared" si="92"/>
        <v>0.24094589843065375</v>
      </c>
      <c r="AQ205">
        <f t="shared" si="93"/>
        <v>0.20113715383936723</v>
      </c>
      <c r="AR205">
        <f t="shared" si="94"/>
        <v>0.54675095233237792</v>
      </c>
      <c r="AS205" t="str">
        <f t="shared" si="95"/>
        <v>Cornell</v>
      </c>
      <c r="AT205">
        <f t="shared" si="96"/>
        <v>204</v>
      </c>
      <c r="AU205">
        <f t="shared" si="97"/>
        <v>206</v>
      </c>
      <c r="AV205">
        <v>203</v>
      </c>
      <c r="AW205" t="str">
        <f t="shared" si="98"/>
        <v>Cornell</v>
      </c>
      <c r="AX205" t="str">
        <f t="shared" si="99"/>
        <v/>
      </c>
      <c r="AY205">
        <v>204</v>
      </c>
    </row>
    <row r="206" spans="1:51" x14ac:dyDescent="0.25">
      <c r="A206">
        <v>1</v>
      </c>
      <c r="B206">
        <v>1</v>
      </c>
      <c r="C206">
        <v>1</v>
      </c>
      <c r="D206" t="s">
        <v>305</v>
      </c>
      <c r="E206">
        <v>61.5242</v>
      </c>
      <c r="F206">
        <v>316</v>
      </c>
      <c r="G206">
        <v>62.011000000000003</v>
      </c>
      <c r="H206">
        <v>276</v>
      </c>
      <c r="I206">
        <v>95.895200000000003</v>
      </c>
      <c r="J206">
        <v>291</v>
      </c>
      <c r="K206">
        <v>98.083399999999997</v>
      </c>
      <c r="L206">
        <v>279</v>
      </c>
      <c r="M206">
        <v>100.783</v>
      </c>
      <c r="N206">
        <v>143</v>
      </c>
      <c r="O206">
        <v>103.432</v>
      </c>
      <c r="P206">
        <v>162</v>
      </c>
      <c r="Q206">
        <v>-5.3490099999999998</v>
      </c>
      <c r="R206">
        <v>229</v>
      </c>
      <c r="S206">
        <f t="shared" si="75"/>
        <v>-8.6934897162417465E-2</v>
      </c>
      <c r="T206">
        <f t="shared" si="76"/>
        <v>231</v>
      </c>
      <c r="U206">
        <f t="shared" si="77"/>
        <v>591884.54391814454</v>
      </c>
      <c r="V206">
        <f t="shared" si="78"/>
        <v>306</v>
      </c>
      <c r="W206">
        <f t="shared" si="79"/>
        <v>27.189542535660671</v>
      </c>
      <c r="X206">
        <f t="shared" si="80"/>
        <v>230</v>
      </c>
      <c r="Y206">
        <f t="shared" si="81"/>
        <v>230.5</v>
      </c>
      <c r="Z206">
        <v>0.36109999999999998</v>
      </c>
      <c r="AA206">
        <f t="shared" si="82"/>
        <v>215</v>
      </c>
      <c r="AB206">
        <v>0.50260000000000005</v>
      </c>
      <c r="AC206">
        <f t="shared" si="83"/>
        <v>0.43185000000000001</v>
      </c>
      <c r="AD206">
        <f t="shared" si="84"/>
        <v>191</v>
      </c>
      <c r="AE206">
        <v>0.59189999999999998</v>
      </c>
      <c r="AF206">
        <f t="shared" si="85"/>
        <v>153</v>
      </c>
      <c r="AG206">
        <v>0.49680000000000002</v>
      </c>
      <c r="AH206">
        <f t="shared" si="86"/>
        <v>155</v>
      </c>
      <c r="AI206">
        <f t="shared" si="87"/>
        <v>211.08333333333334</v>
      </c>
      <c r="AJ206">
        <f>IF(C206=1,(AI206/Z206),REF)</f>
        <v>584.55644789070436</v>
      </c>
      <c r="AK206">
        <f t="shared" si="88"/>
        <v>214</v>
      </c>
      <c r="AL206">
        <f>IF(B206=1,(AI206/AC206),REF)</f>
        <v>488.78854540542625</v>
      </c>
      <c r="AM206">
        <f t="shared" si="89"/>
        <v>204</v>
      </c>
      <c r="AN206">
        <f t="shared" si="90"/>
        <v>191</v>
      </c>
      <c r="AO206" t="str">
        <f t="shared" si="91"/>
        <v>Southern Illinois</v>
      </c>
      <c r="AP206">
        <f t="shared" si="92"/>
        <v>0.21289256882609239</v>
      </c>
      <c r="AQ206">
        <f t="shared" si="93"/>
        <v>0.22814574358943843</v>
      </c>
      <c r="AR206">
        <f t="shared" si="94"/>
        <v>0.54623374816539394</v>
      </c>
      <c r="AS206" t="str">
        <f t="shared" si="95"/>
        <v>Southern Illinois</v>
      </c>
      <c r="AT206">
        <f t="shared" si="96"/>
        <v>205</v>
      </c>
      <c r="AU206">
        <f t="shared" si="97"/>
        <v>195.66666666666666</v>
      </c>
      <c r="AV206">
        <v>201</v>
      </c>
      <c r="AW206" t="str">
        <f t="shared" si="98"/>
        <v>Southern Illinois</v>
      </c>
      <c r="AX206" t="str">
        <f t="shared" si="99"/>
        <v/>
      </c>
      <c r="AY206">
        <v>205</v>
      </c>
    </row>
    <row r="207" spans="1:51" x14ac:dyDescent="0.25">
      <c r="A207">
        <v>1</v>
      </c>
      <c r="B207">
        <v>1</v>
      </c>
      <c r="C207">
        <v>1</v>
      </c>
      <c r="D207" t="s">
        <v>328</v>
      </c>
      <c r="E207">
        <v>62.965000000000003</v>
      </c>
      <c r="F207">
        <v>273</v>
      </c>
      <c r="G207">
        <v>61.257100000000001</v>
      </c>
      <c r="H207">
        <v>303</v>
      </c>
      <c r="I207">
        <v>95.632999999999996</v>
      </c>
      <c r="J207">
        <v>295</v>
      </c>
      <c r="K207">
        <v>102.111</v>
      </c>
      <c r="L207">
        <v>211</v>
      </c>
      <c r="M207">
        <v>101.828</v>
      </c>
      <c r="N207">
        <v>167</v>
      </c>
      <c r="O207">
        <v>100.376</v>
      </c>
      <c r="P207">
        <v>106</v>
      </c>
      <c r="Q207">
        <v>1.73539</v>
      </c>
      <c r="R207">
        <v>146</v>
      </c>
      <c r="S207">
        <f t="shared" si="75"/>
        <v>2.7554990867942497E-2</v>
      </c>
      <c r="T207">
        <f t="shared" si="76"/>
        <v>145</v>
      </c>
      <c r="U207">
        <f t="shared" si="77"/>
        <v>656514.41525176505</v>
      </c>
      <c r="V207">
        <f t="shared" si="78"/>
        <v>225</v>
      </c>
      <c r="W207">
        <f t="shared" si="79"/>
        <v>25.322618274968651</v>
      </c>
      <c r="X207">
        <f t="shared" si="80"/>
        <v>148</v>
      </c>
      <c r="Y207">
        <f t="shared" si="81"/>
        <v>146.5</v>
      </c>
      <c r="Z207">
        <v>0.26569999999999999</v>
      </c>
      <c r="AA207">
        <f t="shared" si="82"/>
        <v>261</v>
      </c>
      <c r="AB207">
        <v>0.73060000000000003</v>
      </c>
      <c r="AC207">
        <f t="shared" si="83"/>
        <v>0.49814999999999998</v>
      </c>
      <c r="AD207">
        <f t="shared" si="84"/>
        <v>164</v>
      </c>
      <c r="AE207">
        <v>0.79990000000000006</v>
      </c>
      <c r="AF207">
        <f t="shared" si="85"/>
        <v>72</v>
      </c>
      <c r="AG207">
        <v>0.63829999999999998</v>
      </c>
      <c r="AH207">
        <f t="shared" si="86"/>
        <v>120</v>
      </c>
      <c r="AI207">
        <f t="shared" si="87"/>
        <v>145.41666666666666</v>
      </c>
      <c r="AJ207">
        <f>IF(C207=1,(AI207/Z207),REF)</f>
        <v>547.29644962990835</v>
      </c>
      <c r="AK207">
        <f t="shared" si="88"/>
        <v>206</v>
      </c>
      <c r="AL207">
        <f>IF(B207=1,(AI207/AC207),REF)</f>
        <v>291.91341296129008</v>
      </c>
      <c r="AM207">
        <f t="shared" si="89"/>
        <v>146</v>
      </c>
      <c r="AN207">
        <f t="shared" si="90"/>
        <v>146</v>
      </c>
      <c r="AO207" t="str">
        <f t="shared" si="91"/>
        <v>Texas Tech</v>
      </c>
      <c r="AP207">
        <f t="shared" si="92"/>
        <v>0.15768302786119839</v>
      </c>
      <c r="AQ207">
        <f t="shared" si="93"/>
        <v>0.28068742258321167</v>
      </c>
      <c r="AR207">
        <f t="shared" si="94"/>
        <v>0.54490966424015763</v>
      </c>
      <c r="AS207" t="str">
        <f t="shared" si="95"/>
        <v>Texas Tech</v>
      </c>
      <c r="AT207">
        <f t="shared" si="96"/>
        <v>206</v>
      </c>
      <c r="AU207">
        <f t="shared" si="97"/>
        <v>172</v>
      </c>
      <c r="AV207">
        <v>212</v>
      </c>
      <c r="AW207" t="str">
        <f t="shared" si="98"/>
        <v>Texas Tech</v>
      </c>
      <c r="AX207" t="str">
        <f t="shared" si="99"/>
        <v/>
      </c>
      <c r="AY207">
        <v>206</v>
      </c>
    </row>
    <row r="208" spans="1:51" x14ac:dyDescent="0.25">
      <c r="A208">
        <v>1</v>
      </c>
      <c r="B208">
        <v>1</v>
      </c>
      <c r="C208">
        <v>1</v>
      </c>
      <c r="D208" t="s">
        <v>327</v>
      </c>
      <c r="E208">
        <v>62.891399999999997</v>
      </c>
      <c r="F208">
        <v>277</v>
      </c>
      <c r="G208">
        <v>61.0017</v>
      </c>
      <c r="H208">
        <v>311</v>
      </c>
      <c r="I208">
        <v>92.345299999999995</v>
      </c>
      <c r="J208">
        <v>328</v>
      </c>
      <c r="K208">
        <v>93.069400000000002</v>
      </c>
      <c r="L208">
        <v>328</v>
      </c>
      <c r="M208">
        <v>95.839299999999994</v>
      </c>
      <c r="N208">
        <v>44</v>
      </c>
      <c r="O208">
        <v>98.631900000000002</v>
      </c>
      <c r="P208">
        <v>80</v>
      </c>
      <c r="Q208">
        <v>-5.5625099999999996</v>
      </c>
      <c r="R208">
        <v>232</v>
      </c>
      <c r="S208">
        <f t="shared" si="75"/>
        <v>-8.8446115049116411E-2</v>
      </c>
      <c r="T208">
        <f t="shared" si="76"/>
        <v>233</v>
      </c>
      <c r="U208">
        <f t="shared" si="77"/>
        <v>544759.84885538334</v>
      </c>
      <c r="V208">
        <f t="shared" si="78"/>
        <v>336</v>
      </c>
      <c r="W208">
        <f t="shared" si="79"/>
        <v>24.651115487691317</v>
      </c>
      <c r="X208">
        <f t="shared" si="80"/>
        <v>111</v>
      </c>
      <c r="Y208">
        <f t="shared" si="81"/>
        <v>172</v>
      </c>
      <c r="Z208">
        <v>0.4148</v>
      </c>
      <c r="AA208">
        <f t="shared" si="82"/>
        <v>189</v>
      </c>
      <c r="AB208">
        <v>0.32540000000000002</v>
      </c>
      <c r="AC208">
        <f t="shared" si="83"/>
        <v>0.37009999999999998</v>
      </c>
      <c r="AD208">
        <f t="shared" si="84"/>
        <v>228</v>
      </c>
      <c r="AE208">
        <v>0.27939999999999998</v>
      </c>
      <c r="AF208">
        <f t="shared" si="85"/>
        <v>272</v>
      </c>
      <c r="AG208">
        <v>0.45689999999999997</v>
      </c>
      <c r="AH208">
        <f t="shared" si="86"/>
        <v>170</v>
      </c>
      <c r="AI208">
        <f t="shared" si="87"/>
        <v>235.16666666666666</v>
      </c>
      <c r="AJ208">
        <f>IF(C208=1,(AI208/Z208),REF)</f>
        <v>566.93989071038254</v>
      </c>
      <c r="AK208">
        <f t="shared" si="88"/>
        <v>210</v>
      </c>
      <c r="AL208">
        <f>IF(B208=1,(AI208/AC208),REF)</f>
        <v>635.41385211204181</v>
      </c>
      <c r="AM208">
        <f t="shared" si="89"/>
        <v>236</v>
      </c>
      <c r="AN208">
        <f t="shared" si="90"/>
        <v>210</v>
      </c>
      <c r="AO208" t="str">
        <f t="shared" si="91"/>
        <v>Texas St.</v>
      </c>
      <c r="AP208">
        <f t="shared" si="92"/>
        <v>0.2453017833709287</v>
      </c>
      <c r="AQ208">
        <f t="shared" si="93"/>
        <v>0.18921544114002706</v>
      </c>
      <c r="AR208">
        <f t="shared" si="94"/>
        <v>0.54298871096071855</v>
      </c>
      <c r="AS208" t="str">
        <f t="shared" si="95"/>
        <v>Texas St.</v>
      </c>
      <c r="AT208">
        <f t="shared" si="96"/>
        <v>207</v>
      </c>
      <c r="AU208">
        <f t="shared" si="97"/>
        <v>215</v>
      </c>
      <c r="AV208">
        <v>208</v>
      </c>
      <c r="AW208" t="str">
        <f t="shared" si="98"/>
        <v>Texas St.</v>
      </c>
      <c r="AX208" t="str">
        <f t="shared" si="99"/>
        <v/>
      </c>
      <c r="AY208">
        <v>207</v>
      </c>
    </row>
    <row r="209" spans="1:51" x14ac:dyDescent="0.25">
      <c r="A209">
        <v>1</v>
      </c>
      <c r="B209">
        <v>1</v>
      </c>
      <c r="C209">
        <v>1</v>
      </c>
      <c r="D209" t="s">
        <v>254</v>
      </c>
      <c r="E209">
        <v>65.302499999999995</v>
      </c>
      <c r="F209">
        <v>149</v>
      </c>
      <c r="G209">
        <v>64.609800000000007</v>
      </c>
      <c r="H209">
        <v>139</v>
      </c>
      <c r="I209">
        <v>102.208</v>
      </c>
      <c r="J209">
        <v>174</v>
      </c>
      <c r="K209">
        <v>104.309</v>
      </c>
      <c r="L209">
        <v>161</v>
      </c>
      <c r="M209">
        <v>105.244</v>
      </c>
      <c r="N209">
        <v>246</v>
      </c>
      <c r="O209">
        <v>108.178</v>
      </c>
      <c r="P209">
        <v>258</v>
      </c>
      <c r="Q209">
        <v>-3.8692600000000001</v>
      </c>
      <c r="R209">
        <v>215</v>
      </c>
      <c r="S209">
        <f t="shared" si="75"/>
        <v>-5.9247348876382985E-2</v>
      </c>
      <c r="T209">
        <f t="shared" si="76"/>
        <v>214</v>
      </c>
      <c r="U209">
        <f t="shared" si="77"/>
        <v>710515.19742800237</v>
      </c>
      <c r="V209">
        <f t="shared" si="78"/>
        <v>153</v>
      </c>
      <c r="W209">
        <f t="shared" si="79"/>
        <v>27.522793318631543</v>
      </c>
      <c r="X209">
        <f t="shared" si="80"/>
        <v>249</v>
      </c>
      <c r="Y209">
        <f t="shared" si="81"/>
        <v>231.5</v>
      </c>
      <c r="Z209">
        <v>0.31919999999999998</v>
      </c>
      <c r="AA209">
        <f t="shared" si="82"/>
        <v>238</v>
      </c>
      <c r="AB209">
        <v>0.59350000000000003</v>
      </c>
      <c r="AC209">
        <f t="shared" si="83"/>
        <v>0.45635000000000003</v>
      </c>
      <c r="AD209">
        <f t="shared" si="84"/>
        <v>182</v>
      </c>
      <c r="AE209">
        <v>0.51039999999999996</v>
      </c>
      <c r="AF209">
        <f t="shared" si="85"/>
        <v>180</v>
      </c>
      <c r="AG209">
        <v>0.45650000000000002</v>
      </c>
      <c r="AH209">
        <f t="shared" si="86"/>
        <v>171</v>
      </c>
      <c r="AI209">
        <f t="shared" si="87"/>
        <v>188.58333333333334</v>
      </c>
      <c r="AJ209">
        <f>IF(C209=1,(AI209/Z209),REF)</f>
        <v>590.79991645781126</v>
      </c>
      <c r="AK209">
        <f t="shared" si="88"/>
        <v>217</v>
      </c>
      <c r="AL209">
        <f>IF(B209=1,(AI209/AC209),REF)</f>
        <v>413.24275957780941</v>
      </c>
      <c r="AM209">
        <f t="shared" si="89"/>
        <v>183</v>
      </c>
      <c r="AN209">
        <f t="shared" si="90"/>
        <v>182</v>
      </c>
      <c r="AO209" t="str">
        <f t="shared" si="91"/>
        <v>Oral Roberts</v>
      </c>
      <c r="AP209">
        <f t="shared" si="92"/>
        <v>0.18798989252523646</v>
      </c>
      <c r="AQ209">
        <f t="shared" si="93"/>
        <v>0.24620222447447937</v>
      </c>
      <c r="AR209">
        <f t="shared" si="94"/>
        <v>0.54282616794665195</v>
      </c>
      <c r="AS209" t="str">
        <f t="shared" si="95"/>
        <v>Oral Roberts</v>
      </c>
      <c r="AT209">
        <f t="shared" si="96"/>
        <v>208</v>
      </c>
      <c r="AU209">
        <f t="shared" si="97"/>
        <v>190.66666666666666</v>
      </c>
      <c r="AV209">
        <v>210</v>
      </c>
      <c r="AW209" t="str">
        <f t="shared" si="98"/>
        <v>Oral Roberts</v>
      </c>
      <c r="AX209" t="str">
        <f t="shared" si="99"/>
        <v/>
      </c>
      <c r="AY209">
        <v>208</v>
      </c>
    </row>
    <row r="210" spans="1:51" x14ac:dyDescent="0.25">
      <c r="A210">
        <v>1</v>
      </c>
      <c r="B210">
        <v>1</v>
      </c>
      <c r="C210">
        <v>1</v>
      </c>
      <c r="D210" t="s">
        <v>223</v>
      </c>
      <c r="E210">
        <v>63.818800000000003</v>
      </c>
      <c r="F210">
        <v>237</v>
      </c>
      <c r="G210">
        <v>63.529600000000002</v>
      </c>
      <c r="H210">
        <v>201</v>
      </c>
      <c r="I210">
        <v>100.5</v>
      </c>
      <c r="J210">
        <v>207</v>
      </c>
      <c r="K210">
        <v>99.930199999999999</v>
      </c>
      <c r="L210">
        <v>248</v>
      </c>
      <c r="M210">
        <v>96.040199999999999</v>
      </c>
      <c r="N210">
        <v>46</v>
      </c>
      <c r="O210">
        <v>101.684</v>
      </c>
      <c r="P210">
        <v>132</v>
      </c>
      <c r="Q210">
        <v>-1.7536700000000001</v>
      </c>
      <c r="R210">
        <v>187</v>
      </c>
      <c r="S210">
        <f t="shared" si="75"/>
        <v>-2.7480930384150098E-2</v>
      </c>
      <c r="T210">
        <f t="shared" si="76"/>
        <v>188</v>
      </c>
      <c r="U210">
        <f t="shared" si="77"/>
        <v>637297.4004797464</v>
      </c>
      <c r="V210">
        <f t="shared" si="78"/>
        <v>262</v>
      </c>
      <c r="W210">
        <f t="shared" si="79"/>
        <v>25.506775596757873</v>
      </c>
      <c r="X210">
        <f t="shared" si="80"/>
        <v>153</v>
      </c>
      <c r="Y210">
        <f t="shared" si="81"/>
        <v>170.5</v>
      </c>
      <c r="Z210">
        <v>0.34939999999999999</v>
      </c>
      <c r="AA210">
        <f t="shared" si="82"/>
        <v>219</v>
      </c>
      <c r="AB210">
        <v>0.49419999999999997</v>
      </c>
      <c r="AC210">
        <f t="shared" si="83"/>
        <v>0.42179999999999995</v>
      </c>
      <c r="AD210">
        <f t="shared" si="84"/>
        <v>196</v>
      </c>
      <c r="AE210">
        <v>0.73819999999999997</v>
      </c>
      <c r="AF210">
        <f t="shared" si="85"/>
        <v>99</v>
      </c>
      <c r="AG210">
        <v>0.3095</v>
      </c>
      <c r="AH210">
        <f t="shared" si="86"/>
        <v>254</v>
      </c>
      <c r="AI210">
        <f t="shared" si="87"/>
        <v>194.91666666666666</v>
      </c>
      <c r="AJ210">
        <f>IF(C210=1,(AI210/Z210),REF)</f>
        <v>557.86109521083756</v>
      </c>
      <c r="AK210">
        <f t="shared" si="88"/>
        <v>208</v>
      </c>
      <c r="AL210">
        <f>IF(B210=1,(AI210/AC210),REF)</f>
        <v>462.10684368579109</v>
      </c>
      <c r="AM210">
        <f t="shared" si="89"/>
        <v>195</v>
      </c>
      <c r="AN210">
        <f t="shared" si="90"/>
        <v>195</v>
      </c>
      <c r="AO210" t="str">
        <f t="shared" si="91"/>
        <v>New Hampshire</v>
      </c>
      <c r="AP210">
        <f t="shared" si="92"/>
        <v>0.20695977929485226</v>
      </c>
      <c r="AQ210">
        <f t="shared" si="93"/>
        <v>0.22440542390165741</v>
      </c>
      <c r="AR210">
        <f t="shared" si="94"/>
        <v>0.54140971615560729</v>
      </c>
      <c r="AS210" t="str">
        <f t="shared" si="95"/>
        <v>New Hampshire</v>
      </c>
      <c r="AT210">
        <f t="shared" si="96"/>
        <v>209</v>
      </c>
      <c r="AU210">
        <f t="shared" si="97"/>
        <v>200</v>
      </c>
      <c r="AV210">
        <v>205</v>
      </c>
      <c r="AW210" t="str">
        <f t="shared" si="98"/>
        <v>New Hampshire</v>
      </c>
      <c r="AX210" t="str">
        <f t="shared" si="99"/>
        <v/>
      </c>
      <c r="AY210">
        <v>209</v>
      </c>
    </row>
    <row r="211" spans="1:51" x14ac:dyDescent="0.25">
      <c r="A211">
        <v>1</v>
      </c>
      <c r="B211">
        <v>1</v>
      </c>
      <c r="C211">
        <v>1</v>
      </c>
      <c r="D211" t="s">
        <v>161</v>
      </c>
      <c r="E211">
        <v>64.869</v>
      </c>
      <c r="F211">
        <v>169</v>
      </c>
      <c r="G211">
        <v>63.964300000000001</v>
      </c>
      <c r="H211">
        <v>171</v>
      </c>
      <c r="I211">
        <v>106.001</v>
      </c>
      <c r="J211">
        <v>86</v>
      </c>
      <c r="K211">
        <v>106.979</v>
      </c>
      <c r="L211">
        <v>109</v>
      </c>
      <c r="M211">
        <v>104.941</v>
      </c>
      <c r="N211">
        <v>236</v>
      </c>
      <c r="O211">
        <v>108.399</v>
      </c>
      <c r="P211">
        <v>264</v>
      </c>
      <c r="Q211">
        <v>-1.4200600000000001</v>
      </c>
      <c r="R211">
        <v>180</v>
      </c>
      <c r="S211">
        <f t="shared" si="75"/>
        <v>-2.1890271161880123E-2</v>
      </c>
      <c r="T211">
        <f t="shared" si="76"/>
        <v>179</v>
      </c>
      <c r="U211">
        <f t="shared" si="77"/>
        <v>742393.68832122895</v>
      </c>
      <c r="V211">
        <f t="shared" si="78"/>
        <v>101</v>
      </c>
      <c r="W211">
        <f t="shared" si="79"/>
        <v>27.797339940733877</v>
      </c>
      <c r="X211">
        <f t="shared" si="80"/>
        <v>267</v>
      </c>
      <c r="Y211">
        <f t="shared" si="81"/>
        <v>223</v>
      </c>
      <c r="Z211">
        <v>0.3458</v>
      </c>
      <c r="AA211">
        <f t="shared" si="82"/>
        <v>222</v>
      </c>
      <c r="AB211">
        <v>0.4924</v>
      </c>
      <c r="AC211">
        <f t="shared" si="83"/>
        <v>0.41910000000000003</v>
      </c>
      <c r="AD211">
        <f t="shared" si="84"/>
        <v>201</v>
      </c>
      <c r="AE211">
        <v>0.57540000000000002</v>
      </c>
      <c r="AF211">
        <f t="shared" si="85"/>
        <v>160</v>
      </c>
      <c r="AG211">
        <v>0.36270000000000002</v>
      </c>
      <c r="AH211">
        <f t="shared" si="86"/>
        <v>226</v>
      </c>
      <c r="AI211">
        <f t="shared" si="87"/>
        <v>181.66666666666666</v>
      </c>
      <c r="AJ211">
        <f>IF(C211=1,(AI211/Z211),REF)</f>
        <v>525.35184114131482</v>
      </c>
      <c r="AK211">
        <f t="shared" si="88"/>
        <v>199</v>
      </c>
      <c r="AL211">
        <f>IF(B211=1,(AI211/AC211),REF)</f>
        <v>433.4685437047641</v>
      </c>
      <c r="AM211">
        <f t="shared" si="89"/>
        <v>187</v>
      </c>
      <c r="AN211">
        <f t="shared" si="90"/>
        <v>187</v>
      </c>
      <c r="AO211" t="str">
        <f t="shared" si="91"/>
        <v>IPFW</v>
      </c>
      <c r="AP211">
        <f t="shared" si="92"/>
        <v>0.20606091431704268</v>
      </c>
      <c r="AQ211">
        <f t="shared" si="93"/>
        <v>0.22475923062411601</v>
      </c>
      <c r="AR211">
        <f t="shared" si="94"/>
        <v>0.5411359696670337</v>
      </c>
      <c r="AS211" t="str">
        <f t="shared" si="95"/>
        <v>IPFW</v>
      </c>
      <c r="AT211">
        <f t="shared" si="96"/>
        <v>210</v>
      </c>
      <c r="AU211">
        <f t="shared" si="97"/>
        <v>199.33333333333334</v>
      </c>
      <c r="AV211">
        <v>211</v>
      </c>
      <c r="AW211" t="str">
        <f t="shared" si="98"/>
        <v>IPFW</v>
      </c>
      <c r="AX211" t="str">
        <f t="shared" si="99"/>
        <v/>
      </c>
      <c r="AY211">
        <v>210</v>
      </c>
    </row>
    <row r="212" spans="1:51" x14ac:dyDescent="0.25">
      <c r="A212">
        <v>1</v>
      </c>
      <c r="B212">
        <v>1</v>
      </c>
      <c r="C212">
        <v>1</v>
      </c>
      <c r="D212" t="s">
        <v>230</v>
      </c>
      <c r="E212">
        <v>65.39</v>
      </c>
      <c r="F212">
        <v>147</v>
      </c>
      <c r="G212">
        <v>64.359499999999997</v>
      </c>
      <c r="H212">
        <v>152</v>
      </c>
      <c r="I212">
        <v>103.797</v>
      </c>
      <c r="J212">
        <v>131</v>
      </c>
      <c r="K212">
        <v>104.27500000000001</v>
      </c>
      <c r="L212">
        <v>163</v>
      </c>
      <c r="M212">
        <v>101.33499999999999</v>
      </c>
      <c r="N212">
        <v>158</v>
      </c>
      <c r="O212">
        <v>106.569</v>
      </c>
      <c r="P212">
        <v>221</v>
      </c>
      <c r="Q212">
        <v>-2.2936999999999999</v>
      </c>
      <c r="R212">
        <v>194</v>
      </c>
      <c r="S212">
        <f t="shared" si="75"/>
        <v>-3.5081816791558293E-2</v>
      </c>
      <c r="T212">
        <f t="shared" si="76"/>
        <v>194</v>
      </c>
      <c r="U212">
        <f t="shared" si="77"/>
        <v>711003.49311875016</v>
      </c>
      <c r="V212">
        <f t="shared" si="78"/>
        <v>151</v>
      </c>
      <c r="W212">
        <f t="shared" si="79"/>
        <v>26.83478298875729</v>
      </c>
      <c r="X212">
        <f t="shared" si="80"/>
        <v>221</v>
      </c>
      <c r="Y212">
        <f t="shared" si="81"/>
        <v>207.5</v>
      </c>
      <c r="Z212">
        <v>0.38350000000000001</v>
      </c>
      <c r="AA212">
        <f t="shared" si="82"/>
        <v>200</v>
      </c>
      <c r="AB212">
        <v>0.38919999999999999</v>
      </c>
      <c r="AC212">
        <f t="shared" si="83"/>
        <v>0.38634999999999997</v>
      </c>
      <c r="AD212">
        <f t="shared" si="84"/>
        <v>213</v>
      </c>
      <c r="AE212">
        <v>0.24729999999999999</v>
      </c>
      <c r="AF212">
        <f t="shared" si="85"/>
        <v>282</v>
      </c>
      <c r="AG212">
        <v>0.37030000000000002</v>
      </c>
      <c r="AH212">
        <f t="shared" si="86"/>
        <v>221</v>
      </c>
      <c r="AI212">
        <f t="shared" si="87"/>
        <v>211.41666666666666</v>
      </c>
      <c r="AJ212">
        <f>IF(C212=1,(AI212/Z212),REF)</f>
        <v>551.28205128205127</v>
      </c>
      <c r="AK212">
        <f t="shared" si="88"/>
        <v>207</v>
      </c>
      <c r="AL212">
        <f>IF(B212=1,(AI212/AC212),REF)</f>
        <v>547.21539191579313</v>
      </c>
      <c r="AM212">
        <f t="shared" si="89"/>
        <v>216</v>
      </c>
      <c r="AN212">
        <f t="shared" si="90"/>
        <v>207</v>
      </c>
      <c r="AO212" t="str">
        <f t="shared" si="91"/>
        <v>Norfolk St.</v>
      </c>
      <c r="AP212">
        <f t="shared" si="92"/>
        <v>0.2274278482592309</v>
      </c>
      <c r="AQ212">
        <f t="shared" si="93"/>
        <v>0.2012475967356338</v>
      </c>
      <c r="AR212">
        <f t="shared" si="94"/>
        <v>0.54005680734872397</v>
      </c>
      <c r="AS212" t="str">
        <f t="shared" si="95"/>
        <v>Norfolk St.</v>
      </c>
      <c r="AT212">
        <f t="shared" si="96"/>
        <v>211</v>
      </c>
      <c r="AU212">
        <f t="shared" si="97"/>
        <v>210.33333333333334</v>
      </c>
      <c r="AV212">
        <v>209</v>
      </c>
      <c r="AW212" t="str">
        <f t="shared" si="98"/>
        <v>Norfolk St.</v>
      </c>
      <c r="AX212" t="str">
        <f t="shared" si="99"/>
        <v/>
      </c>
      <c r="AY212">
        <v>211</v>
      </c>
    </row>
    <row r="213" spans="1:51" x14ac:dyDescent="0.25">
      <c r="A213">
        <v>1</v>
      </c>
      <c r="B213">
        <v>1</v>
      </c>
      <c r="C213">
        <v>1</v>
      </c>
      <c r="D213" t="s">
        <v>43</v>
      </c>
      <c r="E213">
        <v>57.061700000000002</v>
      </c>
      <c r="F213">
        <v>351</v>
      </c>
      <c r="G213">
        <v>56.578400000000002</v>
      </c>
      <c r="H213">
        <v>351</v>
      </c>
      <c r="I213">
        <v>101.233</v>
      </c>
      <c r="J213">
        <v>190</v>
      </c>
      <c r="K213">
        <v>101.965</v>
      </c>
      <c r="L213">
        <v>213</v>
      </c>
      <c r="M213">
        <v>101.20399999999999</v>
      </c>
      <c r="N213">
        <v>154</v>
      </c>
      <c r="O213">
        <v>103.866</v>
      </c>
      <c r="P213">
        <v>170</v>
      </c>
      <c r="Q213">
        <v>-1.9016500000000001</v>
      </c>
      <c r="R213">
        <v>189</v>
      </c>
      <c r="S213">
        <f t="shared" si="75"/>
        <v>-3.3314815366524239E-2</v>
      </c>
      <c r="T213">
        <f t="shared" si="76"/>
        <v>191</v>
      </c>
      <c r="U213">
        <f t="shared" si="77"/>
        <v>593262.5761625825</v>
      </c>
      <c r="V213">
        <f t="shared" si="78"/>
        <v>304</v>
      </c>
      <c r="W213">
        <f t="shared" si="79"/>
        <v>29.512958331589612</v>
      </c>
      <c r="X213">
        <f t="shared" si="80"/>
        <v>325</v>
      </c>
      <c r="Y213">
        <f t="shared" si="81"/>
        <v>258</v>
      </c>
      <c r="Z213">
        <v>0.35149999999999998</v>
      </c>
      <c r="AA213">
        <f t="shared" si="82"/>
        <v>217</v>
      </c>
      <c r="AB213">
        <v>0.48980000000000001</v>
      </c>
      <c r="AC213">
        <f t="shared" si="83"/>
        <v>0.42064999999999997</v>
      </c>
      <c r="AD213">
        <f t="shared" si="84"/>
        <v>198</v>
      </c>
      <c r="AE213">
        <v>0.60340000000000005</v>
      </c>
      <c r="AF213">
        <f t="shared" si="85"/>
        <v>149</v>
      </c>
      <c r="AG213">
        <v>0.48120000000000002</v>
      </c>
      <c r="AH213">
        <f t="shared" si="86"/>
        <v>159</v>
      </c>
      <c r="AI213">
        <f t="shared" si="87"/>
        <v>209.83333333333334</v>
      </c>
      <c r="AJ213">
        <f>IF(C213=1,(AI213/Z213),REF)</f>
        <v>596.9653864390707</v>
      </c>
      <c r="AK213">
        <f t="shared" si="88"/>
        <v>219</v>
      </c>
      <c r="AL213">
        <f>IF(B213=1,(AI213/AC213),REF)</f>
        <v>498.831173976782</v>
      </c>
      <c r="AM213">
        <f t="shared" si="89"/>
        <v>209</v>
      </c>
      <c r="AN213">
        <f t="shared" si="90"/>
        <v>198</v>
      </c>
      <c r="AO213" t="str">
        <f t="shared" si="91"/>
        <v>American</v>
      </c>
      <c r="AP213">
        <f t="shared" si="92"/>
        <v>0.20679787595409652</v>
      </c>
      <c r="AQ213">
        <f t="shared" si="93"/>
        <v>0.22166456311475299</v>
      </c>
      <c r="AR213">
        <f t="shared" si="94"/>
        <v>0.53994945111517434</v>
      </c>
      <c r="AS213" t="str">
        <f t="shared" si="95"/>
        <v>American</v>
      </c>
      <c r="AT213">
        <f t="shared" si="96"/>
        <v>212</v>
      </c>
      <c r="AU213">
        <f t="shared" si="97"/>
        <v>202.66666666666666</v>
      </c>
      <c r="AV213">
        <v>204</v>
      </c>
      <c r="AW213" t="str">
        <f t="shared" si="98"/>
        <v>American</v>
      </c>
      <c r="AX213" t="str">
        <f t="shared" si="99"/>
        <v/>
      </c>
      <c r="AY213">
        <v>212</v>
      </c>
    </row>
    <row r="214" spans="1:51" x14ac:dyDescent="0.25">
      <c r="A214">
        <v>1</v>
      </c>
      <c r="B214">
        <v>1</v>
      </c>
      <c r="C214">
        <v>1</v>
      </c>
      <c r="D214" t="s">
        <v>310</v>
      </c>
      <c r="E214">
        <v>63.196800000000003</v>
      </c>
      <c r="F214">
        <v>263</v>
      </c>
      <c r="G214">
        <v>62.444000000000003</v>
      </c>
      <c r="H214">
        <v>267</v>
      </c>
      <c r="I214">
        <v>98.623599999999996</v>
      </c>
      <c r="J214">
        <v>251</v>
      </c>
      <c r="K214">
        <v>98.996099999999998</v>
      </c>
      <c r="L214">
        <v>264</v>
      </c>
      <c r="M214">
        <v>100.11</v>
      </c>
      <c r="N214">
        <v>126</v>
      </c>
      <c r="O214">
        <v>103.59699999999999</v>
      </c>
      <c r="P214">
        <v>165</v>
      </c>
      <c r="Q214">
        <v>-4.6012700000000004</v>
      </c>
      <c r="R214">
        <v>223</v>
      </c>
      <c r="S214">
        <f t="shared" si="75"/>
        <v>-7.280273684743524E-2</v>
      </c>
      <c r="T214">
        <f t="shared" si="76"/>
        <v>223</v>
      </c>
      <c r="U214">
        <f t="shared" si="77"/>
        <v>619343.03719226329</v>
      </c>
      <c r="V214">
        <f t="shared" si="78"/>
        <v>283</v>
      </c>
      <c r="W214">
        <f t="shared" si="79"/>
        <v>26.537523910683909</v>
      </c>
      <c r="X214">
        <f t="shared" si="80"/>
        <v>201</v>
      </c>
      <c r="Y214">
        <f t="shared" si="81"/>
        <v>212</v>
      </c>
      <c r="Z214">
        <v>0.32690000000000002</v>
      </c>
      <c r="AA214">
        <f t="shared" si="82"/>
        <v>234</v>
      </c>
      <c r="AB214">
        <v>0.54330000000000001</v>
      </c>
      <c r="AC214">
        <f t="shared" si="83"/>
        <v>0.43510000000000004</v>
      </c>
      <c r="AD214">
        <f t="shared" si="84"/>
        <v>189</v>
      </c>
      <c r="AE214">
        <v>0.39240000000000003</v>
      </c>
      <c r="AF214">
        <f t="shared" si="85"/>
        <v>226</v>
      </c>
      <c r="AG214">
        <v>0.55089999999999995</v>
      </c>
      <c r="AH214">
        <f t="shared" si="86"/>
        <v>144</v>
      </c>
      <c r="AI214">
        <f t="shared" si="87"/>
        <v>212.83333333333334</v>
      </c>
      <c r="AJ214">
        <f>IF(C214=1,(AI214/Z214),REF)</f>
        <v>651.0655654124605</v>
      </c>
      <c r="AK214">
        <f t="shared" si="88"/>
        <v>226</v>
      </c>
      <c r="AL214">
        <f>IF(B214=1,(AI214/AC214),REF)</f>
        <v>489.15958017314023</v>
      </c>
      <c r="AM214">
        <f t="shared" si="89"/>
        <v>205</v>
      </c>
      <c r="AN214">
        <f t="shared" si="90"/>
        <v>189</v>
      </c>
      <c r="AO214" t="str">
        <f t="shared" si="91"/>
        <v>St. Francis PA</v>
      </c>
      <c r="AP214">
        <f t="shared" si="92"/>
        <v>0.19066373983823307</v>
      </c>
      <c r="AQ214">
        <f t="shared" si="93"/>
        <v>0.22984091246921209</v>
      </c>
      <c r="AR214">
        <f t="shared" si="94"/>
        <v>0.53591550697625079</v>
      </c>
      <c r="AS214" t="str">
        <f t="shared" si="95"/>
        <v>St. Francis PA</v>
      </c>
      <c r="AT214">
        <f t="shared" si="96"/>
        <v>213</v>
      </c>
      <c r="AU214">
        <f t="shared" si="97"/>
        <v>197</v>
      </c>
      <c r="AV214">
        <v>213</v>
      </c>
      <c r="AW214" t="str">
        <f t="shared" si="98"/>
        <v>St. Francis PA</v>
      </c>
      <c r="AX214" t="str">
        <f t="shared" si="99"/>
        <v/>
      </c>
      <c r="AY214">
        <v>213</v>
      </c>
    </row>
    <row r="215" spans="1:51" x14ac:dyDescent="0.25">
      <c r="A215">
        <v>1</v>
      </c>
      <c r="B215">
        <v>1</v>
      </c>
      <c r="C215">
        <v>1</v>
      </c>
      <c r="D215" t="s">
        <v>302</v>
      </c>
      <c r="E215">
        <v>66.456999999999994</v>
      </c>
      <c r="F215">
        <v>100</v>
      </c>
      <c r="G215">
        <v>65.442700000000002</v>
      </c>
      <c r="H215">
        <v>104</v>
      </c>
      <c r="I215">
        <v>101.849</v>
      </c>
      <c r="J215">
        <v>179</v>
      </c>
      <c r="K215">
        <v>102.06</v>
      </c>
      <c r="L215">
        <v>212</v>
      </c>
      <c r="M215">
        <v>104.29600000000001</v>
      </c>
      <c r="N215">
        <v>219</v>
      </c>
      <c r="O215">
        <v>108.119</v>
      </c>
      <c r="P215">
        <v>255</v>
      </c>
      <c r="Q215">
        <v>-6.0591400000000002</v>
      </c>
      <c r="R215">
        <v>237</v>
      </c>
      <c r="S215">
        <f t="shared" si="75"/>
        <v>-9.1171735106911206E-2</v>
      </c>
      <c r="T215">
        <f t="shared" si="76"/>
        <v>236</v>
      </c>
      <c r="U215">
        <f t="shared" si="77"/>
        <v>692232.30092519987</v>
      </c>
      <c r="V215">
        <f t="shared" si="78"/>
        <v>185</v>
      </c>
      <c r="W215">
        <f t="shared" si="79"/>
        <v>27.021067346388023</v>
      </c>
      <c r="X215">
        <f t="shared" si="80"/>
        <v>226</v>
      </c>
      <c r="Y215">
        <f t="shared" si="81"/>
        <v>231</v>
      </c>
      <c r="Z215">
        <v>0.3654</v>
      </c>
      <c r="AA215">
        <f t="shared" si="82"/>
        <v>213</v>
      </c>
      <c r="AB215">
        <v>0.40570000000000001</v>
      </c>
      <c r="AC215">
        <f t="shared" si="83"/>
        <v>0.38555</v>
      </c>
      <c r="AD215">
        <f t="shared" si="84"/>
        <v>214</v>
      </c>
      <c r="AE215">
        <v>0.6895</v>
      </c>
      <c r="AF215">
        <f t="shared" si="85"/>
        <v>118</v>
      </c>
      <c r="AG215">
        <v>0.28720000000000001</v>
      </c>
      <c r="AH215">
        <f t="shared" si="86"/>
        <v>263</v>
      </c>
      <c r="AI215">
        <f t="shared" si="87"/>
        <v>207.83333333333334</v>
      </c>
      <c r="AJ215">
        <f>IF(C215=1,(AI215/Z215),REF)</f>
        <v>568.78306878306876</v>
      </c>
      <c r="AK215">
        <f t="shared" si="88"/>
        <v>211</v>
      </c>
      <c r="AL215">
        <f>IF(B215=1,(AI215/AC215),REF)</f>
        <v>539.05675874292137</v>
      </c>
      <c r="AM215">
        <f t="shared" si="89"/>
        <v>213</v>
      </c>
      <c r="AN215">
        <f t="shared" si="90"/>
        <v>211</v>
      </c>
      <c r="AO215" t="str">
        <f t="shared" si="91"/>
        <v>Southeast Missouri St.</v>
      </c>
      <c r="AP215">
        <f t="shared" si="92"/>
        <v>0.21601779884844965</v>
      </c>
      <c r="AQ215">
        <f t="shared" si="93"/>
        <v>0.20120833616477596</v>
      </c>
      <c r="AR215">
        <f t="shared" si="94"/>
        <v>0.53424024840821394</v>
      </c>
      <c r="AS215" t="str">
        <f t="shared" si="95"/>
        <v>Southeast Missouri St.</v>
      </c>
      <c r="AT215">
        <f t="shared" si="96"/>
        <v>214</v>
      </c>
      <c r="AU215">
        <f t="shared" si="97"/>
        <v>213</v>
      </c>
      <c r="AV215">
        <v>214</v>
      </c>
      <c r="AW215" t="str">
        <f t="shared" si="98"/>
        <v>Southeast Missouri St.</v>
      </c>
      <c r="AX215" t="str">
        <f t="shared" si="99"/>
        <v/>
      </c>
      <c r="AY215">
        <v>214</v>
      </c>
    </row>
    <row r="216" spans="1:51" x14ac:dyDescent="0.25">
      <c r="A216">
        <v>1</v>
      </c>
      <c r="B216">
        <v>1</v>
      </c>
      <c r="C216">
        <v>1</v>
      </c>
      <c r="D216" t="s">
        <v>242</v>
      </c>
      <c r="E216">
        <v>63.503900000000002</v>
      </c>
      <c r="F216">
        <v>251</v>
      </c>
      <c r="G216">
        <v>62.275100000000002</v>
      </c>
      <c r="H216">
        <v>269</v>
      </c>
      <c r="I216">
        <v>101.07599999999999</v>
      </c>
      <c r="J216">
        <v>195</v>
      </c>
      <c r="K216">
        <v>102.503</v>
      </c>
      <c r="L216">
        <v>200</v>
      </c>
      <c r="M216">
        <v>103.813</v>
      </c>
      <c r="N216">
        <v>210</v>
      </c>
      <c r="O216">
        <v>103.31100000000001</v>
      </c>
      <c r="P216">
        <v>159</v>
      </c>
      <c r="Q216">
        <v>-0.80769100000000005</v>
      </c>
      <c r="R216">
        <v>170</v>
      </c>
      <c r="S216">
        <f t="shared" si="75"/>
        <v>-1.2723627997650647E-2</v>
      </c>
      <c r="T216">
        <f t="shared" si="76"/>
        <v>171</v>
      </c>
      <c r="U216">
        <f t="shared" si="77"/>
        <v>667226.90484503505</v>
      </c>
      <c r="V216">
        <f t="shared" si="78"/>
        <v>214</v>
      </c>
      <c r="W216">
        <f t="shared" si="79"/>
        <v>26.29263465800846</v>
      </c>
      <c r="X216">
        <f t="shared" si="80"/>
        <v>185</v>
      </c>
      <c r="Y216">
        <f t="shared" si="81"/>
        <v>178</v>
      </c>
      <c r="Z216">
        <v>0.33090000000000003</v>
      </c>
      <c r="AA216">
        <f t="shared" si="82"/>
        <v>230</v>
      </c>
      <c r="AB216">
        <v>0.49390000000000001</v>
      </c>
      <c r="AC216">
        <f t="shared" si="83"/>
        <v>0.41239999999999999</v>
      </c>
      <c r="AD216">
        <f t="shared" si="84"/>
        <v>206</v>
      </c>
      <c r="AE216">
        <v>0.51049999999999995</v>
      </c>
      <c r="AF216">
        <f t="shared" si="85"/>
        <v>179</v>
      </c>
      <c r="AG216">
        <v>0.374</v>
      </c>
      <c r="AH216">
        <f t="shared" si="86"/>
        <v>219</v>
      </c>
      <c r="AI216">
        <f t="shared" si="87"/>
        <v>194.5</v>
      </c>
      <c r="AJ216">
        <f>IF(C216=1,(AI216/Z216),REF)</f>
        <v>587.79087337564215</v>
      </c>
      <c r="AK216">
        <f t="shared" si="88"/>
        <v>216</v>
      </c>
      <c r="AL216">
        <f>IF(B216=1,(AI216/AC216),REF)</f>
        <v>471.62948593598452</v>
      </c>
      <c r="AM216">
        <f t="shared" si="89"/>
        <v>197</v>
      </c>
      <c r="AN216">
        <f t="shared" si="90"/>
        <v>197</v>
      </c>
      <c r="AO216" t="str">
        <f t="shared" si="91"/>
        <v>Northern Illinois</v>
      </c>
      <c r="AP216">
        <f t="shared" si="92"/>
        <v>0.19498003443068382</v>
      </c>
      <c r="AQ216">
        <f t="shared" si="93"/>
        <v>0.21884574761771175</v>
      </c>
      <c r="AR216">
        <f t="shared" si="94"/>
        <v>0.53249436892819169</v>
      </c>
      <c r="AS216" t="str">
        <f t="shared" si="95"/>
        <v>Northern Illinois</v>
      </c>
      <c r="AT216">
        <f t="shared" si="96"/>
        <v>215</v>
      </c>
      <c r="AU216">
        <f t="shared" si="97"/>
        <v>206</v>
      </c>
      <c r="AV216">
        <v>215</v>
      </c>
      <c r="AW216" t="str">
        <f t="shared" si="98"/>
        <v>Northern Illinois</v>
      </c>
      <c r="AX216" t="str">
        <f t="shared" si="99"/>
        <v/>
      </c>
      <c r="AY216">
        <v>215</v>
      </c>
    </row>
    <row r="217" spans="1:51" x14ac:dyDescent="0.25">
      <c r="A217">
        <v>1</v>
      </c>
      <c r="B217">
        <v>1</v>
      </c>
      <c r="C217">
        <v>1</v>
      </c>
      <c r="D217" t="s">
        <v>257</v>
      </c>
      <c r="E217">
        <v>61.775700000000001</v>
      </c>
      <c r="F217">
        <v>310</v>
      </c>
      <c r="G217">
        <v>61.2</v>
      </c>
      <c r="H217">
        <v>305</v>
      </c>
      <c r="I217">
        <v>100.283</v>
      </c>
      <c r="J217">
        <v>209</v>
      </c>
      <c r="K217">
        <v>103.048</v>
      </c>
      <c r="L217">
        <v>183</v>
      </c>
      <c r="M217">
        <v>110.931</v>
      </c>
      <c r="N217">
        <v>330</v>
      </c>
      <c r="O217">
        <v>108.465</v>
      </c>
      <c r="P217">
        <v>266</v>
      </c>
      <c r="Q217">
        <v>-5.4174699999999998</v>
      </c>
      <c r="R217">
        <v>230</v>
      </c>
      <c r="S217">
        <f t="shared" si="75"/>
        <v>-8.7688201024027274E-2</v>
      </c>
      <c r="T217">
        <f t="shared" si="76"/>
        <v>232</v>
      </c>
      <c r="U217">
        <f t="shared" si="77"/>
        <v>655989.38175281289</v>
      </c>
      <c r="V217">
        <f t="shared" si="78"/>
        <v>228</v>
      </c>
      <c r="W217">
        <f t="shared" si="79"/>
        <v>29.217679290572619</v>
      </c>
      <c r="X217">
        <f t="shared" si="80"/>
        <v>318</v>
      </c>
      <c r="Y217">
        <f t="shared" si="81"/>
        <v>275</v>
      </c>
      <c r="Z217">
        <v>0.37019999999999997</v>
      </c>
      <c r="AA217">
        <f t="shared" si="82"/>
        <v>211</v>
      </c>
      <c r="AB217">
        <v>0.38569999999999999</v>
      </c>
      <c r="AC217">
        <f t="shared" si="83"/>
        <v>0.37795000000000001</v>
      </c>
      <c r="AD217">
        <f t="shared" si="84"/>
        <v>221</v>
      </c>
      <c r="AE217">
        <v>0.47049999999999997</v>
      </c>
      <c r="AF217">
        <f t="shared" si="85"/>
        <v>195</v>
      </c>
      <c r="AG217">
        <v>0.36609999999999998</v>
      </c>
      <c r="AH217">
        <f t="shared" si="86"/>
        <v>225</v>
      </c>
      <c r="AI217">
        <f t="shared" si="87"/>
        <v>229.33333333333334</v>
      </c>
      <c r="AJ217">
        <f>IF(C217=1,(AI217/Z217),REF)</f>
        <v>619.48496308301822</v>
      </c>
      <c r="AK217">
        <f t="shared" si="88"/>
        <v>221</v>
      </c>
      <c r="AL217">
        <f>IF(B217=1,(AI217/AC217),REF)</f>
        <v>606.78220223133576</v>
      </c>
      <c r="AM217">
        <f t="shared" si="89"/>
        <v>229</v>
      </c>
      <c r="AN217">
        <f t="shared" si="90"/>
        <v>221</v>
      </c>
      <c r="AO217" t="str">
        <f t="shared" si="91"/>
        <v>Pacific</v>
      </c>
      <c r="AP217">
        <f t="shared" si="92"/>
        <v>0.21699463525315596</v>
      </c>
      <c r="AQ217">
        <f t="shared" si="93"/>
        <v>0.19434564793798897</v>
      </c>
      <c r="AR217">
        <f t="shared" si="94"/>
        <v>0.53121276044605037</v>
      </c>
      <c r="AS217" t="str">
        <f t="shared" si="95"/>
        <v>Pacific</v>
      </c>
      <c r="AT217">
        <f t="shared" si="96"/>
        <v>216</v>
      </c>
      <c r="AU217">
        <f t="shared" si="97"/>
        <v>219.33333333333334</v>
      </c>
      <c r="AV217">
        <v>216</v>
      </c>
      <c r="AW217" t="str">
        <f t="shared" si="98"/>
        <v>Pacific</v>
      </c>
      <c r="AX217" t="str">
        <f t="shared" si="99"/>
        <v/>
      </c>
      <c r="AY217">
        <v>216</v>
      </c>
    </row>
    <row r="218" spans="1:51" x14ac:dyDescent="0.25">
      <c r="A218">
        <v>1</v>
      </c>
      <c r="B218">
        <v>1</v>
      </c>
      <c r="C218">
        <v>1</v>
      </c>
      <c r="D218" t="s">
        <v>80</v>
      </c>
      <c r="E218">
        <v>66.052499999999995</v>
      </c>
      <c r="F218">
        <v>115</v>
      </c>
      <c r="G218">
        <v>65.035600000000002</v>
      </c>
      <c r="H218">
        <v>124</v>
      </c>
      <c r="I218">
        <v>107.242</v>
      </c>
      <c r="J218">
        <v>63</v>
      </c>
      <c r="K218">
        <v>106.371</v>
      </c>
      <c r="L218">
        <v>118</v>
      </c>
      <c r="M218">
        <v>105.59699999999999</v>
      </c>
      <c r="N218">
        <v>254</v>
      </c>
      <c r="O218">
        <v>109.167</v>
      </c>
      <c r="P218">
        <v>280</v>
      </c>
      <c r="Q218">
        <v>-2.7963</v>
      </c>
      <c r="R218">
        <v>199</v>
      </c>
      <c r="S218">
        <f t="shared" si="75"/>
        <v>-4.2329964800726795E-2</v>
      </c>
      <c r="T218">
        <f t="shared" si="76"/>
        <v>198</v>
      </c>
      <c r="U218">
        <f t="shared" si="77"/>
        <v>747370.14276215236</v>
      </c>
      <c r="V218">
        <f t="shared" si="78"/>
        <v>96</v>
      </c>
      <c r="W218">
        <f t="shared" si="79"/>
        <v>27.609398258551163</v>
      </c>
      <c r="X218">
        <f t="shared" si="80"/>
        <v>254</v>
      </c>
      <c r="Y218">
        <f t="shared" si="81"/>
        <v>226</v>
      </c>
      <c r="Z218">
        <v>0.32100000000000001</v>
      </c>
      <c r="AA218">
        <f t="shared" si="82"/>
        <v>237</v>
      </c>
      <c r="AB218">
        <v>0.48799999999999999</v>
      </c>
      <c r="AC218">
        <f t="shared" si="83"/>
        <v>0.40449999999999997</v>
      </c>
      <c r="AD218">
        <f t="shared" si="84"/>
        <v>208</v>
      </c>
      <c r="AE218">
        <v>0.65990000000000004</v>
      </c>
      <c r="AF218">
        <f t="shared" si="85"/>
        <v>128</v>
      </c>
      <c r="AG218">
        <v>0.29959999999999998</v>
      </c>
      <c r="AH218">
        <f t="shared" si="86"/>
        <v>259</v>
      </c>
      <c r="AI218">
        <f t="shared" si="87"/>
        <v>185.83333333333334</v>
      </c>
      <c r="AJ218">
        <f>IF(C218=1,(AI218/Z218),REF)</f>
        <v>578.92004153686401</v>
      </c>
      <c r="AK218">
        <f t="shared" si="88"/>
        <v>212</v>
      </c>
      <c r="AL218">
        <f>IF(B218=1,(AI218/AC218),REF)</f>
        <v>459.4149155335806</v>
      </c>
      <c r="AM218">
        <f t="shared" si="89"/>
        <v>194</v>
      </c>
      <c r="AN218">
        <f t="shared" si="90"/>
        <v>194</v>
      </c>
      <c r="AO218" t="str">
        <f t="shared" si="91"/>
        <v>Charleston Southern</v>
      </c>
      <c r="AP218">
        <f t="shared" si="92"/>
        <v>0.18943439416558305</v>
      </c>
      <c r="AQ218">
        <f t="shared" si="93"/>
        <v>0.21535872127400726</v>
      </c>
      <c r="AR218">
        <f t="shared" si="94"/>
        <v>0.52781441721341937</v>
      </c>
      <c r="AS218" t="str">
        <f t="shared" si="95"/>
        <v>Charleston Southern</v>
      </c>
      <c r="AT218">
        <f t="shared" si="96"/>
        <v>217</v>
      </c>
      <c r="AU218">
        <f t="shared" si="97"/>
        <v>206.33333333333334</v>
      </c>
      <c r="AV218">
        <v>218</v>
      </c>
      <c r="AW218" t="str">
        <f t="shared" si="98"/>
        <v>Charleston Southern</v>
      </c>
      <c r="AX218" t="str">
        <f t="shared" si="99"/>
        <v/>
      </c>
      <c r="AY218">
        <v>217</v>
      </c>
    </row>
    <row r="219" spans="1:51" x14ac:dyDescent="0.25">
      <c r="A219">
        <v>1</v>
      </c>
      <c r="B219">
        <v>1</v>
      </c>
      <c r="C219">
        <v>1</v>
      </c>
      <c r="D219" t="s">
        <v>299</v>
      </c>
      <c r="E219">
        <v>65.664000000000001</v>
      </c>
      <c r="F219">
        <v>133</v>
      </c>
      <c r="G219">
        <v>64.994500000000002</v>
      </c>
      <c r="H219">
        <v>127</v>
      </c>
      <c r="I219">
        <v>102.709</v>
      </c>
      <c r="J219">
        <v>161</v>
      </c>
      <c r="K219">
        <v>102.81699999999999</v>
      </c>
      <c r="L219">
        <v>188</v>
      </c>
      <c r="M219">
        <v>104.85599999999999</v>
      </c>
      <c r="N219">
        <v>233</v>
      </c>
      <c r="O219">
        <v>107.593</v>
      </c>
      <c r="P219">
        <v>243</v>
      </c>
      <c r="Q219">
        <v>-4.7764600000000002</v>
      </c>
      <c r="R219">
        <v>224</v>
      </c>
      <c r="S219">
        <f t="shared" si="75"/>
        <v>-7.2733918128655123E-2</v>
      </c>
      <c r="T219">
        <f t="shared" si="76"/>
        <v>222</v>
      </c>
      <c r="U219">
        <f t="shared" si="77"/>
        <v>694156.17354969599</v>
      </c>
      <c r="V219">
        <f t="shared" si="78"/>
        <v>181</v>
      </c>
      <c r="W219">
        <f t="shared" si="79"/>
        <v>27.134829216521453</v>
      </c>
      <c r="X219">
        <f t="shared" si="80"/>
        <v>228</v>
      </c>
      <c r="Y219">
        <f t="shared" si="81"/>
        <v>225</v>
      </c>
      <c r="Z219">
        <v>0.36859999999999998</v>
      </c>
      <c r="AA219">
        <f t="shared" si="82"/>
        <v>212</v>
      </c>
      <c r="AB219">
        <v>0.34820000000000001</v>
      </c>
      <c r="AC219">
        <f t="shared" si="83"/>
        <v>0.3584</v>
      </c>
      <c r="AD219">
        <f t="shared" si="84"/>
        <v>231</v>
      </c>
      <c r="AE219">
        <v>0.43130000000000002</v>
      </c>
      <c r="AF219">
        <f t="shared" si="85"/>
        <v>211</v>
      </c>
      <c r="AG219">
        <v>0.37730000000000002</v>
      </c>
      <c r="AH219">
        <f t="shared" si="86"/>
        <v>215</v>
      </c>
      <c r="AI219">
        <f t="shared" si="87"/>
        <v>214.16666666666666</v>
      </c>
      <c r="AJ219">
        <f>IF(C219=1,(AI219/Z219),REF)</f>
        <v>581.02731054440221</v>
      </c>
      <c r="AK219">
        <f t="shared" si="88"/>
        <v>213</v>
      </c>
      <c r="AL219">
        <f>IF(B219=1,(AI219/AC219),REF)</f>
        <v>597.56324404761904</v>
      </c>
      <c r="AM219">
        <f t="shared" si="89"/>
        <v>226</v>
      </c>
      <c r="AN219">
        <f t="shared" si="90"/>
        <v>213</v>
      </c>
      <c r="AO219" t="str">
        <f t="shared" si="91"/>
        <v>South Dakota</v>
      </c>
      <c r="AP219">
        <f t="shared" si="92"/>
        <v>0.21744595624560947</v>
      </c>
      <c r="AQ219">
        <f t="shared" si="93"/>
        <v>0.18464586684390619</v>
      </c>
      <c r="AR219">
        <f t="shared" si="94"/>
        <v>0.52640268802997103</v>
      </c>
      <c r="AS219" t="str">
        <f t="shared" si="95"/>
        <v>South Dakota</v>
      </c>
      <c r="AT219">
        <f t="shared" si="96"/>
        <v>218</v>
      </c>
      <c r="AU219">
        <f t="shared" si="97"/>
        <v>220.66666666666666</v>
      </c>
      <c r="AV219">
        <v>219</v>
      </c>
      <c r="AW219" t="str">
        <f t="shared" si="98"/>
        <v>South Dakota</v>
      </c>
      <c r="AX219" t="str">
        <f t="shared" si="99"/>
        <v/>
      </c>
      <c r="AY219">
        <v>218</v>
      </c>
    </row>
    <row r="220" spans="1:51" x14ac:dyDescent="0.25">
      <c r="A220">
        <v>1</v>
      </c>
      <c r="B220">
        <v>1</v>
      </c>
      <c r="C220">
        <v>1</v>
      </c>
      <c r="D220" t="s">
        <v>326</v>
      </c>
      <c r="E220">
        <v>64.556399999999996</v>
      </c>
      <c r="F220">
        <v>191</v>
      </c>
      <c r="G220">
        <v>62.9114</v>
      </c>
      <c r="H220">
        <v>242</v>
      </c>
      <c r="I220">
        <v>103.36199999999999</v>
      </c>
      <c r="J220">
        <v>142</v>
      </c>
      <c r="K220">
        <v>103.04900000000001</v>
      </c>
      <c r="L220">
        <v>182</v>
      </c>
      <c r="M220">
        <v>102.42100000000001</v>
      </c>
      <c r="N220">
        <v>178</v>
      </c>
      <c r="O220">
        <v>106.91800000000001</v>
      </c>
      <c r="P220">
        <v>227</v>
      </c>
      <c r="Q220">
        <v>-3.8687999999999998</v>
      </c>
      <c r="R220">
        <v>214</v>
      </c>
      <c r="S220">
        <f t="shared" si="75"/>
        <v>-5.9932090389179071E-2</v>
      </c>
      <c r="T220">
        <f t="shared" si="76"/>
        <v>216</v>
      </c>
      <c r="U220">
        <f t="shared" si="77"/>
        <v>685530.63490151637</v>
      </c>
      <c r="V220">
        <f t="shared" si="78"/>
        <v>195</v>
      </c>
      <c r="W220">
        <f t="shared" si="79"/>
        <v>27.32385790572356</v>
      </c>
      <c r="X220">
        <f t="shared" si="80"/>
        <v>237</v>
      </c>
      <c r="Y220">
        <f t="shared" si="81"/>
        <v>226.5</v>
      </c>
      <c r="Z220">
        <v>0.37119999999999997</v>
      </c>
      <c r="AA220">
        <f t="shared" si="82"/>
        <v>209</v>
      </c>
      <c r="AB220">
        <v>0.33410000000000001</v>
      </c>
      <c r="AC220">
        <f t="shared" si="83"/>
        <v>0.35265000000000002</v>
      </c>
      <c r="AD220">
        <f t="shared" si="84"/>
        <v>234</v>
      </c>
      <c r="AE220">
        <v>0.28010000000000002</v>
      </c>
      <c r="AF220">
        <f t="shared" si="85"/>
        <v>271</v>
      </c>
      <c r="AG220">
        <v>0.43559999999999999</v>
      </c>
      <c r="AH220">
        <f t="shared" si="86"/>
        <v>180</v>
      </c>
      <c r="AI220">
        <f t="shared" si="87"/>
        <v>220.41666666666666</v>
      </c>
      <c r="AJ220">
        <f>IF(C220=1,(AI220/Z220),REF)</f>
        <v>593.79489942528733</v>
      </c>
      <c r="AK220">
        <f t="shared" si="88"/>
        <v>218</v>
      </c>
      <c r="AL220">
        <f>IF(B220=1,(AI220/AC220),REF)</f>
        <v>625.02953825795169</v>
      </c>
      <c r="AM220">
        <f t="shared" si="89"/>
        <v>232</v>
      </c>
      <c r="AN220">
        <f t="shared" si="90"/>
        <v>218</v>
      </c>
      <c r="AO220" t="str">
        <f t="shared" si="91"/>
        <v>Texas Southern</v>
      </c>
      <c r="AP220">
        <f t="shared" si="92"/>
        <v>0.21850429633989935</v>
      </c>
      <c r="AQ220">
        <f t="shared" si="93"/>
        <v>0.18066577762929328</v>
      </c>
      <c r="AR220">
        <f t="shared" si="94"/>
        <v>0.5248693244570859</v>
      </c>
      <c r="AS220" t="str">
        <f t="shared" si="95"/>
        <v>Texas Southern</v>
      </c>
      <c r="AT220">
        <f t="shared" si="96"/>
        <v>219</v>
      </c>
      <c r="AU220">
        <f t="shared" si="97"/>
        <v>223.66666666666666</v>
      </c>
      <c r="AV220">
        <v>217</v>
      </c>
      <c r="AW220" t="str">
        <f t="shared" si="98"/>
        <v>Texas Southern</v>
      </c>
      <c r="AX220" t="str">
        <f t="shared" si="99"/>
        <v/>
      </c>
      <c r="AY220">
        <v>219</v>
      </c>
    </row>
    <row r="221" spans="1:51" x14ac:dyDescent="0.25">
      <c r="A221">
        <v>1</v>
      </c>
      <c r="B221">
        <v>1</v>
      </c>
      <c r="C221">
        <v>1</v>
      </c>
      <c r="D221" t="s">
        <v>246</v>
      </c>
      <c r="E221">
        <v>74.448599999999999</v>
      </c>
      <c r="F221">
        <v>2</v>
      </c>
      <c r="G221">
        <v>72.750600000000006</v>
      </c>
      <c r="H221">
        <v>4</v>
      </c>
      <c r="I221">
        <v>112.739</v>
      </c>
      <c r="J221">
        <v>21</v>
      </c>
      <c r="K221">
        <v>112.68899999999999</v>
      </c>
      <c r="L221">
        <v>42</v>
      </c>
      <c r="M221">
        <v>112.627</v>
      </c>
      <c r="N221">
        <v>344</v>
      </c>
      <c r="O221">
        <v>116.03700000000001</v>
      </c>
      <c r="P221">
        <v>344</v>
      </c>
      <c r="Q221">
        <v>-3.3489</v>
      </c>
      <c r="R221">
        <v>207</v>
      </c>
      <c r="S221">
        <f t="shared" si="75"/>
        <v>-4.497062402785295E-2</v>
      </c>
      <c r="T221">
        <f t="shared" si="76"/>
        <v>201</v>
      </c>
      <c r="U221">
        <f t="shared" si="77"/>
        <v>945408.67984344042</v>
      </c>
      <c r="V221">
        <f t="shared" si="78"/>
        <v>11</v>
      </c>
      <c r="W221">
        <f t="shared" si="79"/>
        <v>27.008337505526526</v>
      </c>
      <c r="X221">
        <f t="shared" si="80"/>
        <v>225</v>
      </c>
      <c r="Y221">
        <f t="shared" si="81"/>
        <v>213</v>
      </c>
      <c r="Z221">
        <v>0.33660000000000001</v>
      </c>
      <c r="AA221">
        <f t="shared" si="82"/>
        <v>226</v>
      </c>
      <c r="AB221">
        <v>0.41099999999999998</v>
      </c>
      <c r="AC221">
        <f t="shared" si="83"/>
        <v>0.37380000000000002</v>
      </c>
      <c r="AD221">
        <f t="shared" si="84"/>
        <v>226</v>
      </c>
      <c r="AE221">
        <v>0.45179999999999998</v>
      </c>
      <c r="AF221">
        <f t="shared" si="85"/>
        <v>204</v>
      </c>
      <c r="AG221">
        <v>0.32379999999999998</v>
      </c>
      <c r="AH221">
        <f t="shared" si="86"/>
        <v>248</v>
      </c>
      <c r="AI221">
        <f t="shared" si="87"/>
        <v>183.83333333333334</v>
      </c>
      <c r="AJ221">
        <f>IF(C221=1,(AI221/Z221),REF)</f>
        <v>546.14775203010504</v>
      </c>
      <c r="AK221">
        <f t="shared" si="88"/>
        <v>205</v>
      </c>
      <c r="AL221">
        <f>IF(B221=1,(AI221/AC221),REF)</f>
        <v>491.79596932405923</v>
      </c>
      <c r="AM221">
        <f t="shared" si="89"/>
        <v>206</v>
      </c>
      <c r="AN221">
        <f t="shared" si="90"/>
        <v>205</v>
      </c>
      <c r="AO221" t="str">
        <f t="shared" si="91"/>
        <v>Northwestern St.</v>
      </c>
      <c r="AP221">
        <f t="shared" si="92"/>
        <v>0.19980150537634064</v>
      </c>
      <c r="AQ221">
        <f t="shared" si="93"/>
        <v>0.19732665351977474</v>
      </c>
      <c r="AR221">
        <f t="shared" si="94"/>
        <v>0.52379370494655142</v>
      </c>
      <c r="AS221" t="str">
        <f t="shared" si="95"/>
        <v>Northwestern St.</v>
      </c>
      <c r="AT221">
        <f t="shared" si="96"/>
        <v>220</v>
      </c>
      <c r="AU221">
        <f t="shared" si="97"/>
        <v>217</v>
      </c>
      <c r="AV221">
        <v>221</v>
      </c>
      <c r="AW221" t="str">
        <f t="shared" si="98"/>
        <v>Northwestern St.</v>
      </c>
      <c r="AX221" t="str">
        <f t="shared" si="99"/>
        <v/>
      </c>
      <c r="AY221">
        <v>220</v>
      </c>
    </row>
    <row r="222" spans="1:51" x14ac:dyDescent="0.25">
      <c r="A222">
        <v>1</v>
      </c>
      <c r="B222">
        <v>1</v>
      </c>
      <c r="C222">
        <v>1</v>
      </c>
      <c r="D222" t="s">
        <v>102</v>
      </c>
      <c r="E222">
        <v>58.241100000000003</v>
      </c>
      <c r="F222">
        <v>349</v>
      </c>
      <c r="G222">
        <v>56.966200000000001</v>
      </c>
      <c r="H222">
        <v>350</v>
      </c>
      <c r="I222">
        <v>105.17100000000001</v>
      </c>
      <c r="J222">
        <v>100</v>
      </c>
      <c r="K222">
        <v>105.45399999999999</v>
      </c>
      <c r="L222">
        <v>134</v>
      </c>
      <c r="M222">
        <v>107.199</v>
      </c>
      <c r="N222">
        <v>289</v>
      </c>
      <c r="O222">
        <v>110.364</v>
      </c>
      <c r="P222">
        <v>301</v>
      </c>
      <c r="Q222">
        <v>-4.9094100000000003</v>
      </c>
      <c r="R222">
        <v>225</v>
      </c>
      <c r="S222">
        <f t="shared" si="75"/>
        <v>-8.4304726387379542E-2</v>
      </c>
      <c r="T222">
        <f t="shared" si="76"/>
        <v>229</v>
      </c>
      <c r="U222">
        <f t="shared" si="77"/>
        <v>647672.83839656762</v>
      </c>
      <c r="V222">
        <f t="shared" si="78"/>
        <v>244</v>
      </c>
      <c r="W222">
        <f t="shared" si="79"/>
        <v>31.86356196801815</v>
      </c>
      <c r="X222">
        <f t="shared" si="80"/>
        <v>348</v>
      </c>
      <c r="Y222">
        <f t="shared" si="81"/>
        <v>288.5</v>
      </c>
      <c r="Z222">
        <v>0.32600000000000001</v>
      </c>
      <c r="AA222">
        <f t="shared" si="82"/>
        <v>235</v>
      </c>
      <c r="AB222">
        <v>0.47649999999999998</v>
      </c>
      <c r="AC222">
        <f t="shared" si="83"/>
        <v>0.40125</v>
      </c>
      <c r="AD222">
        <f t="shared" si="84"/>
        <v>209</v>
      </c>
      <c r="AE222">
        <v>0.28439999999999999</v>
      </c>
      <c r="AF222">
        <f t="shared" si="85"/>
        <v>268</v>
      </c>
      <c r="AG222">
        <v>0.5161</v>
      </c>
      <c r="AH222">
        <f t="shared" si="86"/>
        <v>148</v>
      </c>
      <c r="AI222">
        <f t="shared" si="87"/>
        <v>231.08333333333334</v>
      </c>
      <c r="AJ222">
        <f>IF(C222=1,(AI222/Z222),REF)</f>
        <v>708.8445807770961</v>
      </c>
      <c r="AK222">
        <f t="shared" si="88"/>
        <v>235</v>
      </c>
      <c r="AL222">
        <f>IF(B222=1,(AI222/AC222),REF)</f>
        <v>575.90861889927316</v>
      </c>
      <c r="AM222">
        <f t="shared" si="89"/>
        <v>222</v>
      </c>
      <c r="AN222">
        <f t="shared" si="90"/>
        <v>209</v>
      </c>
      <c r="AO222" t="str">
        <f t="shared" si="91"/>
        <v>Denver</v>
      </c>
      <c r="AP222">
        <f t="shared" si="92"/>
        <v>0.18852899705595988</v>
      </c>
      <c r="AQ222">
        <f t="shared" si="93"/>
        <v>0.20767796637541472</v>
      </c>
      <c r="AR222">
        <f t="shared" si="94"/>
        <v>0.52330736060619765</v>
      </c>
      <c r="AS222" t="str">
        <f t="shared" si="95"/>
        <v>Denver</v>
      </c>
      <c r="AT222">
        <f t="shared" si="96"/>
        <v>221</v>
      </c>
      <c r="AU222">
        <f t="shared" si="97"/>
        <v>213</v>
      </c>
      <c r="AV222">
        <v>220</v>
      </c>
      <c r="AW222" t="str">
        <f t="shared" si="98"/>
        <v>Denver</v>
      </c>
      <c r="AX222" t="str">
        <f t="shared" si="99"/>
        <v/>
      </c>
      <c r="AY222">
        <v>221</v>
      </c>
    </row>
    <row r="223" spans="1:51" x14ac:dyDescent="0.25">
      <c r="A223">
        <v>1</v>
      </c>
      <c r="B223">
        <v>1</v>
      </c>
      <c r="C223">
        <v>1</v>
      </c>
      <c r="D223" t="s">
        <v>54</v>
      </c>
      <c r="E223">
        <v>63.640700000000002</v>
      </c>
      <c r="F223">
        <v>245</v>
      </c>
      <c r="G223">
        <v>63.304200000000002</v>
      </c>
      <c r="H223">
        <v>219</v>
      </c>
      <c r="I223">
        <v>98.497500000000002</v>
      </c>
      <c r="J223">
        <v>253</v>
      </c>
      <c r="K223">
        <v>100.18899999999999</v>
      </c>
      <c r="L223">
        <v>245</v>
      </c>
      <c r="M223">
        <v>106.676</v>
      </c>
      <c r="N223">
        <v>278</v>
      </c>
      <c r="O223">
        <v>107.402</v>
      </c>
      <c r="P223">
        <v>240</v>
      </c>
      <c r="Q223">
        <v>-7.21305</v>
      </c>
      <c r="R223">
        <v>247</v>
      </c>
      <c r="S223">
        <f t="shared" si="75"/>
        <v>-0.11333941958526553</v>
      </c>
      <c r="T223">
        <f t="shared" si="76"/>
        <v>252</v>
      </c>
      <c r="U223">
        <f t="shared" si="77"/>
        <v>638814.89176944469</v>
      </c>
      <c r="V223">
        <f t="shared" si="78"/>
        <v>260</v>
      </c>
      <c r="W223">
        <f t="shared" si="79"/>
        <v>27.918034655454772</v>
      </c>
      <c r="X223">
        <f t="shared" si="80"/>
        <v>275</v>
      </c>
      <c r="Y223">
        <f t="shared" si="81"/>
        <v>263.5</v>
      </c>
      <c r="Z223">
        <v>0.39900000000000002</v>
      </c>
      <c r="AA223">
        <f t="shared" si="82"/>
        <v>194</v>
      </c>
      <c r="AB223">
        <v>0.23899999999999999</v>
      </c>
      <c r="AC223">
        <f t="shared" si="83"/>
        <v>0.31900000000000001</v>
      </c>
      <c r="AD223">
        <f t="shared" si="84"/>
        <v>250</v>
      </c>
      <c r="AE223">
        <v>0.19139999999999999</v>
      </c>
      <c r="AF223">
        <f t="shared" si="85"/>
        <v>297</v>
      </c>
      <c r="AG223">
        <v>0.35649999999999998</v>
      </c>
      <c r="AH223">
        <f t="shared" si="86"/>
        <v>227</v>
      </c>
      <c r="AI223">
        <f t="shared" si="87"/>
        <v>258.25</v>
      </c>
      <c r="AJ223">
        <f>IF(C223=1,(AI223/Z223),REF)</f>
        <v>647.24310776942355</v>
      </c>
      <c r="AK223">
        <f t="shared" si="88"/>
        <v>225</v>
      </c>
      <c r="AL223">
        <f>IF(B223=1,(AI223/AC223),REF)</f>
        <v>809.5611285266458</v>
      </c>
      <c r="AM223">
        <f t="shared" si="89"/>
        <v>259</v>
      </c>
      <c r="AN223">
        <f t="shared" si="90"/>
        <v>225</v>
      </c>
      <c r="AO223" t="str">
        <f t="shared" si="91"/>
        <v>Ball St.</v>
      </c>
      <c r="AP223">
        <f t="shared" si="92"/>
        <v>0.23285298609286653</v>
      </c>
      <c r="AQ223">
        <f t="shared" si="93"/>
        <v>0.1582264380442667</v>
      </c>
      <c r="AR223">
        <f t="shared" si="94"/>
        <v>0.52058780282946238</v>
      </c>
      <c r="AS223" t="str">
        <f t="shared" si="95"/>
        <v>Ball St.</v>
      </c>
      <c r="AT223">
        <f t="shared" si="96"/>
        <v>222</v>
      </c>
      <c r="AU223">
        <f t="shared" si="97"/>
        <v>232.33333333333334</v>
      </c>
      <c r="AV223">
        <v>223</v>
      </c>
      <c r="AW223" t="str">
        <f t="shared" si="98"/>
        <v>Ball St.</v>
      </c>
      <c r="AX223" t="str">
        <f t="shared" si="99"/>
        <v/>
      </c>
      <c r="AY223">
        <v>222</v>
      </c>
    </row>
    <row r="224" spans="1:51" x14ac:dyDescent="0.25">
      <c r="A224">
        <v>1</v>
      </c>
      <c r="B224">
        <v>1</v>
      </c>
      <c r="C224">
        <v>1</v>
      </c>
      <c r="D224" t="s">
        <v>66</v>
      </c>
      <c r="E224">
        <v>63.8309</v>
      </c>
      <c r="F224">
        <v>235</v>
      </c>
      <c r="G224">
        <v>63.812600000000003</v>
      </c>
      <c r="H224">
        <v>181</v>
      </c>
      <c r="I224">
        <v>105.28700000000001</v>
      </c>
      <c r="J224">
        <v>97</v>
      </c>
      <c r="K224">
        <v>105.04300000000001</v>
      </c>
      <c r="L224">
        <v>142</v>
      </c>
      <c r="M224">
        <v>106.352</v>
      </c>
      <c r="N224">
        <v>270</v>
      </c>
      <c r="O224">
        <v>108.30200000000001</v>
      </c>
      <c r="P224">
        <v>262</v>
      </c>
      <c r="Q224">
        <v>-3.2592400000000001</v>
      </c>
      <c r="R224">
        <v>205</v>
      </c>
      <c r="S224">
        <f t="shared" si="75"/>
        <v>-5.1056776576861682E-2</v>
      </c>
      <c r="T224">
        <f t="shared" si="76"/>
        <v>207</v>
      </c>
      <c r="U224">
        <f t="shared" si="77"/>
        <v>704312.18355033419</v>
      </c>
      <c r="V224">
        <f t="shared" si="78"/>
        <v>165</v>
      </c>
      <c r="W224">
        <f t="shared" si="79"/>
        <v>28.208980778584795</v>
      </c>
      <c r="X224">
        <f t="shared" si="80"/>
        <v>290</v>
      </c>
      <c r="Y224">
        <f t="shared" si="81"/>
        <v>248.5</v>
      </c>
      <c r="Z224">
        <v>0.33210000000000001</v>
      </c>
      <c r="AA224">
        <f t="shared" si="82"/>
        <v>229</v>
      </c>
      <c r="AB224">
        <v>0.42759999999999998</v>
      </c>
      <c r="AC224">
        <f t="shared" si="83"/>
        <v>0.37985000000000002</v>
      </c>
      <c r="AD224">
        <f t="shared" si="84"/>
        <v>219</v>
      </c>
      <c r="AE224">
        <v>0.47339999999999999</v>
      </c>
      <c r="AF224">
        <f t="shared" si="85"/>
        <v>193</v>
      </c>
      <c r="AG224">
        <v>0.25230000000000002</v>
      </c>
      <c r="AH224">
        <f t="shared" si="86"/>
        <v>276</v>
      </c>
      <c r="AI224">
        <f t="shared" si="87"/>
        <v>218.08333333333334</v>
      </c>
      <c r="AJ224">
        <f>IF(C224=1,(AI224/Z224),REF)</f>
        <v>656.67971494529763</v>
      </c>
      <c r="AK224">
        <f t="shared" si="88"/>
        <v>227</v>
      </c>
      <c r="AL224">
        <f>IF(B224=1,(AI224/AC224),REF)</f>
        <v>574.13013908999164</v>
      </c>
      <c r="AM224">
        <f t="shared" si="89"/>
        <v>220</v>
      </c>
      <c r="AN224">
        <f t="shared" si="90"/>
        <v>219</v>
      </c>
      <c r="AO224" t="str">
        <f t="shared" si="91"/>
        <v>Bucknell</v>
      </c>
      <c r="AP224">
        <f t="shared" si="92"/>
        <v>0.1935303913967942</v>
      </c>
      <c r="AQ224">
        <f t="shared" si="93"/>
        <v>0.19667783174216924</v>
      </c>
      <c r="AR224">
        <f t="shared" si="94"/>
        <v>0.52012361059961776</v>
      </c>
      <c r="AS224" t="str">
        <f t="shared" si="95"/>
        <v>Bucknell</v>
      </c>
      <c r="AT224">
        <f t="shared" si="96"/>
        <v>223</v>
      </c>
      <c r="AU224">
        <f t="shared" si="97"/>
        <v>220.33333333333334</v>
      </c>
      <c r="AV224">
        <v>222</v>
      </c>
      <c r="AW224" t="str">
        <f t="shared" si="98"/>
        <v>Bucknell</v>
      </c>
      <c r="AX224" t="str">
        <f t="shared" si="99"/>
        <v/>
      </c>
      <c r="AY224">
        <v>223</v>
      </c>
    </row>
    <row r="225" spans="1:51" x14ac:dyDescent="0.25">
      <c r="A225">
        <v>1</v>
      </c>
      <c r="B225">
        <v>1</v>
      </c>
      <c r="C225">
        <v>1</v>
      </c>
      <c r="D225" t="s">
        <v>384</v>
      </c>
      <c r="E225">
        <v>67.77</v>
      </c>
      <c r="F225">
        <v>52</v>
      </c>
      <c r="G225">
        <v>66.763599999999997</v>
      </c>
      <c r="H225">
        <v>53</v>
      </c>
      <c r="I225">
        <v>103.599</v>
      </c>
      <c r="J225">
        <v>136</v>
      </c>
      <c r="K225">
        <v>105.46299999999999</v>
      </c>
      <c r="L225">
        <v>133</v>
      </c>
      <c r="M225">
        <v>112.34</v>
      </c>
      <c r="N225">
        <v>342</v>
      </c>
      <c r="O225">
        <v>114.48099999999999</v>
      </c>
      <c r="P225">
        <v>337</v>
      </c>
      <c r="Q225">
        <v>-9.0182699999999993</v>
      </c>
      <c r="R225">
        <v>275</v>
      </c>
      <c r="S225">
        <f t="shared" si="75"/>
        <v>-0.13306772908366535</v>
      </c>
      <c r="T225">
        <f t="shared" si="76"/>
        <v>271</v>
      </c>
      <c r="U225">
        <f t="shared" si="77"/>
        <v>753768.05488712993</v>
      </c>
      <c r="V225">
        <f t="shared" si="78"/>
        <v>93</v>
      </c>
      <c r="W225">
        <f t="shared" si="79"/>
        <v>29.035945819044326</v>
      </c>
      <c r="X225">
        <f t="shared" si="80"/>
        <v>309</v>
      </c>
      <c r="Y225">
        <f t="shared" si="81"/>
        <v>290</v>
      </c>
      <c r="Z225">
        <v>0.41060000000000002</v>
      </c>
      <c r="AA225">
        <f t="shared" si="82"/>
        <v>191</v>
      </c>
      <c r="AB225">
        <v>0.1724</v>
      </c>
      <c r="AC225">
        <f t="shared" si="83"/>
        <v>0.29149999999999998</v>
      </c>
      <c r="AD225">
        <f t="shared" si="84"/>
        <v>266</v>
      </c>
      <c r="AE225">
        <v>0.14419999999999999</v>
      </c>
      <c r="AF225">
        <f t="shared" si="85"/>
        <v>322</v>
      </c>
      <c r="AG225">
        <v>0.39539999999999997</v>
      </c>
      <c r="AH225">
        <f t="shared" si="86"/>
        <v>200</v>
      </c>
      <c r="AI225">
        <f t="shared" si="87"/>
        <v>240.33333333333334</v>
      </c>
      <c r="AJ225">
        <f>IF(C225=1,(AI225/Z225),REF)</f>
        <v>585.32229257996426</v>
      </c>
      <c r="AK225">
        <f t="shared" si="88"/>
        <v>215</v>
      </c>
      <c r="AL225">
        <f>IF(B225=1,(AI225/AC225),REF)</f>
        <v>824.47112635791893</v>
      </c>
      <c r="AM225">
        <f t="shared" si="89"/>
        <v>262</v>
      </c>
      <c r="AN225">
        <f t="shared" si="90"/>
        <v>215</v>
      </c>
      <c r="AO225" t="str">
        <f t="shared" si="91"/>
        <v>Youngstown St.</v>
      </c>
      <c r="AP225">
        <f t="shared" si="92"/>
        <v>0.24204443278532348</v>
      </c>
      <c r="AQ225">
        <f t="shared" si="93"/>
        <v>0.14425676939870566</v>
      </c>
      <c r="AR225">
        <f t="shared" si="94"/>
        <v>0.518034192025004</v>
      </c>
      <c r="AS225" t="str">
        <f t="shared" si="95"/>
        <v>Youngstown St.</v>
      </c>
      <c r="AT225">
        <f t="shared" si="96"/>
        <v>224</v>
      </c>
      <c r="AU225">
        <f t="shared" si="97"/>
        <v>235</v>
      </c>
      <c r="AV225">
        <v>227</v>
      </c>
      <c r="AW225" t="str">
        <f t="shared" si="98"/>
        <v>Youngstown St.</v>
      </c>
      <c r="AX225" t="str">
        <f t="shared" si="99"/>
        <v/>
      </c>
      <c r="AY225">
        <v>224</v>
      </c>
    </row>
    <row r="226" spans="1:51" x14ac:dyDescent="0.25">
      <c r="A226">
        <v>1</v>
      </c>
      <c r="B226">
        <v>1</v>
      </c>
      <c r="C226">
        <v>1</v>
      </c>
      <c r="D226" t="s">
        <v>64</v>
      </c>
      <c r="E226">
        <v>67.122799999999998</v>
      </c>
      <c r="F226">
        <v>75</v>
      </c>
      <c r="G226">
        <v>67.152600000000007</v>
      </c>
      <c r="H226">
        <v>40</v>
      </c>
      <c r="I226">
        <v>96.471100000000007</v>
      </c>
      <c r="J226">
        <v>284</v>
      </c>
      <c r="K226">
        <v>98.871899999999997</v>
      </c>
      <c r="L226">
        <v>266</v>
      </c>
      <c r="M226">
        <v>104.352</v>
      </c>
      <c r="N226">
        <v>221</v>
      </c>
      <c r="O226">
        <v>107.32299999999999</v>
      </c>
      <c r="P226">
        <v>237</v>
      </c>
      <c r="Q226">
        <v>-8.4514899999999997</v>
      </c>
      <c r="R226">
        <v>269</v>
      </c>
      <c r="S226">
        <f t="shared" si="75"/>
        <v>-0.1259050575959286</v>
      </c>
      <c r="T226">
        <f t="shared" si="76"/>
        <v>262</v>
      </c>
      <c r="U226">
        <f t="shared" si="77"/>
        <v>656169.17498432996</v>
      </c>
      <c r="V226">
        <f t="shared" si="78"/>
        <v>227</v>
      </c>
      <c r="W226">
        <f t="shared" si="79"/>
        <v>26.438598022285298</v>
      </c>
      <c r="X226">
        <f t="shared" si="80"/>
        <v>196</v>
      </c>
      <c r="Y226">
        <f t="shared" si="81"/>
        <v>229</v>
      </c>
      <c r="Z226">
        <v>0.38740000000000002</v>
      </c>
      <c r="AA226">
        <f t="shared" si="82"/>
        <v>197</v>
      </c>
      <c r="AB226">
        <v>0.24979999999999999</v>
      </c>
      <c r="AC226">
        <f t="shared" si="83"/>
        <v>0.31859999999999999</v>
      </c>
      <c r="AD226">
        <f t="shared" si="84"/>
        <v>251</v>
      </c>
      <c r="AE226">
        <v>0.22209999999999999</v>
      </c>
      <c r="AF226">
        <f t="shared" si="85"/>
        <v>287</v>
      </c>
      <c r="AG226">
        <v>0.32679999999999998</v>
      </c>
      <c r="AH226">
        <f t="shared" si="86"/>
        <v>245</v>
      </c>
      <c r="AI226">
        <f t="shared" si="87"/>
        <v>250.16666666666666</v>
      </c>
      <c r="AJ226">
        <f>IF(C226=1,(AI226/Z226),REF)</f>
        <v>645.75804508690408</v>
      </c>
      <c r="AK226">
        <f t="shared" si="88"/>
        <v>224</v>
      </c>
      <c r="AL226">
        <f>IF(B226=1,(AI226/AC226),REF)</f>
        <v>785.20611006486706</v>
      </c>
      <c r="AM226">
        <f t="shared" si="89"/>
        <v>255</v>
      </c>
      <c r="AN226">
        <f t="shared" si="90"/>
        <v>224</v>
      </c>
      <c r="AO226" t="str">
        <f t="shared" si="91"/>
        <v>Brown</v>
      </c>
      <c r="AP226">
        <f t="shared" si="92"/>
        <v>0.22613526445069104</v>
      </c>
      <c r="AQ226">
        <f t="shared" si="93"/>
        <v>0.15863257974608644</v>
      </c>
      <c r="AR226">
        <f t="shared" si="94"/>
        <v>0.51721071049364431</v>
      </c>
      <c r="AS226" t="str">
        <f t="shared" si="95"/>
        <v>Brown</v>
      </c>
      <c r="AT226">
        <f t="shared" si="96"/>
        <v>225</v>
      </c>
      <c r="AU226">
        <f t="shared" si="97"/>
        <v>233.33333333333334</v>
      </c>
      <c r="AV226">
        <v>226</v>
      </c>
      <c r="AW226" t="str">
        <f t="shared" si="98"/>
        <v>Brown</v>
      </c>
      <c r="AX226" t="str">
        <f t="shared" si="99"/>
        <v/>
      </c>
      <c r="AY226">
        <v>225</v>
      </c>
    </row>
    <row r="227" spans="1:51" x14ac:dyDescent="0.25">
      <c r="A227">
        <v>1</v>
      </c>
      <c r="B227">
        <v>1</v>
      </c>
      <c r="C227">
        <v>1</v>
      </c>
      <c r="D227" t="s">
        <v>195</v>
      </c>
      <c r="E227">
        <v>65.072299999999998</v>
      </c>
      <c r="F227">
        <v>156</v>
      </c>
      <c r="G227">
        <v>63.974499999999999</v>
      </c>
      <c r="H227">
        <v>169</v>
      </c>
      <c r="I227">
        <v>103.045</v>
      </c>
      <c r="J227">
        <v>152</v>
      </c>
      <c r="K227">
        <v>104.18899999999999</v>
      </c>
      <c r="L227">
        <v>165</v>
      </c>
      <c r="M227">
        <v>102.44499999999999</v>
      </c>
      <c r="N227">
        <v>181</v>
      </c>
      <c r="O227">
        <v>107.79600000000001</v>
      </c>
      <c r="P227">
        <v>249</v>
      </c>
      <c r="Q227">
        <v>-3.6076199999999998</v>
      </c>
      <c r="R227">
        <v>211</v>
      </c>
      <c r="S227">
        <f t="shared" si="75"/>
        <v>-5.543065175197455E-2</v>
      </c>
      <c r="T227">
        <f t="shared" si="76"/>
        <v>210</v>
      </c>
      <c r="U227">
        <f t="shared" si="77"/>
        <v>706382.44350522815</v>
      </c>
      <c r="V227">
        <f t="shared" si="78"/>
        <v>160</v>
      </c>
      <c r="W227">
        <f t="shared" si="79"/>
        <v>27.464271006988447</v>
      </c>
      <c r="X227">
        <f t="shared" si="80"/>
        <v>247</v>
      </c>
      <c r="Y227">
        <f t="shared" si="81"/>
        <v>228.5</v>
      </c>
      <c r="Z227">
        <v>0.36349999999999999</v>
      </c>
      <c r="AA227">
        <f t="shared" si="82"/>
        <v>214</v>
      </c>
      <c r="AB227">
        <v>0.31059999999999999</v>
      </c>
      <c r="AC227">
        <f t="shared" si="83"/>
        <v>0.33704999999999996</v>
      </c>
      <c r="AD227">
        <f t="shared" si="84"/>
        <v>241</v>
      </c>
      <c r="AE227">
        <v>0.23150000000000001</v>
      </c>
      <c r="AF227">
        <f t="shared" si="85"/>
        <v>286</v>
      </c>
      <c r="AG227">
        <v>0.36880000000000002</v>
      </c>
      <c r="AH227">
        <f t="shared" si="86"/>
        <v>222</v>
      </c>
      <c r="AI227">
        <f t="shared" si="87"/>
        <v>224.58333333333334</v>
      </c>
      <c r="AJ227">
        <f>IF(C227=1,(AI227/Z227),REF)</f>
        <v>617.83585511233389</v>
      </c>
      <c r="AK227">
        <f t="shared" si="88"/>
        <v>220</v>
      </c>
      <c r="AL227">
        <f>IF(B227=1,(AI227/AC227),REF)</f>
        <v>666.32052613361031</v>
      </c>
      <c r="AM227">
        <f t="shared" si="89"/>
        <v>238</v>
      </c>
      <c r="AN227">
        <f t="shared" si="90"/>
        <v>220</v>
      </c>
      <c r="AO227" t="str">
        <f t="shared" si="91"/>
        <v>Maryland Eastern Shore</v>
      </c>
      <c r="AP227">
        <f t="shared" si="92"/>
        <v>0.21312419885397407</v>
      </c>
      <c r="AQ227">
        <f t="shared" si="93"/>
        <v>0.17129847899600079</v>
      </c>
      <c r="AR227">
        <f t="shared" si="94"/>
        <v>0.51702506940952919</v>
      </c>
      <c r="AS227" t="str">
        <f t="shared" si="95"/>
        <v>Maryland Eastern Shore</v>
      </c>
      <c r="AT227">
        <f t="shared" si="96"/>
        <v>226</v>
      </c>
      <c r="AU227">
        <f t="shared" si="97"/>
        <v>229</v>
      </c>
      <c r="AV227">
        <v>224</v>
      </c>
      <c r="AW227" t="str">
        <f t="shared" si="98"/>
        <v>Maryland Eastern Shore</v>
      </c>
      <c r="AX227" t="str">
        <f t="shared" si="99"/>
        <v/>
      </c>
      <c r="AY227">
        <v>226</v>
      </c>
    </row>
    <row r="228" spans="1:51" x14ac:dyDescent="0.25">
      <c r="A228">
        <v>1</v>
      </c>
      <c r="B228">
        <v>1</v>
      </c>
      <c r="C228">
        <v>1</v>
      </c>
      <c r="D228" t="s">
        <v>48</v>
      </c>
      <c r="E228">
        <v>65.389899999999997</v>
      </c>
      <c r="F228">
        <v>148</v>
      </c>
      <c r="G228">
        <v>63.9953</v>
      </c>
      <c r="H228">
        <v>166</v>
      </c>
      <c r="I228">
        <v>102.637</v>
      </c>
      <c r="J228">
        <v>166</v>
      </c>
      <c r="K228">
        <v>103.694</v>
      </c>
      <c r="L228">
        <v>172</v>
      </c>
      <c r="M228">
        <v>104.79900000000001</v>
      </c>
      <c r="N228">
        <v>230</v>
      </c>
      <c r="O228">
        <v>109.623</v>
      </c>
      <c r="P228">
        <v>291</v>
      </c>
      <c r="Q228">
        <v>-5.9289199999999997</v>
      </c>
      <c r="R228">
        <v>236</v>
      </c>
      <c r="S228">
        <f t="shared" si="75"/>
        <v>-9.0671495139157607E-2</v>
      </c>
      <c r="T228">
        <f t="shared" si="76"/>
        <v>235</v>
      </c>
      <c r="U228">
        <f t="shared" si="77"/>
        <v>703101.34489347634</v>
      </c>
      <c r="V228">
        <f t="shared" si="78"/>
        <v>166</v>
      </c>
      <c r="W228">
        <f t="shared" si="79"/>
        <v>28.075792217739107</v>
      </c>
      <c r="X228">
        <f t="shared" si="80"/>
        <v>284</v>
      </c>
      <c r="Y228">
        <f t="shared" si="81"/>
        <v>259.5</v>
      </c>
      <c r="Z228">
        <v>0.3352</v>
      </c>
      <c r="AA228">
        <f t="shared" si="82"/>
        <v>227</v>
      </c>
      <c r="AB228">
        <v>0.39500000000000002</v>
      </c>
      <c r="AC228">
        <f t="shared" si="83"/>
        <v>0.36509999999999998</v>
      </c>
      <c r="AD228">
        <f t="shared" si="84"/>
        <v>230</v>
      </c>
      <c r="AE228">
        <v>0.49099999999999999</v>
      </c>
      <c r="AF228">
        <f t="shared" si="85"/>
        <v>189</v>
      </c>
      <c r="AG228">
        <v>0.32279999999999998</v>
      </c>
      <c r="AH228">
        <f t="shared" si="86"/>
        <v>249</v>
      </c>
      <c r="AI228">
        <f t="shared" si="87"/>
        <v>221.41666666666666</v>
      </c>
      <c r="AJ228">
        <f>IF(C228=1,(AI228/Z228),REF)</f>
        <v>660.55091487669051</v>
      </c>
      <c r="AK228">
        <f t="shared" si="88"/>
        <v>229</v>
      </c>
      <c r="AL228">
        <f>IF(B228=1,(AI228/AC228),REF)</f>
        <v>606.45485255181234</v>
      </c>
      <c r="AM228">
        <f t="shared" si="89"/>
        <v>228</v>
      </c>
      <c r="AN228">
        <f t="shared" si="90"/>
        <v>228</v>
      </c>
      <c r="AO228" t="str">
        <f t="shared" si="91"/>
        <v>Arkansas Little Rock</v>
      </c>
      <c r="AP228">
        <f t="shared" si="92"/>
        <v>0.19522212669864938</v>
      </c>
      <c r="AQ228">
        <f t="shared" si="93"/>
        <v>0.18775071423878506</v>
      </c>
      <c r="AR228">
        <f t="shared" si="94"/>
        <v>0.5162442082239368</v>
      </c>
      <c r="AS228" t="str">
        <f t="shared" si="95"/>
        <v>Arkansas Little Rock</v>
      </c>
      <c r="AT228">
        <f t="shared" si="96"/>
        <v>227</v>
      </c>
      <c r="AU228">
        <f t="shared" si="97"/>
        <v>228.33333333333334</v>
      </c>
      <c r="AV228">
        <v>225</v>
      </c>
      <c r="AW228" t="str">
        <f t="shared" si="98"/>
        <v>Arkansas Little Rock</v>
      </c>
      <c r="AX228" t="str">
        <f t="shared" si="99"/>
        <v/>
      </c>
      <c r="AY228">
        <v>227</v>
      </c>
    </row>
    <row r="229" spans="1:51" x14ac:dyDescent="0.25">
      <c r="A229">
        <v>1</v>
      </c>
      <c r="B229">
        <v>1</v>
      </c>
      <c r="C229">
        <v>1</v>
      </c>
      <c r="D229" t="s">
        <v>126</v>
      </c>
      <c r="E229">
        <v>63.921799999999998</v>
      </c>
      <c r="F229">
        <v>230</v>
      </c>
      <c r="G229">
        <v>64.618899999999996</v>
      </c>
      <c r="H229">
        <v>138</v>
      </c>
      <c r="I229">
        <v>98.120599999999996</v>
      </c>
      <c r="J229">
        <v>258</v>
      </c>
      <c r="K229">
        <v>102.4</v>
      </c>
      <c r="L229">
        <v>201</v>
      </c>
      <c r="M229">
        <v>103.57599999999999</v>
      </c>
      <c r="N229">
        <v>201</v>
      </c>
      <c r="O229">
        <v>105.01600000000001</v>
      </c>
      <c r="P229">
        <v>191</v>
      </c>
      <c r="Q229">
        <v>-2.6158700000000001</v>
      </c>
      <c r="R229">
        <v>196</v>
      </c>
      <c r="S229">
        <f t="shared" si="75"/>
        <v>-4.0925005240778571E-2</v>
      </c>
      <c r="T229">
        <f t="shared" si="76"/>
        <v>197</v>
      </c>
      <c r="U229">
        <f t="shared" si="77"/>
        <v>670268.65356800007</v>
      </c>
      <c r="V229">
        <f t="shared" si="78"/>
        <v>212</v>
      </c>
      <c r="W229">
        <f t="shared" si="79"/>
        <v>26.813886061137417</v>
      </c>
      <c r="X229">
        <f t="shared" si="80"/>
        <v>218</v>
      </c>
      <c r="Y229">
        <f t="shared" si="81"/>
        <v>207.5</v>
      </c>
      <c r="Z229">
        <v>0.24210000000000001</v>
      </c>
      <c r="AA229">
        <f t="shared" si="82"/>
        <v>276</v>
      </c>
      <c r="AB229">
        <v>0.67420000000000002</v>
      </c>
      <c r="AC229">
        <f t="shared" si="83"/>
        <v>0.45815</v>
      </c>
      <c r="AD229">
        <f t="shared" si="84"/>
        <v>180</v>
      </c>
      <c r="AE229">
        <v>0.627</v>
      </c>
      <c r="AF229">
        <f t="shared" si="85"/>
        <v>143</v>
      </c>
      <c r="AG229">
        <v>0.22950000000000001</v>
      </c>
      <c r="AH229">
        <f t="shared" si="86"/>
        <v>286</v>
      </c>
      <c r="AI229">
        <f t="shared" si="87"/>
        <v>204.25</v>
      </c>
      <c r="AJ229">
        <f>IF(C229=1,(AI229/Z229),REF)</f>
        <v>843.65964477488637</v>
      </c>
      <c r="AK229">
        <f t="shared" si="88"/>
        <v>258</v>
      </c>
      <c r="AL229">
        <f>IF(B229=1,(AI229/AC229),REF)</f>
        <v>445.81468951216851</v>
      </c>
      <c r="AM229">
        <f t="shared" si="89"/>
        <v>190</v>
      </c>
      <c r="AN229">
        <f t="shared" si="90"/>
        <v>180</v>
      </c>
      <c r="AO229" t="str">
        <f t="shared" si="91"/>
        <v>Fresno St.</v>
      </c>
      <c r="AP229">
        <f t="shared" si="92"/>
        <v>0.1375921703888881</v>
      </c>
      <c r="AQ229">
        <f t="shared" si="93"/>
        <v>0.24484033689460907</v>
      </c>
      <c r="AR229">
        <f t="shared" si="94"/>
        <v>0.51595273870283243</v>
      </c>
      <c r="AS229" t="str">
        <f t="shared" si="95"/>
        <v>Fresno St.</v>
      </c>
      <c r="AT229">
        <f t="shared" si="96"/>
        <v>228</v>
      </c>
      <c r="AU229">
        <f t="shared" si="97"/>
        <v>196</v>
      </c>
      <c r="AV229">
        <v>228</v>
      </c>
      <c r="AW229" t="str">
        <f t="shared" si="98"/>
        <v>Fresno St.</v>
      </c>
      <c r="AX229" t="str">
        <f t="shared" si="99"/>
        <v/>
      </c>
      <c r="AY229">
        <v>228</v>
      </c>
    </row>
    <row r="230" spans="1:51" x14ac:dyDescent="0.25">
      <c r="A230">
        <v>1</v>
      </c>
      <c r="B230">
        <v>1</v>
      </c>
      <c r="C230">
        <v>1</v>
      </c>
      <c r="D230" t="s">
        <v>150</v>
      </c>
      <c r="E230">
        <v>68.210499999999996</v>
      </c>
      <c r="F230">
        <v>37</v>
      </c>
      <c r="G230">
        <v>67.239599999999996</v>
      </c>
      <c r="H230">
        <v>37</v>
      </c>
      <c r="I230">
        <v>110.229</v>
      </c>
      <c r="J230">
        <v>32</v>
      </c>
      <c r="K230">
        <v>107.105</v>
      </c>
      <c r="L230">
        <v>105</v>
      </c>
      <c r="M230">
        <v>111.49299999999999</v>
      </c>
      <c r="N230">
        <v>335</v>
      </c>
      <c r="O230">
        <v>112.66200000000001</v>
      </c>
      <c r="P230">
        <v>327</v>
      </c>
      <c r="Q230">
        <v>-5.5569699999999997</v>
      </c>
      <c r="R230">
        <v>231</v>
      </c>
      <c r="S230">
        <f t="shared" si="75"/>
        <v>-8.1468395628239085E-2</v>
      </c>
      <c r="T230">
        <f t="shared" si="76"/>
        <v>227</v>
      </c>
      <c r="U230">
        <f t="shared" si="77"/>
        <v>782475.4564557625</v>
      </c>
      <c r="V230">
        <f t="shared" si="78"/>
        <v>68</v>
      </c>
      <c r="W230">
        <f t="shared" si="79"/>
        <v>28.118535505127138</v>
      </c>
      <c r="X230">
        <f t="shared" si="80"/>
        <v>287</v>
      </c>
      <c r="Y230">
        <f t="shared" si="81"/>
        <v>257</v>
      </c>
      <c r="Z230">
        <v>0.29970000000000002</v>
      </c>
      <c r="AA230">
        <f t="shared" si="82"/>
        <v>247</v>
      </c>
      <c r="AB230">
        <v>0.47670000000000001</v>
      </c>
      <c r="AC230">
        <f t="shared" si="83"/>
        <v>0.38819999999999999</v>
      </c>
      <c r="AD230">
        <f t="shared" si="84"/>
        <v>211</v>
      </c>
      <c r="AE230">
        <v>0.51539999999999997</v>
      </c>
      <c r="AF230">
        <f t="shared" si="85"/>
        <v>176</v>
      </c>
      <c r="AG230">
        <v>0.41210000000000002</v>
      </c>
      <c r="AH230">
        <f t="shared" si="86"/>
        <v>192</v>
      </c>
      <c r="AI230">
        <f t="shared" si="87"/>
        <v>188.5</v>
      </c>
      <c r="AJ230">
        <f>IF(C230=1,(AI230/Z230),REF)</f>
        <v>628.96229562896224</v>
      </c>
      <c r="AK230">
        <f t="shared" si="88"/>
        <v>222</v>
      </c>
      <c r="AL230">
        <f>IF(B230=1,(AI230/AC230),REF)</f>
        <v>485.5744461617723</v>
      </c>
      <c r="AM230">
        <f t="shared" si="89"/>
        <v>200</v>
      </c>
      <c r="AN230">
        <f t="shared" si="90"/>
        <v>200</v>
      </c>
      <c r="AO230" t="str">
        <f t="shared" si="91"/>
        <v>Idaho</v>
      </c>
      <c r="AP230">
        <f t="shared" si="92"/>
        <v>0.17540418102461186</v>
      </c>
      <c r="AQ230">
        <f t="shared" si="93"/>
        <v>0.20525470797046597</v>
      </c>
      <c r="AR230">
        <f t="shared" si="94"/>
        <v>0.51499426414349625</v>
      </c>
      <c r="AS230" t="str">
        <f t="shared" si="95"/>
        <v>Idaho</v>
      </c>
      <c r="AT230">
        <f t="shared" si="96"/>
        <v>229</v>
      </c>
      <c r="AU230">
        <f t="shared" si="97"/>
        <v>213.33333333333334</v>
      </c>
      <c r="AV230">
        <v>230</v>
      </c>
      <c r="AW230" t="str">
        <f t="shared" si="98"/>
        <v>Idaho</v>
      </c>
      <c r="AX230" t="str">
        <f t="shared" si="99"/>
        <v/>
      </c>
      <c r="AY230">
        <v>229</v>
      </c>
    </row>
    <row r="231" spans="1:51" x14ac:dyDescent="0.25">
      <c r="A231">
        <v>1</v>
      </c>
      <c r="B231">
        <v>1</v>
      </c>
      <c r="C231">
        <v>1</v>
      </c>
      <c r="D231" t="s">
        <v>380</v>
      </c>
      <c r="E231">
        <v>64.348100000000002</v>
      </c>
      <c r="F231">
        <v>200</v>
      </c>
      <c r="G231">
        <v>62.811100000000003</v>
      </c>
      <c r="H231">
        <v>249</v>
      </c>
      <c r="I231">
        <v>97.352999999999994</v>
      </c>
      <c r="J231">
        <v>269</v>
      </c>
      <c r="K231">
        <v>98.478700000000003</v>
      </c>
      <c r="L231">
        <v>270</v>
      </c>
      <c r="M231">
        <v>105.39</v>
      </c>
      <c r="N231">
        <v>249</v>
      </c>
      <c r="O231">
        <v>105.08</v>
      </c>
      <c r="P231">
        <v>192</v>
      </c>
      <c r="Q231">
        <v>-6.6012700000000004</v>
      </c>
      <c r="R231">
        <v>242</v>
      </c>
      <c r="S231">
        <f t="shared" si="75"/>
        <v>-0.10258733358094481</v>
      </c>
      <c r="T231">
        <f t="shared" si="76"/>
        <v>243</v>
      </c>
      <c r="U231">
        <f t="shared" si="77"/>
        <v>624051.37135667959</v>
      </c>
      <c r="V231">
        <f t="shared" si="78"/>
        <v>281</v>
      </c>
      <c r="W231">
        <f t="shared" si="79"/>
        <v>26.662224106771138</v>
      </c>
      <c r="X231">
        <f t="shared" si="80"/>
        <v>211</v>
      </c>
      <c r="Y231">
        <f t="shared" si="81"/>
        <v>227</v>
      </c>
      <c r="Z231">
        <v>0.377</v>
      </c>
      <c r="AA231">
        <f t="shared" si="82"/>
        <v>206</v>
      </c>
      <c r="AB231">
        <v>0.25650000000000001</v>
      </c>
      <c r="AC231">
        <f t="shared" si="83"/>
        <v>0.31674999999999998</v>
      </c>
      <c r="AD231">
        <f t="shared" si="84"/>
        <v>252</v>
      </c>
      <c r="AE231">
        <v>0.1263</v>
      </c>
      <c r="AF231">
        <f t="shared" si="85"/>
        <v>329</v>
      </c>
      <c r="AG231">
        <v>0.44629999999999997</v>
      </c>
      <c r="AH231">
        <f t="shared" si="86"/>
        <v>175</v>
      </c>
      <c r="AI231">
        <f t="shared" si="87"/>
        <v>251.16666666666666</v>
      </c>
      <c r="AJ231">
        <f>IF(C231=1,(AI231/Z231),REF)</f>
        <v>666.22458001768348</v>
      </c>
      <c r="AK231">
        <f t="shared" si="88"/>
        <v>231</v>
      </c>
      <c r="AL231">
        <f>IF(B231=1,(AI231/AC231),REF)</f>
        <v>792.94922388845043</v>
      </c>
      <c r="AM231">
        <f t="shared" si="89"/>
        <v>257</v>
      </c>
      <c r="AN231">
        <f t="shared" si="90"/>
        <v>231</v>
      </c>
      <c r="AO231" t="str">
        <f t="shared" si="91"/>
        <v>Wright St.</v>
      </c>
      <c r="AP231">
        <f t="shared" si="92"/>
        <v>0.21937894543018074</v>
      </c>
      <c r="AQ231">
        <f t="shared" si="93"/>
        <v>0.15751812208708052</v>
      </c>
      <c r="AR231">
        <f t="shared" si="94"/>
        <v>0.51295244601594436</v>
      </c>
      <c r="AS231" t="str">
        <f t="shared" si="95"/>
        <v>Wright St.</v>
      </c>
      <c r="AT231">
        <f t="shared" si="96"/>
        <v>230</v>
      </c>
      <c r="AU231">
        <f t="shared" si="97"/>
        <v>237.66666666666666</v>
      </c>
      <c r="AV231">
        <v>229</v>
      </c>
      <c r="AW231" t="str">
        <f t="shared" si="98"/>
        <v>Wright St.</v>
      </c>
      <c r="AX231" t="str">
        <f t="shared" si="99"/>
        <v/>
      </c>
      <c r="AY231">
        <v>230</v>
      </c>
    </row>
    <row r="232" spans="1:51" x14ac:dyDescent="0.25">
      <c r="A232">
        <v>1</v>
      </c>
      <c r="B232">
        <v>1</v>
      </c>
      <c r="C232">
        <v>1</v>
      </c>
      <c r="D232" t="s">
        <v>238</v>
      </c>
      <c r="E232">
        <v>66.495400000000004</v>
      </c>
      <c r="F232">
        <v>98</v>
      </c>
      <c r="G232">
        <v>65.221599999999995</v>
      </c>
      <c r="H232">
        <v>111</v>
      </c>
      <c r="I232">
        <v>96.394599999999997</v>
      </c>
      <c r="J232">
        <v>285</v>
      </c>
      <c r="K232">
        <v>98.090199999999996</v>
      </c>
      <c r="L232">
        <v>278</v>
      </c>
      <c r="M232">
        <v>102.929</v>
      </c>
      <c r="N232">
        <v>186</v>
      </c>
      <c r="O232">
        <v>104.47799999999999</v>
      </c>
      <c r="P232">
        <v>178</v>
      </c>
      <c r="Q232">
        <v>-6.38795</v>
      </c>
      <c r="R232">
        <v>239</v>
      </c>
      <c r="S232">
        <f t="shared" si="75"/>
        <v>-9.6063787871040682E-2</v>
      </c>
      <c r="T232">
        <f t="shared" si="76"/>
        <v>239</v>
      </c>
      <c r="U232">
        <f t="shared" si="77"/>
        <v>639797.94808491413</v>
      </c>
      <c r="V232">
        <f t="shared" si="78"/>
        <v>256</v>
      </c>
      <c r="W232">
        <f t="shared" si="79"/>
        <v>25.565138966901227</v>
      </c>
      <c r="X232">
        <f t="shared" si="80"/>
        <v>155</v>
      </c>
      <c r="Y232">
        <f t="shared" si="81"/>
        <v>197</v>
      </c>
      <c r="Z232">
        <v>0.30690000000000001</v>
      </c>
      <c r="AA232">
        <f t="shared" si="82"/>
        <v>243</v>
      </c>
      <c r="AB232">
        <v>0.44650000000000001</v>
      </c>
      <c r="AC232">
        <f t="shared" si="83"/>
        <v>0.37670000000000003</v>
      </c>
      <c r="AD232">
        <f t="shared" si="84"/>
        <v>224</v>
      </c>
      <c r="AE232">
        <v>0.5746</v>
      </c>
      <c r="AF232">
        <f t="shared" si="85"/>
        <v>161</v>
      </c>
      <c r="AG232">
        <v>0.379</v>
      </c>
      <c r="AH232">
        <f t="shared" si="86"/>
        <v>213</v>
      </c>
      <c r="AI232">
        <f t="shared" si="87"/>
        <v>215</v>
      </c>
      <c r="AJ232">
        <f>IF(C232=1,(AI232/Z232),REF)</f>
        <v>700.553926360378</v>
      </c>
      <c r="AK232">
        <f t="shared" si="88"/>
        <v>232</v>
      </c>
      <c r="AL232">
        <f>IF(B232=1,(AI232/AC232),REF)</f>
        <v>570.74595168569147</v>
      </c>
      <c r="AM232">
        <f t="shared" si="89"/>
        <v>219</v>
      </c>
      <c r="AN232">
        <f t="shared" si="90"/>
        <v>219</v>
      </c>
      <c r="AO232" t="str">
        <f t="shared" si="91"/>
        <v>North Texas</v>
      </c>
      <c r="AP232">
        <f t="shared" si="92"/>
        <v>0.17769221077780303</v>
      </c>
      <c r="AQ232">
        <f t="shared" si="93"/>
        <v>0.19519102269116173</v>
      </c>
      <c r="AR232">
        <f t="shared" si="94"/>
        <v>0.51076031261715649</v>
      </c>
      <c r="AS232" t="str">
        <f t="shared" si="95"/>
        <v>North Texas</v>
      </c>
      <c r="AT232">
        <f t="shared" si="96"/>
        <v>231</v>
      </c>
      <c r="AU232">
        <f t="shared" si="97"/>
        <v>224.66666666666666</v>
      </c>
      <c r="AV232">
        <v>231</v>
      </c>
      <c r="AW232" t="str">
        <f t="shared" si="98"/>
        <v>North Texas</v>
      </c>
      <c r="AX232" t="str">
        <f t="shared" si="99"/>
        <v/>
      </c>
      <c r="AY232">
        <v>231</v>
      </c>
    </row>
    <row r="233" spans="1:51" x14ac:dyDescent="0.25">
      <c r="A233">
        <v>1</v>
      </c>
      <c r="B233">
        <v>1</v>
      </c>
      <c r="C233">
        <v>1</v>
      </c>
      <c r="D233" t="s">
        <v>205</v>
      </c>
      <c r="E233">
        <v>65.497799999999998</v>
      </c>
      <c r="F233">
        <v>141</v>
      </c>
      <c r="G233">
        <v>64.169600000000003</v>
      </c>
      <c r="H233">
        <v>163</v>
      </c>
      <c r="I233">
        <v>99.899799999999999</v>
      </c>
      <c r="J233">
        <v>222</v>
      </c>
      <c r="K233">
        <v>102.63200000000001</v>
      </c>
      <c r="L233">
        <v>196</v>
      </c>
      <c r="M233">
        <v>107.179</v>
      </c>
      <c r="N233">
        <v>287</v>
      </c>
      <c r="O233">
        <v>106.533</v>
      </c>
      <c r="P233">
        <v>220</v>
      </c>
      <c r="Q233">
        <v>-3.9013900000000001</v>
      </c>
      <c r="R233">
        <v>216</v>
      </c>
      <c r="S233">
        <f t="shared" si="75"/>
        <v>-5.9559252371835333E-2</v>
      </c>
      <c r="T233">
        <f t="shared" si="76"/>
        <v>215</v>
      </c>
      <c r="U233">
        <f t="shared" si="77"/>
        <v>689909.7729516672</v>
      </c>
      <c r="V233">
        <f t="shared" si="78"/>
        <v>188</v>
      </c>
      <c r="W233">
        <f t="shared" si="79"/>
        <v>26.776138054543427</v>
      </c>
      <c r="X233">
        <f t="shared" si="80"/>
        <v>215</v>
      </c>
      <c r="Y233">
        <f t="shared" si="81"/>
        <v>215</v>
      </c>
      <c r="Z233">
        <v>0.24210000000000001</v>
      </c>
      <c r="AA233">
        <f t="shared" si="82"/>
        <v>276</v>
      </c>
      <c r="AB233">
        <v>0.60980000000000001</v>
      </c>
      <c r="AC233">
        <f t="shared" si="83"/>
        <v>0.42595</v>
      </c>
      <c r="AD233">
        <f t="shared" si="84"/>
        <v>195</v>
      </c>
      <c r="AE233">
        <v>0.70050000000000001</v>
      </c>
      <c r="AF233">
        <f t="shared" si="85"/>
        <v>111</v>
      </c>
      <c r="AG233">
        <v>0.33179999999999998</v>
      </c>
      <c r="AH233">
        <f t="shared" si="86"/>
        <v>238</v>
      </c>
      <c r="AI233">
        <f t="shared" si="87"/>
        <v>193.66666666666666</v>
      </c>
      <c r="AJ233">
        <f>IF(C233=1,(AI233/Z233),REF)</f>
        <v>799.94492633897835</v>
      </c>
      <c r="AK233">
        <f t="shared" si="88"/>
        <v>248</v>
      </c>
      <c r="AL233">
        <f>IF(B233=1,(AI233/AC233),REF)</f>
        <v>454.66995343741439</v>
      </c>
      <c r="AM233">
        <f t="shared" si="89"/>
        <v>193</v>
      </c>
      <c r="AN233">
        <f t="shared" si="90"/>
        <v>193</v>
      </c>
      <c r="AO233" t="str">
        <f t="shared" si="91"/>
        <v>Milwaukee</v>
      </c>
      <c r="AP233">
        <f t="shared" si="92"/>
        <v>0.13832619795615414</v>
      </c>
      <c r="AQ233">
        <f t="shared" si="93"/>
        <v>0.22707334888217456</v>
      </c>
      <c r="AR233">
        <f t="shared" si="94"/>
        <v>0.50663501694778368</v>
      </c>
      <c r="AS233" t="str">
        <f t="shared" si="95"/>
        <v>Milwaukee</v>
      </c>
      <c r="AT233">
        <f t="shared" si="96"/>
        <v>232</v>
      </c>
      <c r="AU233">
        <f t="shared" si="97"/>
        <v>206.66666666666666</v>
      </c>
      <c r="AV233">
        <v>238</v>
      </c>
      <c r="AW233" t="str">
        <f t="shared" si="98"/>
        <v>Milwaukee</v>
      </c>
      <c r="AX233" t="str">
        <f t="shared" si="99"/>
        <v/>
      </c>
      <c r="AY233">
        <v>232</v>
      </c>
    </row>
    <row r="234" spans="1:51" x14ac:dyDescent="0.25">
      <c r="A234">
        <v>1</v>
      </c>
      <c r="B234">
        <v>1</v>
      </c>
      <c r="C234">
        <v>1</v>
      </c>
      <c r="D234" t="s">
        <v>293</v>
      </c>
      <c r="E234">
        <v>66.928700000000006</v>
      </c>
      <c r="F234">
        <v>78</v>
      </c>
      <c r="G234">
        <v>65.811800000000005</v>
      </c>
      <c r="H234">
        <v>83</v>
      </c>
      <c r="I234">
        <v>104.083</v>
      </c>
      <c r="J234">
        <v>123</v>
      </c>
      <c r="K234">
        <v>104.965</v>
      </c>
      <c r="L234">
        <v>144</v>
      </c>
      <c r="M234">
        <v>109.95099999999999</v>
      </c>
      <c r="N234">
        <v>323</v>
      </c>
      <c r="O234">
        <v>113.654</v>
      </c>
      <c r="P234">
        <v>333</v>
      </c>
      <c r="Q234">
        <v>-8.6898999999999997</v>
      </c>
      <c r="R234">
        <v>273</v>
      </c>
      <c r="S234">
        <f t="shared" si="75"/>
        <v>-0.12982472392262201</v>
      </c>
      <c r="T234">
        <f t="shared" si="76"/>
        <v>268</v>
      </c>
      <c r="U234">
        <f t="shared" si="77"/>
        <v>737397.07354265766</v>
      </c>
      <c r="V234">
        <f t="shared" si="78"/>
        <v>105</v>
      </c>
      <c r="W234">
        <f t="shared" si="79"/>
        <v>29.061844233466775</v>
      </c>
      <c r="X234">
        <f t="shared" si="80"/>
        <v>311</v>
      </c>
      <c r="Y234">
        <f t="shared" si="81"/>
        <v>289.5</v>
      </c>
      <c r="Z234">
        <v>0.3508</v>
      </c>
      <c r="AA234">
        <f t="shared" si="82"/>
        <v>218</v>
      </c>
      <c r="AB234">
        <v>0.28870000000000001</v>
      </c>
      <c r="AC234">
        <f t="shared" si="83"/>
        <v>0.31974999999999998</v>
      </c>
      <c r="AD234">
        <f t="shared" si="84"/>
        <v>249</v>
      </c>
      <c r="AE234">
        <v>0.32919999999999999</v>
      </c>
      <c r="AF234">
        <f t="shared" si="85"/>
        <v>249</v>
      </c>
      <c r="AG234">
        <v>0.34570000000000001</v>
      </c>
      <c r="AH234">
        <f t="shared" si="86"/>
        <v>233</v>
      </c>
      <c r="AI234">
        <f t="shared" si="87"/>
        <v>232.25</v>
      </c>
      <c r="AJ234">
        <f>IF(C234=1,(AI234/Z234),REF)</f>
        <v>662.05815279361457</v>
      </c>
      <c r="AK234">
        <f t="shared" si="88"/>
        <v>230</v>
      </c>
      <c r="AL234">
        <f>IF(B234=1,(AI234/AC234),REF)</f>
        <v>726.34870992963261</v>
      </c>
      <c r="AM234">
        <f t="shared" si="89"/>
        <v>245</v>
      </c>
      <c r="AN234">
        <f t="shared" si="90"/>
        <v>230</v>
      </c>
      <c r="AO234" t="str">
        <f t="shared" si="91"/>
        <v>Siena</v>
      </c>
      <c r="AP234">
        <f t="shared" si="92"/>
        <v>0.20426108305084101</v>
      </c>
      <c r="AQ234">
        <f t="shared" si="93"/>
        <v>0.16076332548585756</v>
      </c>
      <c r="AR234">
        <f t="shared" si="94"/>
        <v>0.50642689762127513</v>
      </c>
      <c r="AS234" t="str">
        <f t="shared" si="95"/>
        <v>Siena</v>
      </c>
      <c r="AT234">
        <f t="shared" si="96"/>
        <v>233</v>
      </c>
      <c r="AU234">
        <f t="shared" si="97"/>
        <v>237.33333333333334</v>
      </c>
      <c r="AV234">
        <v>233</v>
      </c>
      <c r="AW234" t="str">
        <f t="shared" si="98"/>
        <v>Siena</v>
      </c>
      <c r="AX234" t="str">
        <f t="shared" si="99"/>
        <v/>
      </c>
      <c r="AY234">
        <v>233</v>
      </c>
    </row>
    <row r="235" spans="1:51" x14ac:dyDescent="0.25">
      <c r="A235">
        <v>1</v>
      </c>
      <c r="B235">
        <v>1</v>
      </c>
      <c r="C235">
        <v>1</v>
      </c>
      <c r="D235" t="s">
        <v>65</v>
      </c>
      <c r="E235">
        <v>63.753700000000002</v>
      </c>
      <c r="F235">
        <v>241</v>
      </c>
      <c r="G235">
        <v>62.8386</v>
      </c>
      <c r="H235">
        <v>246</v>
      </c>
      <c r="I235">
        <v>103.096</v>
      </c>
      <c r="J235">
        <v>149</v>
      </c>
      <c r="K235">
        <v>103.60899999999999</v>
      </c>
      <c r="L235">
        <v>177</v>
      </c>
      <c r="M235">
        <v>105.23399999999999</v>
      </c>
      <c r="N235">
        <v>244</v>
      </c>
      <c r="O235">
        <v>109.506</v>
      </c>
      <c r="P235">
        <v>287</v>
      </c>
      <c r="Q235">
        <v>-5.8972800000000003</v>
      </c>
      <c r="R235">
        <v>235</v>
      </c>
      <c r="S235">
        <f t="shared" si="75"/>
        <v>-9.2496592354639889E-2</v>
      </c>
      <c r="T235">
        <f t="shared" si="76"/>
        <v>238</v>
      </c>
      <c r="U235">
        <f t="shared" si="77"/>
        <v>684384.8050158096</v>
      </c>
      <c r="V235">
        <f t="shared" si="78"/>
        <v>197</v>
      </c>
      <c r="W235">
        <f t="shared" si="79"/>
        <v>28.747181454477776</v>
      </c>
      <c r="X235">
        <f t="shared" si="80"/>
        <v>305</v>
      </c>
      <c r="Y235">
        <f t="shared" si="81"/>
        <v>271.5</v>
      </c>
      <c r="Z235">
        <v>0.32450000000000001</v>
      </c>
      <c r="AA235">
        <f t="shared" si="82"/>
        <v>236</v>
      </c>
      <c r="AB235">
        <v>0.36809999999999998</v>
      </c>
      <c r="AC235">
        <f t="shared" si="83"/>
        <v>0.3463</v>
      </c>
      <c r="AD235">
        <f t="shared" si="84"/>
        <v>236</v>
      </c>
      <c r="AE235">
        <v>0.34510000000000002</v>
      </c>
      <c r="AF235">
        <f t="shared" si="85"/>
        <v>246</v>
      </c>
      <c r="AG235">
        <v>0.38879999999999998</v>
      </c>
      <c r="AH235">
        <f t="shared" si="86"/>
        <v>204</v>
      </c>
      <c r="AI235">
        <f t="shared" si="87"/>
        <v>232.08333333333334</v>
      </c>
      <c r="AJ235">
        <f>IF(C235=1,(AI235/Z235),REF)</f>
        <v>715.20287621982538</v>
      </c>
      <c r="AK235">
        <f t="shared" si="88"/>
        <v>236</v>
      </c>
      <c r="AL235">
        <f>IF(B235=1,(AI235/AC235),REF)</f>
        <v>670.17999807488695</v>
      </c>
      <c r="AM235">
        <f t="shared" si="89"/>
        <v>239</v>
      </c>
      <c r="AN235">
        <f t="shared" si="90"/>
        <v>236</v>
      </c>
      <c r="AO235" t="str">
        <f t="shared" si="91"/>
        <v>Bryant</v>
      </c>
      <c r="AP235">
        <f t="shared" si="92"/>
        <v>0.18749402630074588</v>
      </c>
      <c r="AQ235">
        <f t="shared" si="93"/>
        <v>0.17587257939075562</v>
      </c>
      <c r="AR235">
        <f t="shared" si="94"/>
        <v>0.50550564129460074</v>
      </c>
      <c r="AS235" t="str">
        <f t="shared" si="95"/>
        <v>Bryant</v>
      </c>
      <c r="AT235">
        <f t="shared" si="96"/>
        <v>234</v>
      </c>
      <c r="AU235">
        <f t="shared" si="97"/>
        <v>235.33333333333334</v>
      </c>
      <c r="AV235">
        <v>232</v>
      </c>
      <c r="AW235" t="str">
        <f t="shared" si="98"/>
        <v>Bryant</v>
      </c>
      <c r="AX235" t="str">
        <f t="shared" si="99"/>
        <v/>
      </c>
      <c r="AY235">
        <v>234</v>
      </c>
    </row>
    <row r="236" spans="1:51" x14ac:dyDescent="0.25">
      <c r="A236">
        <v>1</v>
      </c>
      <c r="B236">
        <v>1</v>
      </c>
      <c r="C236">
        <v>1</v>
      </c>
      <c r="D236" t="s">
        <v>36</v>
      </c>
      <c r="E236">
        <v>60.982199999999999</v>
      </c>
      <c r="F236">
        <v>329</v>
      </c>
      <c r="G236">
        <v>61.393900000000002</v>
      </c>
      <c r="H236">
        <v>298</v>
      </c>
      <c r="I236">
        <v>105.679</v>
      </c>
      <c r="J236">
        <v>92</v>
      </c>
      <c r="K236">
        <v>107.788</v>
      </c>
      <c r="L236">
        <v>91</v>
      </c>
      <c r="M236">
        <v>107.10299999999999</v>
      </c>
      <c r="N236">
        <v>285</v>
      </c>
      <c r="O236">
        <v>110.527</v>
      </c>
      <c r="P236">
        <v>304</v>
      </c>
      <c r="Q236">
        <v>-2.7392500000000002</v>
      </c>
      <c r="R236">
        <v>198</v>
      </c>
      <c r="S236">
        <f t="shared" si="75"/>
        <v>-4.491474561429408E-2</v>
      </c>
      <c r="T236">
        <f t="shared" si="76"/>
        <v>200</v>
      </c>
      <c r="U236">
        <f t="shared" si="77"/>
        <v>708506.62468159676</v>
      </c>
      <c r="V236">
        <f t="shared" si="78"/>
        <v>156</v>
      </c>
      <c r="W236">
        <f t="shared" si="79"/>
        <v>30.503264714100997</v>
      </c>
      <c r="X236">
        <f t="shared" si="80"/>
        <v>342</v>
      </c>
      <c r="Y236">
        <f t="shared" si="81"/>
        <v>271</v>
      </c>
      <c r="Z236">
        <v>0.27650000000000002</v>
      </c>
      <c r="AA236">
        <f t="shared" si="82"/>
        <v>255</v>
      </c>
      <c r="AB236">
        <v>0.49020000000000002</v>
      </c>
      <c r="AC236">
        <f t="shared" si="83"/>
        <v>0.38335000000000002</v>
      </c>
      <c r="AD236">
        <f t="shared" si="84"/>
        <v>216</v>
      </c>
      <c r="AE236">
        <v>0.60399999999999998</v>
      </c>
      <c r="AF236">
        <f t="shared" si="85"/>
        <v>147</v>
      </c>
      <c r="AG236">
        <v>0.4395</v>
      </c>
      <c r="AH236">
        <f t="shared" si="86"/>
        <v>178</v>
      </c>
      <c r="AI236">
        <f t="shared" si="87"/>
        <v>194.66666666666666</v>
      </c>
      <c r="AJ236">
        <f>IF(C236=1,(AI236/Z236),REF)</f>
        <v>704.03857745629887</v>
      </c>
      <c r="AK236">
        <f t="shared" si="88"/>
        <v>233</v>
      </c>
      <c r="AL236">
        <f>IF(B236=1,(AI236/AC236),REF)</f>
        <v>507.80400852136859</v>
      </c>
      <c r="AM236">
        <f t="shared" si="89"/>
        <v>210</v>
      </c>
      <c r="AN236">
        <f t="shared" si="90"/>
        <v>210</v>
      </c>
      <c r="AO236" t="str">
        <f t="shared" si="91"/>
        <v>Air Force</v>
      </c>
      <c r="AP236">
        <f t="shared" si="92"/>
        <v>0.16001148266500007</v>
      </c>
      <c r="AQ236">
        <f t="shared" si="93"/>
        <v>0.20155938579995719</v>
      </c>
      <c r="AR236">
        <f t="shared" si="94"/>
        <v>0.50450488375078928</v>
      </c>
      <c r="AS236" t="str">
        <f t="shared" si="95"/>
        <v>Air Force</v>
      </c>
      <c r="AT236">
        <f t="shared" si="96"/>
        <v>235</v>
      </c>
      <c r="AU236">
        <f t="shared" si="97"/>
        <v>220.33333333333334</v>
      </c>
      <c r="AV236">
        <v>234</v>
      </c>
      <c r="AW236" t="str">
        <f t="shared" si="98"/>
        <v>Air Force</v>
      </c>
      <c r="AX236" t="str">
        <f t="shared" si="99"/>
        <v/>
      </c>
      <c r="AY236">
        <v>235</v>
      </c>
    </row>
    <row r="237" spans="1:51" x14ac:dyDescent="0.25">
      <c r="A237">
        <v>1</v>
      </c>
      <c r="B237">
        <v>1</v>
      </c>
      <c r="C237">
        <v>1</v>
      </c>
      <c r="D237" t="s">
        <v>345</v>
      </c>
      <c r="E237">
        <v>68.718100000000007</v>
      </c>
      <c r="F237">
        <v>27</v>
      </c>
      <c r="G237">
        <v>67.571600000000004</v>
      </c>
      <c r="H237">
        <v>29</v>
      </c>
      <c r="I237">
        <v>102.91800000000001</v>
      </c>
      <c r="J237">
        <v>156</v>
      </c>
      <c r="K237">
        <v>101.639</v>
      </c>
      <c r="L237">
        <v>219</v>
      </c>
      <c r="M237">
        <v>105.059</v>
      </c>
      <c r="N237">
        <v>238</v>
      </c>
      <c r="O237">
        <v>108.29900000000001</v>
      </c>
      <c r="P237">
        <v>261</v>
      </c>
      <c r="Q237">
        <v>-6.6596200000000003</v>
      </c>
      <c r="R237">
        <v>243</v>
      </c>
      <c r="S237">
        <f t="shared" si="75"/>
        <v>-9.6917697084174484E-2</v>
      </c>
      <c r="T237">
        <f t="shared" si="76"/>
        <v>240</v>
      </c>
      <c r="U237">
        <f t="shared" si="77"/>
        <v>709891.39205511007</v>
      </c>
      <c r="V237">
        <f t="shared" si="78"/>
        <v>155</v>
      </c>
      <c r="W237">
        <f t="shared" si="79"/>
        <v>26.20160959230962</v>
      </c>
      <c r="X237">
        <f t="shared" si="80"/>
        <v>181</v>
      </c>
      <c r="Y237">
        <f t="shared" si="81"/>
        <v>210.5</v>
      </c>
      <c r="Z237">
        <v>0.32790000000000002</v>
      </c>
      <c r="AA237">
        <f t="shared" si="82"/>
        <v>233</v>
      </c>
      <c r="AB237">
        <v>0.34810000000000002</v>
      </c>
      <c r="AC237">
        <f t="shared" si="83"/>
        <v>0.33800000000000002</v>
      </c>
      <c r="AD237">
        <f t="shared" si="84"/>
        <v>240</v>
      </c>
      <c r="AE237">
        <v>0.18459999999999999</v>
      </c>
      <c r="AF237">
        <f t="shared" si="85"/>
        <v>303</v>
      </c>
      <c r="AG237">
        <v>0.32729999999999998</v>
      </c>
      <c r="AH237">
        <f t="shared" si="86"/>
        <v>244</v>
      </c>
      <c r="AI237">
        <f t="shared" si="87"/>
        <v>232.08333333333334</v>
      </c>
      <c r="AJ237">
        <f>IF(C237=1,(AI237/Z237),REF)</f>
        <v>707.78692690861033</v>
      </c>
      <c r="AK237">
        <f t="shared" si="88"/>
        <v>234</v>
      </c>
      <c r="AL237">
        <f>IF(B237=1,(AI237/AC237),REF)</f>
        <v>686.63708086785005</v>
      </c>
      <c r="AM237">
        <f t="shared" si="89"/>
        <v>242</v>
      </c>
      <c r="AN237">
        <f t="shared" si="90"/>
        <v>234</v>
      </c>
      <c r="AO237" t="str">
        <f t="shared" si="91"/>
        <v>UNC Asheville</v>
      </c>
      <c r="AP237">
        <f t="shared" si="92"/>
        <v>0.18965610294336088</v>
      </c>
      <c r="AQ237">
        <f t="shared" si="93"/>
        <v>0.17113757268678298</v>
      </c>
      <c r="AR237">
        <f t="shared" si="94"/>
        <v>0.50407083250588169</v>
      </c>
      <c r="AS237" t="str">
        <f t="shared" si="95"/>
        <v>UNC Asheville</v>
      </c>
      <c r="AT237">
        <f t="shared" si="96"/>
        <v>236</v>
      </c>
      <c r="AU237">
        <f t="shared" si="97"/>
        <v>236.66666666666666</v>
      </c>
      <c r="AV237">
        <v>237</v>
      </c>
      <c r="AW237" t="str">
        <f t="shared" si="98"/>
        <v>UNC Asheville</v>
      </c>
      <c r="AX237" t="str">
        <f t="shared" si="99"/>
        <v/>
      </c>
      <c r="AY237">
        <v>236</v>
      </c>
    </row>
    <row r="238" spans="1:51" x14ac:dyDescent="0.25">
      <c r="A238">
        <v>1</v>
      </c>
      <c r="B238">
        <v>1</v>
      </c>
      <c r="C238">
        <v>1</v>
      </c>
      <c r="D238" t="s">
        <v>51</v>
      </c>
      <c r="E238">
        <v>69.138000000000005</v>
      </c>
      <c r="F238">
        <v>21</v>
      </c>
      <c r="G238">
        <v>68.921700000000001</v>
      </c>
      <c r="H238">
        <v>15</v>
      </c>
      <c r="I238">
        <v>102.32</v>
      </c>
      <c r="J238">
        <v>170</v>
      </c>
      <c r="K238">
        <v>99.652299999999997</v>
      </c>
      <c r="L238">
        <v>251</v>
      </c>
      <c r="M238">
        <v>104.387</v>
      </c>
      <c r="N238">
        <v>222</v>
      </c>
      <c r="O238">
        <v>107.303</v>
      </c>
      <c r="P238">
        <v>235</v>
      </c>
      <c r="Q238">
        <v>-7.6507899999999998</v>
      </c>
      <c r="R238">
        <v>252</v>
      </c>
      <c r="S238">
        <f t="shared" si="75"/>
        <v>-0.11065839335821111</v>
      </c>
      <c r="T238">
        <f t="shared" si="76"/>
        <v>249</v>
      </c>
      <c r="U238">
        <f t="shared" si="77"/>
        <v>686580.50193856005</v>
      </c>
      <c r="V238">
        <f t="shared" si="78"/>
        <v>193</v>
      </c>
      <c r="W238">
        <f t="shared" si="79"/>
        <v>25.660326056902736</v>
      </c>
      <c r="X238">
        <f t="shared" si="80"/>
        <v>158</v>
      </c>
      <c r="Y238">
        <f t="shared" si="81"/>
        <v>203.5</v>
      </c>
      <c r="Z238">
        <v>0.35389999999999999</v>
      </c>
      <c r="AA238">
        <f t="shared" si="82"/>
        <v>216</v>
      </c>
      <c r="AB238">
        <v>0.24970000000000001</v>
      </c>
      <c r="AC238">
        <f t="shared" si="83"/>
        <v>0.30180000000000001</v>
      </c>
      <c r="AD238">
        <f t="shared" si="84"/>
        <v>262</v>
      </c>
      <c r="AE238">
        <v>0.24399999999999999</v>
      </c>
      <c r="AF238">
        <f t="shared" si="85"/>
        <v>283</v>
      </c>
      <c r="AG238">
        <v>0.48280000000000001</v>
      </c>
      <c r="AH238">
        <f t="shared" si="86"/>
        <v>158</v>
      </c>
      <c r="AI238">
        <f t="shared" si="87"/>
        <v>224.75</v>
      </c>
      <c r="AJ238">
        <f>IF(C238=1,(AI238/Z238),REF)</f>
        <v>635.06640293868327</v>
      </c>
      <c r="AK238">
        <f t="shared" si="88"/>
        <v>223</v>
      </c>
      <c r="AL238">
        <f>IF(B238=1,(AI238/AC238),REF)</f>
        <v>744.6984758117959</v>
      </c>
      <c r="AM238">
        <f t="shared" si="89"/>
        <v>251</v>
      </c>
      <c r="AN238">
        <f t="shared" si="90"/>
        <v>223</v>
      </c>
      <c r="AO238" t="str">
        <f t="shared" si="91"/>
        <v>Army</v>
      </c>
      <c r="AP238">
        <f t="shared" si="92"/>
        <v>0.20692564056884044</v>
      </c>
      <c r="AQ238">
        <f t="shared" si="93"/>
        <v>0.15126597520854559</v>
      </c>
      <c r="AR238">
        <f t="shared" si="94"/>
        <v>0.50261352172060692</v>
      </c>
      <c r="AS238" t="str">
        <f t="shared" si="95"/>
        <v>Army</v>
      </c>
      <c r="AT238">
        <f t="shared" si="96"/>
        <v>237</v>
      </c>
      <c r="AU238">
        <f t="shared" si="97"/>
        <v>240.66666666666666</v>
      </c>
      <c r="AV238">
        <v>235</v>
      </c>
      <c r="AW238" t="str">
        <f t="shared" si="98"/>
        <v>Army</v>
      </c>
      <c r="AX238" t="str">
        <f t="shared" si="99"/>
        <v/>
      </c>
      <c r="AY238">
        <v>237</v>
      </c>
    </row>
    <row r="239" spans="1:51" x14ac:dyDescent="0.25">
      <c r="A239">
        <v>1</v>
      </c>
      <c r="B239">
        <v>1</v>
      </c>
      <c r="C239">
        <v>1</v>
      </c>
      <c r="D239" t="s">
        <v>109</v>
      </c>
      <c r="E239">
        <v>61.968499999999999</v>
      </c>
      <c r="F239">
        <v>305</v>
      </c>
      <c r="G239">
        <v>60.957500000000003</v>
      </c>
      <c r="H239">
        <v>313</v>
      </c>
      <c r="I239">
        <v>99.9298</v>
      </c>
      <c r="J239">
        <v>221</v>
      </c>
      <c r="K239">
        <v>103.39</v>
      </c>
      <c r="L239">
        <v>180</v>
      </c>
      <c r="M239">
        <v>106.19499999999999</v>
      </c>
      <c r="N239">
        <v>267</v>
      </c>
      <c r="O239">
        <v>107.991</v>
      </c>
      <c r="P239">
        <v>254</v>
      </c>
      <c r="Q239">
        <v>-4.6005200000000004</v>
      </c>
      <c r="R239">
        <v>222</v>
      </c>
      <c r="S239">
        <f t="shared" si="75"/>
        <v>-7.4247399888653087E-2</v>
      </c>
      <c r="T239">
        <f t="shared" si="76"/>
        <v>224</v>
      </c>
      <c r="U239">
        <f t="shared" si="77"/>
        <v>662411.79119884991</v>
      </c>
      <c r="V239">
        <f t="shared" si="78"/>
        <v>218</v>
      </c>
      <c r="W239">
        <f t="shared" si="79"/>
        <v>28.923384873365485</v>
      </c>
      <c r="X239">
        <f t="shared" si="80"/>
        <v>307</v>
      </c>
      <c r="Y239">
        <f t="shared" si="81"/>
        <v>265.5</v>
      </c>
      <c r="Z239">
        <v>0.25769999999999998</v>
      </c>
      <c r="AA239">
        <f t="shared" si="82"/>
        <v>264</v>
      </c>
      <c r="AB239">
        <v>0.54110000000000003</v>
      </c>
      <c r="AC239">
        <f t="shared" si="83"/>
        <v>0.39939999999999998</v>
      </c>
      <c r="AD239">
        <f t="shared" si="84"/>
        <v>210</v>
      </c>
      <c r="AE239">
        <v>0.66920000000000002</v>
      </c>
      <c r="AF239">
        <f t="shared" si="85"/>
        <v>125</v>
      </c>
      <c r="AG239">
        <v>0.3145</v>
      </c>
      <c r="AH239">
        <f t="shared" si="86"/>
        <v>251</v>
      </c>
      <c r="AI239">
        <f t="shared" si="87"/>
        <v>215.58333333333334</v>
      </c>
      <c r="AJ239">
        <f>IF(C239=1,(AI239/Z239),REF)</f>
        <v>836.56706764972193</v>
      </c>
      <c r="AK239">
        <f t="shared" si="88"/>
        <v>256</v>
      </c>
      <c r="AL239">
        <f>IF(B239=1,(AI239/AC239),REF)</f>
        <v>539.76798531130032</v>
      </c>
      <c r="AM239">
        <f t="shared" si="89"/>
        <v>214</v>
      </c>
      <c r="AN239">
        <f t="shared" si="90"/>
        <v>210</v>
      </c>
      <c r="AO239" t="str">
        <f t="shared" si="91"/>
        <v>East Carolina</v>
      </c>
      <c r="AP239">
        <f t="shared" si="92"/>
        <v>0.1465817835023327</v>
      </c>
      <c r="AQ239">
        <f t="shared" si="93"/>
        <v>0.20840193380798788</v>
      </c>
      <c r="AR239">
        <f t="shared" si="94"/>
        <v>0.50080813508942856</v>
      </c>
      <c r="AS239" t="str">
        <f t="shared" si="95"/>
        <v>East Carolina</v>
      </c>
      <c r="AT239">
        <f t="shared" si="96"/>
        <v>238</v>
      </c>
      <c r="AU239">
        <f t="shared" si="97"/>
        <v>219.33333333333334</v>
      </c>
      <c r="AV239">
        <v>239</v>
      </c>
      <c r="AW239" t="str">
        <f t="shared" si="98"/>
        <v>East Carolina</v>
      </c>
      <c r="AX239" t="str">
        <f t="shared" si="99"/>
        <v/>
      </c>
      <c r="AY239">
        <v>238</v>
      </c>
    </row>
    <row r="240" spans="1:51" x14ac:dyDescent="0.25">
      <c r="A240">
        <v>1</v>
      </c>
      <c r="B240">
        <v>1</v>
      </c>
      <c r="C240">
        <v>1</v>
      </c>
      <c r="D240" t="s">
        <v>155</v>
      </c>
      <c r="E240">
        <v>68.773899999999998</v>
      </c>
      <c r="F240">
        <v>25</v>
      </c>
      <c r="G240">
        <v>67.3048</v>
      </c>
      <c r="H240">
        <v>34</v>
      </c>
      <c r="I240">
        <v>109.355</v>
      </c>
      <c r="J240">
        <v>39</v>
      </c>
      <c r="K240">
        <v>107.72</v>
      </c>
      <c r="L240">
        <v>92</v>
      </c>
      <c r="M240">
        <v>107.53100000000001</v>
      </c>
      <c r="N240">
        <v>293</v>
      </c>
      <c r="O240">
        <v>111.551</v>
      </c>
      <c r="P240">
        <v>318</v>
      </c>
      <c r="Q240">
        <v>-3.8315199999999998</v>
      </c>
      <c r="R240">
        <v>213</v>
      </c>
      <c r="S240">
        <f t="shared" si="75"/>
        <v>-5.5704271533241582E-2</v>
      </c>
      <c r="T240">
        <f t="shared" si="76"/>
        <v>212</v>
      </c>
      <c r="U240">
        <f t="shared" si="77"/>
        <v>798024.71600175987</v>
      </c>
      <c r="V240">
        <f t="shared" si="78"/>
        <v>56</v>
      </c>
      <c r="W240">
        <f t="shared" si="79"/>
        <v>27.449465724735848</v>
      </c>
      <c r="X240">
        <f t="shared" si="80"/>
        <v>246</v>
      </c>
      <c r="Y240">
        <f t="shared" si="81"/>
        <v>229</v>
      </c>
      <c r="Z240">
        <v>0.31019999999999998</v>
      </c>
      <c r="AA240">
        <f t="shared" si="82"/>
        <v>241</v>
      </c>
      <c r="AB240">
        <v>0.36630000000000001</v>
      </c>
      <c r="AC240">
        <f t="shared" si="83"/>
        <v>0.33825</v>
      </c>
      <c r="AD240">
        <f t="shared" si="84"/>
        <v>239</v>
      </c>
      <c r="AE240">
        <v>0.3614</v>
      </c>
      <c r="AF240">
        <f t="shared" si="85"/>
        <v>242</v>
      </c>
      <c r="AG240">
        <v>0.32019999999999998</v>
      </c>
      <c r="AH240">
        <f t="shared" si="86"/>
        <v>250</v>
      </c>
      <c r="AI240">
        <f t="shared" si="87"/>
        <v>204.66666666666666</v>
      </c>
      <c r="AJ240">
        <f>IF(C240=1,(AI240/Z240),REF)</f>
        <v>659.78938319363851</v>
      </c>
      <c r="AK240">
        <f t="shared" si="88"/>
        <v>228</v>
      </c>
      <c r="AL240">
        <f>IF(B240=1,(AI240/AC240),REF)</f>
        <v>605.07514166050748</v>
      </c>
      <c r="AM240">
        <f t="shared" si="89"/>
        <v>227</v>
      </c>
      <c r="AN240">
        <f t="shared" si="90"/>
        <v>227</v>
      </c>
      <c r="AO240" t="str">
        <f t="shared" si="91"/>
        <v>Incarnate Word</v>
      </c>
      <c r="AP240">
        <f t="shared" si="92"/>
        <v>0.18068284514604602</v>
      </c>
      <c r="AQ240">
        <f t="shared" si="93"/>
        <v>0.1739927753869438</v>
      </c>
      <c r="AR240">
        <f t="shared" si="94"/>
        <v>0.50063422562957927</v>
      </c>
      <c r="AS240" t="str">
        <f t="shared" si="95"/>
        <v>Incarnate Word</v>
      </c>
      <c r="AT240">
        <f t="shared" si="96"/>
        <v>239</v>
      </c>
      <c r="AU240">
        <f t="shared" si="97"/>
        <v>235</v>
      </c>
      <c r="AV240">
        <v>241</v>
      </c>
      <c r="AW240" t="str">
        <f t="shared" si="98"/>
        <v>Incarnate Word</v>
      </c>
      <c r="AX240" t="str">
        <f t="shared" si="99"/>
        <v/>
      </c>
      <c r="AY240">
        <v>239</v>
      </c>
    </row>
    <row r="241" spans="1:51" x14ac:dyDescent="0.25">
      <c r="A241">
        <v>1</v>
      </c>
      <c r="B241">
        <v>1</v>
      </c>
      <c r="C241">
        <v>1</v>
      </c>
      <c r="D241" t="s">
        <v>325</v>
      </c>
      <c r="E241">
        <v>63.714599999999997</v>
      </c>
      <c r="F241">
        <v>242</v>
      </c>
      <c r="G241">
        <v>62.124699999999997</v>
      </c>
      <c r="H241">
        <v>272</v>
      </c>
      <c r="I241">
        <v>102.059</v>
      </c>
      <c r="J241">
        <v>177</v>
      </c>
      <c r="K241">
        <v>99.644999999999996</v>
      </c>
      <c r="L241">
        <v>252</v>
      </c>
      <c r="M241">
        <v>101.074</v>
      </c>
      <c r="N241">
        <v>152</v>
      </c>
      <c r="O241">
        <v>104.97</v>
      </c>
      <c r="P241">
        <v>186</v>
      </c>
      <c r="Q241">
        <v>-5.3247499999999999</v>
      </c>
      <c r="R241">
        <v>228</v>
      </c>
      <c r="S241">
        <f t="shared" si="75"/>
        <v>-8.3575820926443903E-2</v>
      </c>
      <c r="T241">
        <f t="shared" si="76"/>
        <v>228</v>
      </c>
      <c r="U241">
        <f t="shared" si="77"/>
        <v>632630.29303246492</v>
      </c>
      <c r="V241">
        <f t="shared" si="78"/>
        <v>269</v>
      </c>
      <c r="W241">
        <f t="shared" si="79"/>
        <v>26.882233840528638</v>
      </c>
      <c r="X241">
        <f t="shared" si="80"/>
        <v>223</v>
      </c>
      <c r="Y241">
        <f t="shared" si="81"/>
        <v>225.5</v>
      </c>
      <c r="Z241">
        <v>0.2999</v>
      </c>
      <c r="AA241">
        <f t="shared" si="82"/>
        <v>246</v>
      </c>
      <c r="AB241">
        <v>0.41310000000000002</v>
      </c>
      <c r="AC241">
        <f t="shared" si="83"/>
        <v>0.35650000000000004</v>
      </c>
      <c r="AD241">
        <f t="shared" si="84"/>
        <v>232</v>
      </c>
      <c r="AE241">
        <v>0.64680000000000004</v>
      </c>
      <c r="AF241">
        <f t="shared" si="85"/>
        <v>134</v>
      </c>
      <c r="AG241">
        <v>0.14860000000000001</v>
      </c>
      <c r="AH241">
        <f t="shared" si="86"/>
        <v>318</v>
      </c>
      <c r="AI241">
        <f t="shared" si="87"/>
        <v>234.41666666666666</v>
      </c>
      <c r="AJ241">
        <f>IF(C241=1,(AI241/Z241),REF)</f>
        <v>781.64943870178945</v>
      </c>
      <c r="AK241">
        <f t="shared" si="88"/>
        <v>243</v>
      </c>
      <c r="AL241">
        <f>IF(B241=1,(AI241/AC241),REF)</f>
        <v>657.55025712949964</v>
      </c>
      <c r="AM241">
        <f t="shared" si="89"/>
        <v>237</v>
      </c>
      <c r="AN241">
        <f t="shared" si="90"/>
        <v>232</v>
      </c>
      <c r="AO241" t="str">
        <f t="shared" si="91"/>
        <v>Texas A&amp;M Corpus Chris</v>
      </c>
      <c r="AP241">
        <f t="shared" si="92"/>
        <v>0.17174769736836787</v>
      </c>
      <c r="AQ241">
        <f t="shared" si="93"/>
        <v>0.18148385237003864</v>
      </c>
      <c r="AR241">
        <f t="shared" si="94"/>
        <v>0.49981788957595846</v>
      </c>
      <c r="AS241" t="str">
        <f t="shared" si="95"/>
        <v>Texas A&amp;M Corpus Chris</v>
      </c>
      <c r="AT241">
        <f t="shared" si="96"/>
        <v>240</v>
      </c>
      <c r="AU241">
        <f t="shared" si="97"/>
        <v>234.66666666666666</v>
      </c>
      <c r="AV241">
        <v>236</v>
      </c>
      <c r="AW241" t="str">
        <f t="shared" si="98"/>
        <v>Texas A&amp;M Corpus Chris</v>
      </c>
      <c r="AX241" t="str">
        <f t="shared" si="99"/>
        <v/>
      </c>
      <c r="AY241">
        <v>240</v>
      </c>
    </row>
    <row r="242" spans="1:51" x14ac:dyDescent="0.25">
      <c r="A242">
        <v>1</v>
      </c>
      <c r="B242">
        <v>1</v>
      </c>
      <c r="C242">
        <v>1</v>
      </c>
      <c r="D242" t="s">
        <v>277</v>
      </c>
      <c r="E242">
        <v>63.3065</v>
      </c>
      <c r="F242">
        <v>258</v>
      </c>
      <c r="G242">
        <v>61.590600000000002</v>
      </c>
      <c r="H242">
        <v>295</v>
      </c>
      <c r="I242">
        <v>110.694</v>
      </c>
      <c r="J242">
        <v>31</v>
      </c>
      <c r="K242">
        <v>107.717</v>
      </c>
      <c r="L242">
        <v>93</v>
      </c>
      <c r="M242">
        <v>108.801</v>
      </c>
      <c r="N242">
        <v>309</v>
      </c>
      <c r="O242">
        <v>110.735</v>
      </c>
      <c r="P242">
        <v>307</v>
      </c>
      <c r="Q242">
        <v>-3.01783</v>
      </c>
      <c r="R242">
        <v>203</v>
      </c>
      <c r="S242">
        <f t="shared" si="75"/>
        <v>-4.7672829804206528E-2</v>
      </c>
      <c r="T242">
        <f t="shared" si="76"/>
        <v>205</v>
      </c>
      <c r="U242">
        <f t="shared" si="77"/>
        <v>734542.2864222785</v>
      </c>
      <c r="V242">
        <f t="shared" si="78"/>
        <v>110</v>
      </c>
      <c r="W242">
        <f t="shared" si="79"/>
        <v>29.471860472209613</v>
      </c>
      <c r="X242">
        <f t="shared" si="80"/>
        <v>323</v>
      </c>
      <c r="Y242">
        <f t="shared" si="81"/>
        <v>264</v>
      </c>
      <c r="Z242">
        <v>0.27500000000000002</v>
      </c>
      <c r="AA242">
        <f t="shared" si="82"/>
        <v>256</v>
      </c>
      <c r="AB242">
        <v>0.47810000000000002</v>
      </c>
      <c r="AC242">
        <f t="shared" si="83"/>
        <v>0.37655000000000005</v>
      </c>
      <c r="AD242">
        <f t="shared" si="84"/>
        <v>225</v>
      </c>
      <c r="AE242">
        <v>0.378</v>
      </c>
      <c r="AF242">
        <f t="shared" si="85"/>
        <v>232</v>
      </c>
      <c r="AG242">
        <v>0.23780000000000001</v>
      </c>
      <c r="AH242">
        <f t="shared" si="86"/>
        <v>283</v>
      </c>
      <c r="AI242">
        <f t="shared" si="87"/>
        <v>219.83333333333334</v>
      </c>
      <c r="AJ242">
        <f>IF(C242=1,(AI242/Z242),REF)</f>
        <v>799.39393939393938</v>
      </c>
      <c r="AK242">
        <f t="shared" si="88"/>
        <v>247</v>
      </c>
      <c r="AL242">
        <f>IF(B242=1,(AI242/AC242),REF)</f>
        <v>583.80914442526444</v>
      </c>
      <c r="AM242">
        <f t="shared" si="89"/>
        <v>223</v>
      </c>
      <c r="AN242">
        <f t="shared" si="90"/>
        <v>223</v>
      </c>
      <c r="AO242" t="str">
        <f t="shared" si="91"/>
        <v>Sacramento St.</v>
      </c>
      <c r="AP242">
        <f t="shared" si="92"/>
        <v>0.15713476056974146</v>
      </c>
      <c r="AQ242">
        <f t="shared" si="93"/>
        <v>0.19456215349777362</v>
      </c>
      <c r="AR242">
        <f t="shared" si="94"/>
        <v>0.49894815931639735</v>
      </c>
      <c r="AS242" t="str">
        <f t="shared" si="95"/>
        <v>Sacramento St.</v>
      </c>
      <c r="AT242">
        <f t="shared" si="96"/>
        <v>241</v>
      </c>
      <c r="AU242">
        <f t="shared" si="97"/>
        <v>229.66666666666666</v>
      </c>
      <c r="AV242">
        <v>243</v>
      </c>
      <c r="AW242" t="str">
        <f t="shared" si="98"/>
        <v>Sacramento St.</v>
      </c>
      <c r="AX242" t="str">
        <f t="shared" si="99"/>
        <v/>
      </c>
      <c r="AY242">
        <v>241</v>
      </c>
    </row>
    <row r="243" spans="1:51" x14ac:dyDescent="0.25">
      <c r="A243">
        <v>1</v>
      </c>
      <c r="B243">
        <v>1</v>
      </c>
      <c r="C243">
        <v>1</v>
      </c>
      <c r="D243" t="s">
        <v>338</v>
      </c>
      <c r="E243">
        <v>65.011499999999998</v>
      </c>
      <c r="F243">
        <v>160</v>
      </c>
      <c r="G243">
        <v>65.045500000000004</v>
      </c>
      <c r="H243">
        <v>121</v>
      </c>
      <c r="I243">
        <v>96.674099999999996</v>
      </c>
      <c r="J243">
        <v>278</v>
      </c>
      <c r="K243">
        <v>98.115499999999997</v>
      </c>
      <c r="L243">
        <v>276</v>
      </c>
      <c r="M243">
        <v>102.13500000000001</v>
      </c>
      <c r="N243">
        <v>172</v>
      </c>
      <c r="O243">
        <v>102.254</v>
      </c>
      <c r="P243">
        <v>145</v>
      </c>
      <c r="Q243">
        <v>-4.1385899999999998</v>
      </c>
      <c r="R243">
        <v>219</v>
      </c>
      <c r="S243">
        <f t="shared" si="75"/>
        <v>-6.3657968205625276E-2</v>
      </c>
      <c r="T243">
        <f t="shared" si="76"/>
        <v>218</v>
      </c>
      <c r="U243">
        <f t="shared" si="77"/>
        <v>625843.04360666277</v>
      </c>
      <c r="V243">
        <f t="shared" si="78"/>
        <v>277</v>
      </c>
      <c r="W243">
        <f t="shared" si="79"/>
        <v>25.263778372598797</v>
      </c>
      <c r="X243">
        <f t="shared" si="80"/>
        <v>144</v>
      </c>
      <c r="Y243">
        <f t="shared" si="81"/>
        <v>181</v>
      </c>
      <c r="Z243">
        <v>0.2722</v>
      </c>
      <c r="AA243">
        <f t="shared" si="82"/>
        <v>257</v>
      </c>
      <c r="AB243">
        <v>0.48359999999999997</v>
      </c>
      <c r="AC243">
        <f t="shared" si="83"/>
        <v>0.37790000000000001</v>
      </c>
      <c r="AD243">
        <f t="shared" si="84"/>
        <v>222</v>
      </c>
      <c r="AE243">
        <v>0.55910000000000004</v>
      </c>
      <c r="AF243">
        <f t="shared" si="85"/>
        <v>165</v>
      </c>
      <c r="AG243">
        <v>0.33150000000000002</v>
      </c>
      <c r="AH243">
        <f t="shared" si="86"/>
        <v>239</v>
      </c>
      <c r="AI243">
        <f t="shared" si="87"/>
        <v>217</v>
      </c>
      <c r="AJ243">
        <f>IF(C243=1,(AI243/Z243),REF)</f>
        <v>797.20793534166057</v>
      </c>
      <c r="AK243">
        <f t="shared" si="88"/>
        <v>245</v>
      </c>
      <c r="AL243">
        <f>IF(B243=1,(AI243/AC243),REF)</f>
        <v>574.22598571050537</v>
      </c>
      <c r="AM243">
        <f t="shared" si="89"/>
        <v>221</v>
      </c>
      <c r="AN243">
        <f t="shared" si="90"/>
        <v>221</v>
      </c>
      <c r="AO243" t="str">
        <f t="shared" si="91"/>
        <v>UC Riverside</v>
      </c>
      <c r="AP243">
        <f t="shared" si="92"/>
        <v>0.15557743929543713</v>
      </c>
      <c r="AQ243">
        <f t="shared" si="93"/>
        <v>0.19566408258993837</v>
      </c>
      <c r="AR243">
        <f t="shared" si="94"/>
        <v>0.49868963510867692</v>
      </c>
      <c r="AS243" t="str">
        <f t="shared" si="95"/>
        <v>UC Riverside</v>
      </c>
      <c r="AT243">
        <f t="shared" si="96"/>
        <v>242</v>
      </c>
      <c r="AU243">
        <f t="shared" si="97"/>
        <v>228.33333333333334</v>
      </c>
      <c r="AV243">
        <v>242</v>
      </c>
      <c r="AW243" t="str">
        <f t="shared" si="98"/>
        <v>UC Riverside</v>
      </c>
      <c r="AX243" t="str">
        <f t="shared" si="99"/>
        <v/>
      </c>
      <c r="AY243">
        <v>242</v>
      </c>
    </row>
    <row r="244" spans="1:51" x14ac:dyDescent="0.25">
      <c r="A244">
        <v>1</v>
      </c>
      <c r="B244">
        <v>1</v>
      </c>
      <c r="C244">
        <v>1</v>
      </c>
      <c r="D244" t="s">
        <v>369</v>
      </c>
      <c r="E244">
        <v>64.246200000000002</v>
      </c>
      <c r="F244">
        <v>206</v>
      </c>
      <c r="G244">
        <v>62.499899999999997</v>
      </c>
      <c r="H244">
        <v>264</v>
      </c>
      <c r="I244">
        <v>100.90900000000001</v>
      </c>
      <c r="J244">
        <v>199</v>
      </c>
      <c r="K244">
        <v>99.311700000000002</v>
      </c>
      <c r="L244">
        <v>257</v>
      </c>
      <c r="M244">
        <v>106.66</v>
      </c>
      <c r="N244">
        <v>277</v>
      </c>
      <c r="O244">
        <v>107.914</v>
      </c>
      <c r="P244">
        <v>252</v>
      </c>
      <c r="Q244">
        <v>-8.6027500000000003</v>
      </c>
      <c r="R244">
        <v>272</v>
      </c>
      <c r="S244">
        <f t="shared" si="75"/>
        <v>-0.13389585687558173</v>
      </c>
      <c r="T244">
        <f t="shared" si="76"/>
        <v>272</v>
      </c>
      <c r="U244">
        <f t="shared" si="77"/>
        <v>633648.30518790637</v>
      </c>
      <c r="V244">
        <f t="shared" si="78"/>
        <v>267</v>
      </c>
      <c r="W244">
        <f t="shared" si="79"/>
        <v>27.86615315296585</v>
      </c>
      <c r="X244">
        <f t="shared" si="80"/>
        <v>272</v>
      </c>
      <c r="Y244">
        <f t="shared" si="81"/>
        <v>272</v>
      </c>
      <c r="Z244">
        <v>0.33839999999999998</v>
      </c>
      <c r="AA244">
        <f t="shared" si="82"/>
        <v>225</v>
      </c>
      <c r="AB244">
        <v>0.29370000000000002</v>
      </c>
      <c r="AC244">
        <f t="shared" si="83"/>
        <v>0.31605</v>
      </c>
      <c r="AD244">
        <f t="shared" si="84"/>
        <v>253</v>
      </c>
      <c r="AE244">
        <v>0.26769999999999999</v>
      </c>
      <c r="AF244">
        <f t="shared" si="85"/>
        <v>277</v>
      </c>
      <c r="AG244">
        <v>0.30570000000000003</v>
      </c>
      <c r="AH244">
        <f t="shared" si="86"/>
        <v>255</v>
      </c>
      <c r="AI244">
        <f t="shared" si="87"/>
        <v>266</v>
      </c>
      <c r="AJ244">
        <f>IF(C244=1,(AI244/Z244),REF)</f>
        <v>786.05200945626484</v>
      </c>
      <c r="AK244">
        <f t="shared" si="88"/>
        <v>244</v>
      </c>
      <c r="AL244">
        <f>IF(B244=1,(AI244/AC244),REF)</f>
        <v>841.63898117386486</v>
      </c>
      <c r="AM244">
        <f t="shared" si="89"/>
        <v>264</v>
      </c>
      <c r="AN244">
        <f t="shared" si="90"/>
        <v>244</v>
      </c>
      <c r="AO244" t="str">
        <f t="shared" si="91"/>
        <v>Weber St.</v>
      </c>
      <c r="AP244">
        <f t="shared" si="92"/>
        <v>0.19368718424150014</v>
      </c>
      <c r="AQ244">
        <f t="shared" si="93"/>
        <v>0.15600360657079138</v>
      </c>
      <c r="AR244">
        <f t="shared" si="94"/>
        <v>0.49780778013015614</v>
      </c>
      <c r="AS244" t="str">
        <f t="shared" si="95"/>
        <v>Weber St.</v>
      </c>
      <c r="AT244">
        <f t="shared" si="96"/>
        <v>243</v>
      </c>
      <c r="AU244">
        <f t="shared" si="97"/>
        <v>246.66666666666666</v>
      </c>
      <c r="AV244">
        <v>240</v>
      </c>
      <c r="AW244" t="str">
        <f t="shared" si="98"/>
        <v>Weber St.</v>
      </c>
      <c r="AX244" t="str">
        <f t="shared" si="99"/>
        <v/>
      </c>
      <c r="AY244">
        <v>243</v>
      </c>
    </row>
    <row r="245" spans="1:51" x14ac:dyDescent="0.25">
      <c r="A245">
        <v>1</v>
      </c>
      <c r="B245">
        <v>1</v>
      </c>
      <c r="C245">
        <v>1</v>
      </c>
      <c r="D245" t="s">
        <v>249</v>
      </c>
      <c r="E245">
        <v>67.249899999999997</v>
      </c>
      <c r="F245">
        <v>70</v>
      </c>
      <c r="G245">
        <v>66.223500000000001</v>
      </c>
      <c r="H245">
        <v>67</v>
      </c>
      <c r="I245">
        <v>99.949600000000004</v>
      </c>
      <c r="J245">
        <v>219</v>
      </c>
      <c r="K245">
        <v>102.83799999999999</v>
      </c>
      <c r="L245">
        <v>187</v>
      </c>
      <c r="M245">
        <v>107.133</v>
      </c>
      <c r="N245">
        <v>286</v>
      </c>
      <c r="O245">
        <v>107.892</v>
      </c>
      <c r="P245">
        <v>251</v>
      </c>
      <c r="Q245">
        <v>-5.0542199999999999</v>
      </c>
      <c r="R245">
        <v>226</v>
      </c>
      <c r="S245">
        <f t="shared" si="75"/>
        <v>-7.5152528107848518E-2</v>
      </c>
      <c r="T245">
        <f t="shared" si="76"/>
        <v>225</v>
      </c>
      <c r="U245">
        <f t="shared" si="77"/>
        <v>711211.69034357555</v>
      </c>
      <c r="V245">
        <f t="shared" si="78"/>
        <v>150</v>
      </c>
      <c r="W245">
        <f t="shared" si="79"/>
        <v>26.61283535030843</v>
      </c>
      <c r="X245">
        <f t="shared" si="80"/>
        <v>207</v>
      </c>
      <c r="Y245">
        <f t="shared" si="81"/>
        <v>216</v>
      </c>
      <c r="Z245">
        <v>0.28110000000000002</v>
      </c>
      <c r="AA245">
        <f t="shared" si="82"/>
        <v>253</v>
      </c>
      <c r="AB245">
        <v>0.42749999999999999</v>
      </c>
      <c r="AC245">
        <f t="shared" si="83"/>
        <v>0.3543</v>
      </c>
      <c r="AD245">
        <f t="shared" si="84"/>
        <v>233</v>
      </c>
      <c r="AE245">
        <v>0.40610000000000002</v>
      </c>
      <c r="AF245">
        <f t="shared" si="85"/>
        <v>220</v>
      </c>
      <c r="AG245">
        <v>0.3886</v>
      </c>
      <c r="AH245">
        <f t="shared" si="86"/>
        <v>205</v>
      </c>
      <c r="AI245">
        <f t="shared" si="87"/>
        <v>208.16666666666666</v>
      </c>
      <c r="AJ245">
        <f>IF(C245=1,(AI245/Z245),REF)</f>
        <v>740.5431044705324</v>
      </c>
      <c r="AK245">
        <f t="shared" si="88"/>
        <v>238</v>
      </c>
      <c r="AL245">
        <f>IF(B245=1,(AI245/AC245),REF)</f>
        <v>587.54351303038857</v>
      </c>
      <c r="AM245">
        <f t="shared" si="89"/>
        <v>225</v>
      </c>
      <c r="AN245">
        <f t="shared" si="90"/>
        <v>225</v>
      </c>
      <c r="AO245" t="str">
        <f t="shared" si="91"/>
        <v>Ohio</v>
      </c>
      <c r="AP245">
        <f t="shared" si="92"/>
        <v>0.16185326728502303</v>
      </c>
      <c r="AQ245">
        <f t="shared" si="93"/>
        <v>0.18291980181429135</v>
      </c>
      <c r="AR245">
        <f t="shared" si="94"/>
        <v>0.49499559677088273</v>
      </c>
      <c r="AS245" t="str">
        <f t="shared" si="95"/>
        <v>Ohio</v>
      </c>
      <c r="AT245">
        <f t="shared" si="96"/>
        <v>244</v>
      </c>
      <c r="AU245">
        <f t="shared" si="97"/>
        <v>234</v>
      </c>
      <c r="AV245">
        <v>247</v>
      </c>
      <c r="AW245" t="str">
        <f t="shared" si="98"/>
        <v>Ohio</v>
      </c>
      <c r="AX245" t="str">
        <f t="shared" si="99"/>
        <v/>
      </c>
      <c r="AY245">
        <v>244</v>
      </c>
    </row>
    <row r="246" spans="1:51" x14ac:dyDescent="0.25">
      <c r="A246">
        <v>1</v>
      </c>
      <c r="B246">
        <v>1</v>
      </c>
      <c r="C246">
        <v>1</v>
      </c>
      <c r="D246" t="s">
        <v>186</v>
      </c>
      <c r="E246">
        <v>62.740600000000001</v>
      </c>
      <c r="F246">
        <v>283</v>
      </c>
      <c r="G246">
        <v>62.050199999999997</v>
      </c>
      <c r="H246">
        <v>275</v>
      </c>
      <c r="I246">
        <v>97.660200000000003</v>
      </c>
      <c r="J246">
        <v>267</v>
      </c>
      <c r="K246">
        <v>102.76600000000001</v>
      </c>
      <c r="L246">
        <v>190</v>
      </c>
      <c r="M246">
        <v>112.703</v>
      </c>
      <c r="N246">
        <v>345</v>
      </c>
      <c r="O246">
        <v>110.655</v>
      </c>
      <c r="P246">
        <v>306</v>
      </c>
      <c r="Q246">
        <v>-7.8889500000000004</v>
      </c>
      <c r="R246">
        <v>255</v>
      </c>
      <c r="S246">
        <f t="shared" si="75"/>
        <v>-0.12573995148277187</v>
      </c>
      <c r="T246">
        <f t="shared" si="76"/>
        <v>261</v>
      </c>
      <c r="U246">
        <f t="shared" si="77"/>
        <v>662594.11294189375</v>
      </c>
      <c r="V246">
        <f t="shared" si="78"/>
        <v>216</v>
      </c>
      <c r="W246">
        <f t="shared" si="79"/>
        <v>29.70332043783182</v>
      </c>
      <c r="X246">
        <f t="shared" si="80"/>
        <v>328</v>
      </c>
      <c r="Y246">
        <f t="shared" si="81"/>
        <v>294.5</v>
      </c>
      <c r="Z246">
        <v>0.3296</v>
      </c>
      <c r="AA246">
        <f t="shared" si="82"/>
        <v>231</v>
      </c>
      <c r="AB246">
        <v>0.29380000000000001</v>
      </c>
      <c r="AC246">
        <f t="shared" si="83"/>
        <v>0.31169999999999998</v>
      </c>
      <c r="AD246">
        <f t="shared" si="84"/>
        <v>259</v>
      </c>
      <c r="AE246">
        <v>0.20930000000000001</v>
      </c>
      <c r="AF246">
        <f t="shared" si="85"/>
        <v>292</v>
      </c>
      <c r="AG246">
        <v>0.38940000000000002</v>
      </c>
      <c r="AH246">
        <f t="shared" si="86"/>
        <v>202</v>
      </c>
      <c r="AI246">
        <f t="shared" si="87"/>
        <v>254.08333333333334</v>
      </c>
      <c r="AJ246">
        <f>IF(C246=1,(AI246/Z246),REF)</f>
        <v>770.88389967637545</v>
      </c>
      <c r="AK246">
        <f t="shared" si="88"/>
        <v>241</v>
      </c>
      <c r="AL246">
        <f>IF(B246=1,(AI246/AC246),REF)</f>
        <v>815.15345952304574</v>
      </c>
      <c r="AM246">
        <f t="shared" si="89"/>
        <v>261</v>
      </c>
      <c r="AN246">
        <f t="shared" si="90"/>
        <v>241</v>
      </c>
      <c r="AO246" t="str">
        <f t="shared" si="91"/>
        <v>Loyola Marymount</v>
      </c>
      <c r="AP246">
        <f t="shared" si="92"/>
        <v>0.18901834877088397</v>
      </c>
      <c r="AQ246">
        <f t="shared" si="93"/>
        <v>0.15447259934018504</v>
      </c>
      <c r="AR246">
        <f t="shared" si="94"/>
        <v>0.49425846996934375</v>
      </c>
      <c r="AS246" t="str">
        <f t="shared" si="95"/>
        <v>Loyola Marymount</v>
      </c>
      <c r="AT246">
        <f t="shared" si="96"/>
        <v>245</v>
      </c>
      <c r="AU246">
        <f t="shared" si="97"/>
        <v>248.33333333333334</v>
      </c>
      <c r="AV246">
        <v>246</v>
      </c>
      <c r="AW246" t="str">
        <f t="shared" si="98"/>
        <v>Loyola Marymount</v>
      </c>
      <c r="AX246" t="str">
        <f t="shared" si="99"/>
        <v/>
      </c>
      <c r="AY246">
        <v>245</v>
      </c>
    </row>
    <row r="247" spans="1:51" x14ac:dyDescent="0.25">
      <c r="A247">
        <v>1</v>
      </c>
      <c r="B247">
        <v>1</v>
      </c>
      <c r="C247">
        <v>1</v>
      </c>
      <c r="D247" t="s">
        <v>141</v>
      </c>
      <c r="E247">
        <v>63.214399999999998</v>
      </c>
      <c r="F247">
        <v>262</v>
      </c>
      <c r="G247">
        <v>62.732300000000002</v>
      </c>
      <c r="H247">
        <v>252</v>
      </c>
      <c r="I247">
        <v>95.878500000000003</v>
      </c>
      <c r="J247">
        <v>292</v>
      </c>
      <c r="K247">
        <v>96.953400000000002</v>
      </c>
      <c r="L247">
        <v>294</v>
      </c>
      <c r="M247">
        <v>100.86199999999999</v>
      </c>
      <c r="N247">
        <v>146</v>
      </c>
      <c r="O247">
        <v>106.684</v>
      </c>
      <c r="P247">
        <v>224</v>
      </c>
      <c r="Q247">
        <v>-9.7303999999999995</v>
      </c>
      <c r="R247">
        <v>281</v>
      </c>
      <c r="S247">
        <f t="shared" si="75"/>
        <v>-0.15393011718848865</v>
      </c>
      <c r="T247">
        <f t="shared" si="76"/>
        <v>287</v>
      </c>
      <c r="U247">
        <f t="shared" si="77"/>
        <v>594212.94341210241</v>
      </c>
      <c r="V247">
        <f t="shared" si="78"/>
        <v>301</v>
      </c>
      <c r="W247">
        <f t="shared" si="79"/>
        <v>27.806277011157125</v>
      </c>
      <c r="X247">
        <f t="shared" si="80"/>
        <v>268</v>
      </c>
      <c r="Y247">
        <f t="shared" si="81"/>
        <v>277.5</v>
      </c>
      <c r="Z247">
        <v>0.374</v>
      </c>
      <c r="AA247">
        <f t="shared" si="82"/>
        <v>207</v>
      </c>
      <c r="AB247">
        <v>0.15840000000000001</v>
      </c>
      <c r="AC247">
        <f t="shared" si="83"/>
        <v>0.26619999999999999</v>
      </c>
      <c r="AD247">
        <f t="shared" si="84"/>
        <v>278</v>
      </c>
      <c r="AE247">
        <v>9.8000000000000004E-2</v>
      </c>
      <c r="AF247">
        <f t="shared" si="85"/>
        <v>333</v>
      </c>
      <c r="AG247">
        <v>0.37940000000000002</v>
      </c>
      <c r="AH247">
        <f t="shared" si="86"/>
        <v>212</v>
      </c>
      <c r="AI247">
        <f t="shared" si="87"/>
        <v>281.41666666666669</v>
      </c>
      <c r="AJ247">
        <f>IF(C247=1,(AI247/Z247),REF)</f>
        <v>752.45098039215691</v>
      </c>
      <c r="AK247">
        <f t="shared" si="88"/>
        <v>239</v>
      </c>
      <c r="AL247">
        <f>IF(B247=1,(AI247/AC247),REF)</f>
        <v>1057.1625344352617</v>
      </c>
      <c r="AM247">
        <f t="shared" si="89"/>
        <v>285</v>
      </c>
      <c r="AN247">
        <f t="shared" si="90"/>
        <v>239</v>
      </c>
      <c r="AO247" t="str">
        <f t="shared" si="91"/>
        <v>Hartford</v>
      </c>
      <c r="AP247">
        <f t="shared" si="92"/>
        <v>0.21500048539334637</v>
      </c>
      <c r="AQ247">
        <f t="shared" si="93"/>
        <v>0.12770558915970381</v>
      </c>
      <c r="AR247">
        <f t="shared" si="94"/>
        <v>0.49380640955170141</v>
      </c>
      <c r="AS247" t="str">
        <f t="shared" si="95"/>
        <v>Hartford</v>
      </c>
      <c r="AT247">
        <f t="shared" si="96"/>
        <v>246</v>
      </c>
      <c r="AU247">
        <f t="shared" si="97"/>
        <v>254.33333333333334</v>
      </c>
      <c r="AV247">
        <v>244</v>
      </c>
      <c r="AW247" t="str">
        <f t="shared" si="98"/>
        <v>Hartford</v>
      </c>
      <c r="AX247" t="str">
        <f t="shared" si="99"/>
        <v/>
      </c>
      <c r="AY247">
        <v>246</v>
      </c>
    </row>
    <row r="248" spans="1:51" x14ac:dyDescent="0.25">
      <c r="A248">
        <v>1</v>
      </c>
      <c r="B248">
        <v>1</v>
      </c>
      <c r="C248">
        <v>1</v>
      </c>
      <c r="D248" t="s">
        <v>111</v>
      </c>
      <c r="E248">
        <v>62.416400000000003</v>
      </c>
      <c r="F248">
        <v>294</v>
      </c>
      <c r="G248">
        <v>61.903100000000002</v>
      </c>
      <c r="H248">
        <v>279</v>
      </c>
      <c r="I248">
        <v>98.052199999999999</v>
      </c>
      <c r="J248">
        <v>260</v>
      </c>
      <c r="K248">
        <v>99.056299999999993</v>
      </c>
      <c r="L248">
        <v>263</v>
      </c>
      <c r="M248">
        <v>103.339</v>
      </c>
      <c r="N248">
        <v>196</v>
      </c>
      <c r="O248">
        <v>104.79</v>
      </c>
      <c r="P248">
        <v>182</v>
      </c>
      <c r="Q248">
        <v>-5.7335900000000004</v>
      </c>
      <c r="R248">
        <v>234</v>
      </c>
      <c r="S248">
        <f t="shared" si="75"/>
        <v>-9.186207471113382E-2</v>
      </c>
      <c r="T248">
        <f t="shared" si="76"/>
        <v>237</v>
      </c>
      <c r="U248">
        <f t="shared" si="77"/>
        <v>612439.11481799884</v>
      </c>
      <c r="V248">
        <f t="shared" si="78"/>
        <v>287</v>
      </c>
      <c r="W248">
        <f t="shared" si="79"/>
        <v>27.366107484675087</v>
      </c>
      <c r="X248">
        <f t="shared" si="80"/>
        <v>241</v>
      </c>
      <c r="Y248">
        <f t="shared" si="81"/>
        <v>239</v>
      </c>
      <c r="Z248">
        <v>0.30020000000000002</v>
      </c>
      <c r="AA248">
        <f t="shared" si="82"/>
        <v>245</v>
      </c>
      <c r="AB248">
        <v>0.36330000000000001</v>
      </c>
      <c r="AC248">
        <f t="shared" si="83"/>
        <v>0.33174999999999999</v>
      </c>
      <c r="AD248">
        <f t="shared" si="84"/>
        <v>246</v>
      </c>
      <c r="AE248">
        <v>0.38840000000000002</v>
      </c>
      <c r="AF248">
        <f t="shared" si="85"/>
        <v>227</v>
      </c>
      <c r="AG248">
        <v>0.38690000000000002</v>
      </c>
      <c r="AH248">
        <f t="shared" si="86"/>
        <v>207</v>
      </c>
      <c r="AI248">
        <f t="shared" si="87"/>
        <v>240.5</v>
      </c>
      <c r="AJ248">
        <f>IF(C248=1,(AI248/Z248),REF)</f>
        <v>801.13257828114581</v>
      </c>
      <c r="AK248">
        <f t="shared" si="88"/>
        <v>249</v>
      </c>
      <c r="AL248">
        <f>IF(B248=1,(AI248/AC248),REF)</f>
        <v>724.9434815373022</v>
      </c>
      <c r="AM248">
        <f t="shared" si="89"/>
        <v>244</v>
      </c>
      <c r="AN248">
        <f t="shared" si="90"/>
        <v>244</v>
      </c>
      <c r="AO248" t="str">
        <f t="shared" si="91"/>
        <v>Eastern Illinois</v>
      </c>
      <c r="AP248">
        <f t="shared" si="92"/>
        <v>0.17149675546182147</v>
      </c>
      <c r="AQ248">
        <f t="shared" si="93"/>
        <v>0.16683704427745219</v>
      </c>
      <c r="AR248">
        <f t="shared" si="94"/>
        <v>0.49127668764556331</v>
      </c>
      <c r="AS248" t="str">
        <f t="shared" si="95"/>
        <v>Eastern Illinois</v>
      </c>
      <c r="AT248">
        <f t="shared" si="96"/>
        <v>247</v>
      </c>
      <c r="AU248">
        <f t="shared" si="97"/>
        <v>245.66666666666666</v>
      </c>
      <c r="AV248">
        <v>245</v>
      </c>
      <c r="AW248" t="str">
        <f t="shared" si="98"/>
        <v>Eastern Illinois</v>
      </c>
      <c r="AX248" t="str">
        <f t="shared" si="99"/>
        <v/>
      </c>
      <c r="AY248">
        <v>247</v>
      </c>
    </row>
    <row r="249" spans="1:51" x14ac:dyDescent="0.25">
      <c r="A249">
        <v>1</v>
      </c>
      <c r="B249">
        <v>1</v>
      </c>
      <c r="C249">
        <v>1</v>
      </c>
      <c r="D249" t="s">
        <v>63</v>
      </c>
      <c r="E249">
        <v>61.008499999999998</v>
      </c>
      <c r="F249">
        <v>328</v>
      </c>
      <c r="G249">
        <v>61.874400000000001</v>
      </c>
      <c r="H249">
        <v>280</v>
      </c>
      <c r="I249">
        <v>90.763599999999997</v>
      </c>
      <c r="J249">
        <v>339</v>
      </c>
      <c r="K249">
        <v>93.1203</v>
      </c>
      <c r="L249">
        <v>327</v>
      </c>
      <c r="M249">
        <v>100.396</v>
      </c>
      <c r="N249">
        <v>133</v>
      </c>
      <c r="O249">
        <v>100.985</v>
      </c>
      <c r="P249">
        <v>116</v>
      </c>
      <c r="Q249">
        <v>-7.8647999999999998</v>
      </c>
      <c r="R249">
        <v>254</v>
      </c>
      <c r="S249">
        <f t="shared" si="75"/>
        <v>-0.12891154511256628</v>
      </c>
      <c r="T249">
        <f t="shared" si="76"/>
        <v>267</v>
      </c>
      <c r="U249">
        <f t="shared" si="77"/>
        <v>529028.51341480273</v>
      </c>
      <c r="V249">
        <f t="shared" si="78"/>
        <v>341</v>
      </c>
      <c r="W249">
        <f t="shared" si="79"/>
        <v>26.388860934361773</v>
      </c>
      <c r="X249">
        <f t="shared" si="80"/>
        <v>192</v>
      </c>
      <c r="Y249">
        <f t="shared" si="81"/>
        <v>229.5</v>
      </c>
      <c r="Z249">
        <v>0.29680000000000001</v>
      </c>
      <c r="AA249">
        <f t="shared" si="82"/>
        <v>249</v>
      </c>
      <c r="AB249">
        <v>0.36780000000000002</v>
      </c>
      <c r="AC249">
        <f t="shared" si="83"/>
        <v>0.33230000000000004</v>
      </c>
      <c r="AD249">
        <f t="shared" si="84"/>
        <v>244</v>
      </c>
      <c r="AE249">
        <v>0.26960000000000001</v>
      </c>
      <c r="AF249">
        <f t="shared" si="85"/>
        <v>276</v>
      </c>
      <c r="AG249">
        <v>0.376</v>
      </c>
      <c r="AH249">
        <f t="shared" si="86"/>
        <v>216</v>
      </c>
      <c r="AI249">
        <f t="shared" si="87"/>
        <v>262.25</v>
      </c>
      <c r="AJ249">
        <f>IF(C249=1,(AI249/Z249),REF)</f>
        <v>883.59164420485172</v>
      </c>
      <c r="AK249">
        <f t="shared" si="88"/>
        <v>262</v>
      </c>
      <c r="AL249">
        <f>IF(B249=1,(AI249/AC249),REF)</f>
        <v>789.19650917845308</v>
      </c>
      <c r="AM249">
        <f t="shared" si="89"/>
        <v>256</v>
      </c>
      <c r="AN249">
        <f t="shared" si="90"/>
        <v>244</v>
      </c>
      <c r="AO249" t="str">
        <f t="shared" si="91"/>
        <v>Bradley</v>
      </c>
      <c r="AP249">
        <f t="shared" si="92"/>
        <v>0.16790143039383787</v>
      </c>
      <c r="AQ249">
        <f t="shared" si="93"/>
        <v>0.16534907553630854</v>
      </c>
      <c r="AR249">
        <f t="shared" si="94"/>
        <v>0.48831079886841383</v>
      </c>
      <c r="AS249" t="str">
        <f t="shared" si="95"/>
        <v>Bradley</v>
      </c>
      <c r="AT249">
        <f t="shared" si="96"/>
        <v>248</v>
      </c>
      <c r="AU249">
        <f t="shared" si="97"/>
        <v>245.33333333333334</v>
      </c>
      <c r="AV249">
        <v>249</v>
      </c>
      <c r="AW249" t="str">
        <f t="shared" si="98"/>
        <v>Bradley</v>
      </c>
      <c r="AX249" t="str">
        <f t="shared" si="99"/>
        <v/>
      </c>
      <c r="AY249">
        <v>248</v>
      </c>
    </row>
    <row r="250" spans="1:51" x14ac:dyDescent="0.25">
      <c r="A250">
        <v>1</v>
      </c>
      <c r="B250">
        <v>1</v>
      </c>
      <c r="C250">
        <v>1</v>
      </c>
      <c r="D250" t="s">
        <v>73</v>
      </c>
      <c r="E250">
        <v>65.618099999999998</v>
      </c>
      <c r="F250">
        <v>136</v>
      </c>
      <c r="G250">
        <v>64.561099999999996</v>
      </c>
      <c r="H250">
        <v>140</v>
      </c>
      <c r="I250">
        <v>97.119799999999998</v>
      </c>
      <c r="J250">
        <v>271</v>
      </c>
      <c r="K250">
        <v>100.28400000000001</v>
      </c>
      <c r="L250">
        <v>243</v>
      </c>
      <c r="M250">
        <v>107.57599999999999</v>
      </c>
      <c r="N250">
        <v>294</v>
      </c>
      <c r="O250">
        <v>108.706</v>
      </c>
      <c r="P250">
        <v>271</v>
      </c>
      <c r="Q250">
        <v>-8.4215</v>
      </c>
      <c r="R250">
        <v>268</v>
      </c>
      <c r="S250">
        <f t="shared" si="75"/>
        <v>-0.12834873304774136</v>
      </c>
      <c r="T250">
        <f t="shared" si="76"/>
        <v>265</v>
      </c>
      <c r="U250">
        <f t="shared" si="77"/>
        <v>659913.40057347366</v>
      </c>
      <c r="V250">
        <f t="shared" si="78"/>
        <v>221</v>
      </c>
      <c r="W250">
        <f t="shared" si="79"/>
        <v>27.60463275575604</v>
      </c>
      <c r="X250">
        <f t="shared" si="80"/>
        <v>253</v>
      </c>
      <c r="Y250">
        <f t="shared" si="81"/>
        <v>259</v>
      </c>
      <c r="Z250">
        <v>0.3342</v>
      </c>
      <c r="AA250">
        <f t="shared" si="82"/>
        <v>228</v>
      </c>
      <c r="AB250">
        <v>0.2397</v>
      </c>
      <c r="AC250">
        <f t="shared" si="83"/>
        <v>0.28694999999999998</v>
      </c>
      <c r="AD250">
        <f t="shared" si="84"/>
        <v>268</v>
      </c>
      <c r="AE250">
        <v>0.30470000000000003</v>
      </c>
      <c r="AF250">
        <f t="shared" si="85"/>
        <v>259</v>
      </c>
      <c r="AG250">
        <v>0.29320000000000002</v>
      </c>
      <c r="AH250">
        <f t="shared" si="86"/>
        <v>261</v>
      </c>
      <c r="AI250">
        <f t="shared" si="87"/>
        <v>255.5</v>
      </c>
      <c r="AJ250">
        <f>IF(C250=1,(AI250/Z250),REF)</f>
        <v>764.51226810293235</v>
      </c>
      <c r="AK250">
        <f t="shared" si="88"/>
        <v>240</v>
      </c>
      <c r="AL250">
        <f>IF(B250=1,(AI250/AC250),REF)</f>
        <v>890.3990242202475</v>
      </c>
      <c r="AM250">
        <f t="shared" si="89"/>
        <v>269</v>
      </c>
      <c r="AN250">
        <f t="shared" si="90"/>
        <v>240</v>
      </c>
      <c r="AO250" t="str">
        <f t="shared" si="91"/>
        <v>Cal St. Northridge</v>
      </c>
      <c r="AP250">
        <f t="shared" si="92"/>
        <v>0.19181548272779228</v>
      </c>
      <c r="AQ250">
        <f t="shared" si="93"/>
        <v>0.14064610806760927</v>
      </c>
      <c r="AR250">
        <f t="shared" si="94"/>
        <v>0.48784807222490684</v>
      </c>
      <c r="AS250" t="str">
        <f t="shared" si="95"/>
        <v>Cal St. Northridge</v>
      </c>
      <c r="AT250">
        <f t="shared" si="96"/>
        <v>249</v>
      </c>
      <c r="AU250">
        <f t="shared" si="97"/>
        <v>252.33333333333334</v>
      </c>
      <c r="AV250">
        <v>250</v>
      </c>
      <c r="AW250" t="str">
        <f t="shared" si="98"/>
        <v>Cal St. Northridge</v>
      </c>
      <c r="AX250" t="str">
        <f t="shared" si="99"/>
        <v/>
      </c>
      <c r="AY250">
        <v>249</v>
      </c>
    </row>
    <row r="251" spans="1:51" x14ac:dyDescent="0.25">
      <c r="A251">
        <v>1</v>
      </c>
      <c r="B251">
        <v>1</v>
      </c>
      <c r="C251">
        <v>1</v>
      </c>
      <c r="D251" t="s">
        <v>71</v>
      </c>
      <c r="E251">
        <v>60.549300000000002</v>
      </c>
      <c r="F251">
        <v>335</v>
      </c>
      <c r="G251">
        <v>60.257599999999996</v>
      </c>
      <c r="H251">
        <v>327</v>
      </c>
      <c r="I251">
        <v>99.05</v>
      </c>
      <c r="J251">
        <v>245</v>
      </c>
      <c r="K251">
        <v>99.058899999999994</v>
      </c>
      <c r="L251">
        <v>262</v>
      </c>
      <c r="M251">
        <v>99.465500000000006</v>
      </c>
      <c r="N251">
        <v>116</v>
      </c>
      <c r="O251">
        <v>105.72</v>
      </c>
      <c r="P251">
        <v>206</v>
      </c>
      <c r="Q251">
        <v>-6.6614300000000002</v>
      </c>
      <c r="R251">
        <v>244</v>
      </c>
      <c r="S251">
        <f t="shared" si="75"/>
        <v>-0.11001118097153897</v>
      </c>
      <c r="T251">
        <f t="shared" si="76"/>
        <v>248</v>
      </c>
      <c r="U251">
        <f t="shared" si="77"/>
        <v>594150.03740469704</v>
      </c>
      <c r="V251">
        <f t="shared" si="78"/>
        <v>302</v>
      </c>
      <c r="W251">
        <f t="shared" si="79"/>
        <v>28.611611568784703</v>
      </c>
      <c r="X251">
        <f t="shared" si="80"/>
        <v>301</v>
      </c>
      <c r="Y251">
        <f t="shared" si="81"/>
        <v>274.5</v>
      </c>
      <c r="Z251">
        <v>0.28689999999999999</v>
      </c>
      <c r="AA251">
        <f t="shared" si="82"/>
        <v>251</v>
      </c>
      <c r="AB251">
        <v>0.38219999999999998</v>
      </c>
      <c r="AC251">
        <f t="shared" si="83"/>
        <v>0.33455000000000001</v>
      </c>
      <c r="AD251">
        <f t="shared" si="84"/>
        <v>243</v>
      </c>
      <c r="AE251">
        <v>0.36159999999999998</v>
      </c>
      <c r="AF251">
        <f t="shared" si="85"/>
        <v>241</v>
      </c>
      <c r="AG251">
        <v>0.33660000000000001</v>
      </c>
      <c r="AH251">
        <f t="shared" si="86"/>
        <v>236</v>
      </c>
      <c r="AI251">
        <f t="shared" si="87"/>
        <v>257.41666666666669</v>
      </c>
      <c r="AJ251">
        <f>IF(C251=1,(AI251/Z251),REF)</f>
        <v>897.234808876496</v>
      </c>
      <c r="AK251">
        <f t="shared" si="88"/>
        <v>263</v>
      </c>
      <c r="AL251">
        <f>IF(B251=1,(AI251/AC251),REF)</f>
        <v>769.44153838489513</v>
      </c>
      <c r="AM251">
        <f t="shared" si="89"/>
        <v>254</v>
      </c>
      <c r="AN251">
        <f t="shared" si="90"/>
        <v>243</v>
      </c>
      <c r="AO251" t="str">
        <f t="shared" si="91"/>
        <v>Cal St. Bakersfield</v>
      </c>
      <c r="AP251">
        <f t="shared" si="92"/>
        <v>0.16205244811720737</v>
      </c>
      <c r="AQ251">
        <f t="shared" si="93"/>
        <v>0.16699699447206712</v>
      </c>
      <c r="AR251">
        <f t="shared" si="94"/>
        <v>0.4858391021375279</v>
      </c>
      <c r="AS251" t="str">
        <f t="shared" si="95"/>
        <v>Cal St. Bakersfield</v>
      </c>
      <c r="AT251">
        <f t="shared" si="96"/>
        <v>250</v>
      </c>
      <c r="AU251">
        <f t="shared" si="97"/>
        <v>245.33333333333334</v>
      </c>
      <c r="AV251">
        <v>248</v>
      </c>
      <c r="AW251" t="str">
        <f t="shared" si="98"/>
        <v>Cal St. Bakersfield</v>
      </c>
      <c r="AX251" t="str">
        <f t="shared" si="99"/>
        <v/>
      </c>
      <c r="AY251">
        <v>250</v>
      </c>
    </row>
    <row r="252" spans="1:51" x14ac:dyDescent="0.25">
      <c r="A252">
        <v>1</v>
      </c>
      <c r="B252">
        <v>1</v>
      </c>
      <c r="C252">
        <v>1</v>
      </c>
      <c r="D252" t="s">
        <v>263</v>
      </c>
      <c r="E252">
        <v>66.938400000000001</v>
      </c>
      <c r="F252">
        <v>76</v>
      </c>
      <c r="G252">
        <v>65.602400000000003</v>
      </c>
      <c r="H252">
        <v>92</v>
      </c>
      <c r="I252">
        <v>104.705</v>
      </c>
      <c r="J252">
        <v>112</v>
      </c>
      <c r="K252">
        <v>102.315</v>
      </c>
      <c r="L252">
        <v>206</v>
      </c>
      <c r="M252">
        <v>109.33199999999999</v>
      </c>
      <c r="N252">
        <v>315</v>
      </c>
      <c r="O252">
        <v>110.352</v>
      </c>
      <c r="P252">
        <v>299</v>
      </c>
      <c r="Q252">
        <v>-8.0373099999999997</v>
      </c>
      <c r="R252">
        <v>260</v>
      </c>
      <c r="S252">
        <f t="shared" si="75"/>
        <v>-0.12006561256319252</v>
      </c>
      <c r="T252">
        <f t="shared" si="76"/>
        <v>256</v>
      </c>
      <c r="U252">
        <f t="shared" si="77"/>
        <v>700735.21714674006</v>
      </c>
      <c r="V252">
        <f t="shared" si="78"/>
        <v>169</v>
      </c>
      <c r="W252">
        <f t="shared" si="79"/>
        <v>27.718709466810413</v>
      </c>
      <c r="X252">
        <f t="shared" si="80"/>
        <v>260</v>
      </c>
      <c r="Y252">
        <f t="shared" si="81"/>
        <v>258</v>
      </c>
      <c r="Z252">
        <v>0.29749999999999999</v>
      </c>
      <c r="AA252">
        <f t="shared" si="82"/>
        <v>248</v>
      </c>
      <c r="AB252">
        <v>0.33189999999999997</v>
      </c>
      <c r="AC252">
        <f t="shared" si="83"/>
        <v>0.31469999999999998</v>
      </c>
      <c r="AD252">
        <f t="shared" si="84"/>
        <v>254</v>
      </c>
      <c r="AE252">
        <v>0.5111</v>
      </c>
      <c r="AF252">
        <f t="shared" si="85"/>
        <v>178</v>
      </c>
      <c r="AG252">
        <v>0.26129999999999998</v>
      </c>
      <c r="AH252">
        <f t="shared" si="86"/>
        <v>274</v>
      </c>
      <c r="AI252">
        <f t="shared" si="87"/>
        <v>231.5</v>
      </c>
      <c r="AJ252">
        <f>IF(C252=1,(AI252/Z252),REF)</f>
        <v>778.15126050420167</v>
      </c>
      <c r="AK252">
        <f t="shared" si="88"/>
        <v>242</v>
      </c>
      <c r="AL252">
        <f>IF(B252=1,(AI252/AC252),REF)</f>
        <v>735.62122656498252</v>
      </c>
      <c r="AM252">
        <f t="shared" si="89"/>
        <v>248</v>
      </c>
      <c r="AN252">
        <f t="shared" si="90"/>
        <v>242</v>
      </c>
      <c r="AO252" t="str">
        <f t="shared" si="91"/>
        <v>Portland St.</v>
      </c>
      <c r="AP252">
        <f t="shared" si="92"/>
        <v>0.17044969442093472</v>
      </c>
      <c r="AQ252">
        <f t="shared" si="93"/>
        <v>0.15797360742796648</v>
      </c>
      <c r="AR252">
        <f t="shared" si="94"/>
        <v>0.48546909392495713</v>
      </c>
      <c r="AS252" t="str">
        <f t="shared" si="95"/>
        <v>Portland St.</v>
      </c>
      <c r="AT252">
        <f t="shared" si="96"/>
        <v>251</v>
      </c>
      <c r="AU252">
        <f t="shared" si="97"/>
        <v>249</v>
      </c>
      <c r="AV252">
        <v>251</v>
      </c>
      <c r="AW252" t="str">
        <f t="shared" si="98"/>
        <v>Portland St.</v>
      </c>
      <c r="AX252" t="str">
        <f t="shared" si="99"/>
        <v/>
      </c>
      <c r="AY252">
        <v>251</v>
      </c>
    </row>
    <row r="253" spans="1:51" x14ac:dyDescent="0.25">
      <c r="A253">
        <v>1</v>
      </c>
      <c r="B253">
        <v>1</v>
      </c>
      <c r="C253">
        <v>1</v>
      </c>
      <c r="D253" t="s">
        <v>108</v>
      </c>
      <c r="E253">
        <v>67.183999999999997</v>
      </c>
      <c r="F253">
        <v>74</v>
      </c>
      <c r="G253">
        <v>67.047300000000007</v>
      </c>
      <c r="H253">
        <v>44</v>
      </c>
      <c r="I253">
        <v>104.664</v>
      </c>
      <c r="J253">
        <v>114</v>
      </c>
      <c r="K253">
        <v>108.18899999999999</v>
      </c>
      <c r="L253">
        <v>84</v>
      </c>
      <c r="M253">
        <v>111.41</v>
      </c>
      <c r="N253">
        <v>333</v>
      </c>
      <c r="O253">
        <v>112.28</v>
      </c>
      <c r="P253">
        <v>324</v>
      </c>
      <c r="Q253">
        <v>-4.0910799999999998</v>
      </c>
      <c r="R253">
        <v>217</v>
      </c>
      <c r="S253">
        <f t="shared" si="75"/>
        <v>-6.089247439866647E-2</v>
      </c>
      <c r="T253">
        <f t="shared" si="76"/>
        <v>217</v>
      </c>
      <c r="U253">
        <f t="shared" si="77"/>
        <v>786379.29549566389</v>
      </c>
      <c r="V253">
        <f t="shared" si="78"/>
        <v>65</v>
      </c>
      <c r="W253">
        <f t="shared" si="79"/>
        <v>28.393438463282937</v>
      </c>
      <c r="X253">
        <f t="shared" si="80"/>
        <v>294</v>
      </c>
      <c r="Y253">
        <f t="shared" si="81"/>
        <v>255.5</v>
      </c>
      <c r="Z253">
        <v>0.23180000000000001</v>
      </c>
      <c r="AA253">
        <f t="shared" si="82"/>
        <v>282</v>
      </c>
      <c r="AB253">
        <v>0.50009999999999999</v>
      </c>
      <c r="AC253">
        <f t="shared" si="83"/>
        <v>0.36595</v>
      </c>
      <c r="AD253">
        <f t="shared" si="84"/>
        <v>229</v>
      </c>
      <c r="AE253">
        <v>0.73719999999999997</v>
      </c>
      <c r="AF253">
        <f t="shared" si="85"/>
        <v>100</v>
      </c>
      <c r="AG253">
        <v>0.27889999999999998</v>
      </c>
      <c r="AH253">
        <f t="shared" si="86"/>
        <v>267</v>
      </c>
      <c r="AI253">
        <f t="shared" si="87"/>
        <v>188.91666666666666</v>
      </c>
      <c r="AJ253">
        <f>IF(C253=1,(AI253/Z253),REF)</f>
        <v>814.99856197871725</v>
      </c>
      <c r="AK253">
        <f t="shared" si="88"/>
        <v>250</v>
      </c>
      <c r="AL253">
        <f>IF(B253=1,(AI253/AC253),REF)</f>
        <v>516.23628000182168</v>
      </c>
      <c r="AM253">
        <f t="shared" si="89"/>
        <v>211</v>
      </c>
      <c r="AN253">
        <f t="shared" si="90"/>
        <v>211</v>
      </c>
      <c r="AO253" t="str">
        <f t="shared" si="91"/>
        <v>Duquesne</v>
      </c>
      <c r="AP253">
        <f t="shared" si="92"/>
        <v>0.13219450617022502</v>
      </c>
      <c r="AQ253">
        <f t="shared" si="93"/>
        <v>0.1920150459064647</v>
      </c>
      <c r="AR253">
        <f t="shared" si="94"/>
        <v>0.48296796390049146</v>
      </c>
      <c r="AS253" t="str">
        <f t="shared" si="95"/>
        <v>Duquesne</v>
      </c>
      <c r="AT253">
        <f t="shared" si="96"/>
        <v>252</v>
      </c>
      <c r="AU253">
        <f t="shared" si="97"/>
        <v>230.66666666666666</v>
      </c>
      <c r="AV253">
        <v>256</v>
      </c>
      <c r="AW253" t="str">
        <f t="shared" si="98"/>
        <v>Duquesne</v>
      </c>
      <c r="AX253" t="str">
        <f t="shared" si="99"/>
        <v/>
      </c>
      <c r="AY253">
        <v>252</v>
      </c>
    </row>
    <row r="254" spans="1:51" x14ac:dyDescent="0.25">
      <c r="A254">
        <v>1</v>
      </c>
      <c r="B254">
        <v>1</v>
      </c>
      <c r="C254">
        <v>1</v>
      </c>
      <c r="D254" t="s">
        <v>258</v>
      </c>
      <c r="E254">
        <v>63.167900000000003</v>
      </c>
      <c r="F254">
        <v>265</v>
      </c>
      <c r="G254">
        <v>62.9816</v>
      </c>
      <c r="H254">
        <v>237</v>
      </c>
      <c r="I254">
        <v>94.594899999999996</v>
      </c>
      <c r="J254">
        <v>304</v>
      </c>
      <c r="K254">
        <v>97.194599999999994</v>
      </c>
      <c r="L254">
        <v>289</v>
      </c>
      <c r="M254">
        <v>106.108</v>
      </c>
      <c r="N254">
        <v>266</v>
      </c>
      <c r="O254">
        <v>107.733</v>
      </c>
      <c r="P254">
        <v>248</v>
      </c>
      <c r="Q254">
        <v>-10.538399999999999</v>
      </c>
      <c r="R254">
        <v>292</v>
      </c>
      <c r="S254">
        <f t="shared" si="75"/>
        <v>-0.16683157109861194</v>
      </c>
      <c r="T254">
        <f t="shared" si="76"/>
        <v>295</v>
      </c>
      <c r="U254">
        <f t="shared" si="77"/>
        <v>596733.90304327197</v>
      </c>
      <c r="V254">
        <f t="shared" si="78"/>
        <v>299</v>
      </c>
      <c r="W254">
        <f t="shared" si="79"/>
        <v>28.265818549475451</v>
      </c>
      <c r="X254">
        <f t="shared" si="80"/>
        <v>292</v>
      </c>
      <c r="Y254">
        <f t="shared" si="81"/>
        <v>293.5</v>
      </c>
      <c r="Z254">
        <v>0.3453</v>
      </c>
      <c r="AA254">
        <f t="shared" si="82"/>
        <v>224</v>
      </c>
      <c r="AB254">
        <v>0.18029999999999999</v>
      </c>
      <c r="AC254">
        <f t="shared" si="83"/>
        <v>0.26279999999999998</v>
      </c>
      <c r="AD254">
        <f t="shared" si="84"/>
        <v>280</v>
      </c>
      <c r="AE254">
        <v>0.1246</v>
      </c>
      <c r="AF254">
        <f t="shared" si="85"/>
        <v>330</v>
      </c>
      <c r="AG254">
        <v>0.34910000000000002</v>
      </c>
      <c r="AH254">
        <f t="shared" si="86"/>
        <v>230</v>
      </c>
      <c r="AI254">
        <f t="shared" si="87"/>
        <v>287.91666666666669</v>
      </c>
      <c r="AJ254">
        <f>IF(C254=1,(AI254/Z254),REF)</f>
        <v>833.81600540592729</v>
      </c>
      <c r="AK254">
        <f t="shared" si="88"/>
        <v>254</v>
      </c>
      <c r="AL254">
        <f>IF(B254=1,(AI254/AC254),REF)</f>
        <v>1095.5733130390665</v>
      </c>
      <c r="AM254">
        <f t="shared" si="89"/>
        <v>291</v>
      </c>
      <c r="AN254">
        <f t="shared" si="90"/>
        <v>254</v>
      </c>
      <c r="AO254" t="str">
        <f t="shared" si="91"/>
        <v>Penn</v>
      </c>
      <c r="AP254">
        <f t="shared" si="92"/>
        <v>0.19647405792708736</v>
      </c>
      <c r="AQ254">
        <f t="shared" si="93"/>
        <v>0.12551330184166939</v>
      </c>
      <c r="AR254">
        <f t="shared" si="94"/>
        <v>0.48164109038614172</v>
      </c>
      <c r="AS254" t="str">
        <f t="shared" si="95"/>
        <v>Penn</v>
      </c>
      <c r="AT254">
        <f t="shared" si="96"/>
        <v>253</v>
      </c>
      <c r="AU254">
        <f t="shared" si="97"/>
        <v>262.33333333333331</v>
      </c>
      <c r="AV254">
        <v>252</v>
      </c>
      <c r="AW254" t="str">
        <f t="shared" si="98"/>
        <v>Penn</v>
      </c>
      <c r="AX254" t="str">
        <f t="shared" si="99"/>
        <v/>
      </c>
      <c r="AY254">
        <v>253</v>
      </c>
    </row>
    <row r="255" spans="1:51" x14ac:dyDescent="0.25">
      <c r="A255">
        <v>1</v>
      </c>
      <c r="B255">
        <v>1</v>
      </c>
      <c r="C255">
        <v>1</v>
      </c>
      <c r="D255" t="s">
        <v>244</v>
      </c>
      <c r="E255">
        <v>64.741299999999995</v>
      </c>
      <c r="F255">
        <v>177</v>
      </c>
      <c r="G255">
        <v>63.311199999999999</v>
      </c>
      <c r="H255">
        <v>217</v>
      </c>
      <c r="I255">
        <v>104.77</v>
      </c>
      <c r="J255">
        <v>109</v>
      </c>
      <c r="K255">
        <v>103.748</v>
      </c>
      <c r="L255">
        <v>170</v>
      </c>
      <c r="M255">
        <v>107.98099999999999</v>
      </c>
      <c r="N255">
        <v>299</v>
      </c>
      <c r="O255">
        <v>110.22799999999999</v>
      </c>
      <c r="P255">
        <v>295</v>
      </c>
      <c r="Q255">
        <v>-6.4803699999999997</v>
      </c>
      <c r="R255">
        <v>241</v>
      </c>
      <c r="S255">
        <f t="shared" si="75"/>
        <v>-0.10009066855314908</v>
      </c>
      <c r="T255">
        <f t="shared" si="76"/>
        <v>241</v>
      </c>
      <c r="U255">
        <f t="shared" si="77"/>
        <v>696852.53215071512</v>
      </c>
      <c r="V255">
        <f t="shared" si="78"/>
        <v>177</v>
      </c>
      <c r="W255">
        <f t="shared" si="79"/>
        <v>28.607879534212881</v>
      </c>
      <c r="X255">
        <f t="shared" si="80"/>
        <v>300</v>
      </c>
      <c r="Y255">
        <f t="shared" si="81"/>
        <v>270.5</v>
      </c>
      <c r="Z255">
        <v>0.24929999999999999</v>
      </c>
      <c r="AA255">
        <f t="shared" si="82"/>
        <v>271</v>
      </c>
      <c r="AB255">
        <v>0.44429999999999997</v>
      </c>
      <c r="AC255">
        <f t="shared" si="83"/>
        <v>0.3468</v>
      </c>
      <c r="AD255">
        <f t="shared" si="84"/>
        <v>235</v>
      </c>
      <c r="AE255">
        <v>0.60189999999999999</v>
      </c>
      <c r="AF255">
        <f t="shared" si="85"/>
        <v>150</v>
      </c>
      <c r="AG255">
        <v>0.3478</v>
      </c>
      <c r="AH255">
        <f t="shared" si="86"/>
        <v>232</v>
      </c>
      <c r="AI255">
        <f t="shared" si="87"/>
        <v>217.58333333333334</v>
      </c>
      <c r="AJ255">
        <f>IF(C255=1,(AI255/Z255),REF)</f>
        <v>872.77710923920313</v>
      </c>
      <c r="AK255">
        <f t="shared" si="88"/>
        <v>261</v>
      </c>
      <c r="AL255">
        <f>IF(B255=1,(AI255/AC255),REF)</f>
        <v>627.40292195309496</v>
      </c>
      <c r="AM255">
        <f t="shared" si="89"/>
        <v>235</v>
      </c>
      <c r="AN255">
        <f t="shared" si="90"/>
        <v>235</v>
      </c>
      <c r="AO255" t="str">
        <f t="shared" si="91"/>
        <v>Northern Kentucky</v>
      </c>
      <c r="AP255">
        <f t="shared" si="92"/>
        <v>0.14120419628695771</v>
      </c>
      <c r="AQ255">
        <f t="shared" si="93"/>
        <v>0.17758461823075794</v>
      </c>
      <c r="AR255">
        <f t="shared" si="94"/>
        <v>0.47972155373875947</v>
      </c>
      <c r="AS255" t="str">
        <f t="shared" si="95"/>
        <v>Northern Kentucky</v>
      </c>
      <c r="AT255">
        <f t="shared" si="96"/>
        <v>254</v>
      </c>
      <c r="AU255">
        <f t="shared" si="97"/>
        <v>241.33333333333334</v>
      </c>
      <c r="AV255">
        <v>254</v>
      </c>
      <c r="AW255" t="str">
        <f t="shared" si="98"/>
        <v>Northern Kentucky</v>
      </c>
      <c r="AX255" t="str">
        <f t="shared" si="99"/>
        <v/>
      </c>
      <c r="AY255">
        <v>254</v>
      </c>
    </row>
    <row r="256" spans="1:51" x14ac:dyDescent="0.25">
      <c r="A256">
        <v>1</v>
      </c>
      <c r="B256">
        <v>1</v>
      </c>
      <c r="C256">
        <v>1</v>
      </c>
      <c r="D256" t="s">
        <v>331</v>
      </c>
      <c r="E256">
        <v>61.227400000000003</v>
      </c>
      <c r="F256">
        <v>321</v>
      </c>
      <c r="G256">
        <v>60.033799999999999</v>
      </c>
      <c r="H256">
        <v>332</v>
      </c>
      <c r="I256">
        <v>99.957599999999999</v>
      </c>
      <c r="J256">
        <v>217</v>
      </c>
      <c r="K256">
        <v>100.488</v>
      </c>
      <c r="L256">
        <v>239</v>
      </c>
      <c r="M256">
        <v>105.553</v>
      </c>
      <c r="N256">
        <v>253</v>
      </c>
      <c r="O256">
        <v>108.908</v>
      </c>
      <c r="P256">
        <v>275</v>
      </c>
      <c r="Q256">
        <v>-8.4195399999999996</v>
      </c>
      <c r="R256">
        <v>267</v>
      </c>
      <c r="S256">
        <f t="shared" si="75"/>
        <v>-0.13752012987649323</v>
      </c>
      <c r="T256">
        <f t="shared" si="76"/>
        <v>275</v>
      </c>
      <c r="U256">
        <f t="shared" si="77"/>
        <v>618264.37517794559</v>
      </c>
      <c r="V256">
        <f t="shared" si="78"/>
        <v>284</v>
      </c>
      <c r="W256">
        <f t="shared" si="79"/>
        <v>29.67220594460775</v>
      </c>
      <c r="X256">
        <f t="shared" si="80"/>
        <v>326</v>
      </c>
      <c r="Y256">
        <f t="shared" si="81"/>
        <v>300.5</v>
      </c>
      <c r="Z256">
        <v>0.31890000000000002</v>
      </c>
      <c r="AA256">
        <f t="shared" si="82"/>
        <v>239</v>
      </c>
      <c r="AB256">
        <v>0.24579999999999999</v>
      </c>
      <c r="AC256">
        <f t="shared" si="83"/>
        <v>0.28234999999999999</v>
      </c>
      <c r="AD256">
        <f t="shared" si="84"/>
        <v>271</v>
      </c>
      <c r="AE256">
        <v>0.30980000000000002</v>
      </c>
      <c r="AF256">
        <f t="shared" si="85"/>
        <v>257</v>
      </c>
      <c r="AG256">
        <v>0.28189999999999998</v>
      </c>
      <c r="AH256">
        <f t="shared" si="86"/>
        <v>264</v>
      </c>
      <c r="AI256">
        <f t="shared" si="87"/>
        <v>275.25</v>
      </c>
      <c r="AJ256">
        <f>IF(C256=1,(AI256/Z256),REF)</f>
        <v>863.12323612417686</v>
      </c>
      <c r="AK256">
        <f t="shared" si="88"/>
        <v>260</v>
      </c>
      <c r="AL256">
        <f>IF(B256=1,(AI256/AC256),REF)</f>
        <v>974.85390472817426</v>
      </c>
      <c r="AM256">
        <f t="shared" si="89"/>
        <v>275</v>
      </c>
      <c r="AN256">
        <f t="shared" si="90"/>
        <v>260</v>
      </c>
      <c r="AO256" t="str">
        <f t="shared" si="91"/>
        <v>Towson</v>
      </c>
      <c r="AP256">
        <f t="shared" si="92"/>
        <v>0.18082684203647006</v>
      </c>
      <c r="AQ256">
        <f t="shared" si="93"/>
        <v>0.13683270876577189</v>
      </c>
      <c r="AR256">
        <f t="shared" si="94"/>
        <v>0.4790410920510334</v>
      </c>
      <c r="AS256" t="str">
        <f t="shared" si="95"/>
        <v>Towson</v>
      </c>
      <c r="AT256">
        <f t="shared" si="96"/>
        <v>255</v>
      </c>
      <c r="AU256">
        <f t="shared" si="97"/>
        <v>262</v>
      </c>
      <c r="AV256">
        <v>253</v>
      </c>
      <c r="AW256" t="str">
        <f t="shared" si="98"/>
        <v>Towson</v>
      </c>
      <c r="AX256" t="str">
        <f t="shared" si="99"/>
        <v/>
      </c>
      <c r="AY256">
        <v>255</v>
      </c>
    </row>
    <row r="257" spans="1:51" x14ac:dyDescent="0.25">
      <c r="A257">
        <v>1</v>
      </c>
      <c r="B257">
        <v>1</v>
      </c>
      <c r="C257">
        <v>1</v>
      </c>
      <c r="D257" t="s">
        <v>201</v>
      </c>
      <c r="E257">
        <v>65.67</v>
      </c>
      <c r="F257">
        <v>132</v>
      </c>
      <c r="G257">
        <v>64.373400000000004</v>
      </c>
      <c r="H257">
        <v>151</v>
      </c>
      <c r="I257">
        <v>99.746499999999997</v>
      </c>
      <c r="J257">
        <v>225</v>
      </c>
      <c r="K257">
        <v>102.239</v>
      </c>
      <c r="L257">
        <v>209</v>
      </c>
      <c r="M257">
        <v>105.47499999999999</v>
      </c>
      <c r="N257">
        <v>250</v>
      </c>
      <c r="O257">
        <v>105.999</v>
      </c>
      <c r="P257">
        <v>210</v>
      </c>
      <c r="Q257">
        <v>-3.7606700000000002</v>
      </c>
      <c r="R257">
        <v>212</v>
      </c>
      <c r="S257">
        <f t="shared" si="75"/>
        <v>-5.7255976853966661E-2</v>
      </c>
      <c r="T257">
        <f t="shared" si="76"/>
        <v>213</v>
      </c>
      <c r="U257">
        <f t="shared" si="77"/>
        <v>686436.23765607004</v>
      </c>
      <c r="V257">
        <f t="shared" si="78"/>
        <v>194</v>
      </c>
      <c r="W257">
        <f t="shared" si="79"/>
        <v>26.492065047023168</v>
      </c>
      <c r="X257">
        <f t="shared" si="80"/>
        <v>199</v>
      </c>
      <c r="Y257">
        <f t="shared" si="81"/>
        <v>206</v>
      </c>
      <c r="Z257">
        <v>0.27689999999999998</v>
      </c>
      <c r="AA257">
        <f t="shared" si="82"/>
        <v>254</v>
      </c>
      <c r="AB257">
        <v>0.35120000000000001</v>
      </c>
      <c r="AC257">
        <f t="shared" si="83"/>
        <v>0.31405</v>
      </c>
      <c r="AD257">
        <f t="shared" si="84"/>
        <v>257</v>
      </c>
      <c r="AE257">
        <v>0.44469999999999998</v>
      </c>
      <c r="AF257">
        <f t="shared" si="85"/>
        <v>207</v>
      </c>
      <c r="AG257">
        <v>0.20499999999999999</v>
      </c>
      <c r="AH257">
        <f t="shared" si="86"/>
        <v>297</v>
      </c>
      <c r="AI257">
        <f t="shared" si="87"/>
        <v>229</v>
      </c>
      <c r="AJ257">
        <f>IF(C257=1,(AI257/Z257),REF)</f>
        <v>827.01336222462987</v>
      </c>
      <c r="AK257">
        <f t="shared" si="88"/>
        <v>252</v>
      </c>
      <c r="AL257">
        <f>IF(B257=1,(AI257/AC257),REF)</f>
        <v>729.18325107466967</v>
      </c>
      <c r="AM257">
        <f t="shared" si="89"/>
        <v>247</v>
      </c>
      <c r="AN257">
        <f t="shared" si="90"/>
        <v>247</v>
      </c>
      <c r="AO257" t="str">
        <f t="shared" si="91"/>
        <v>Miami OH</v>
      </c>
      <c r="AP257">
        <f t="shared" si="92"/>
        <v>0.15768390352190154</v>
      </c>
      <c r="AQ257">
        <f t="shared" si="93"/>
        <v>0.15782063500049776</v>
      </c>
      <c r="AR257">
        <f t="shared" si="94"/>
        <v>0.47773850493135489</v>
      </c>
      <c r="AS257" t="str">
        <f t="shared" si="95"/>
        <v>Miami OH</v>
      </c>
      <c r="AT257">
        <f t="shared" si="96"/>
        <v>256</v>
      </c>
      <c r="AU257">
        <f t="shared" si="97"/>
        <v>253.33333333333334</v>
      </c>
      <c r="AV257">
        <v>258</v>
      </c>
      <c r="AW257" t="str">
        <f t="shared" si="98"/>
        <v>Miami OH</v>
      </c>
      <c r="AX257" t="str">
        <f t="shared" si="99"/>
        <v/>
      </c>
      <c r="AY257">
        <v>256</v>
      </c>
    </row>
    <row r="258" spans="1:51" x14ac:dyDescent="0.25">
      <c r="A258">
        <v>1</v>
      </c>
      <c r="B258">
        <v>1</v>
      </c>
      <c r="C258">
        <v>1</v>
      </c>
      <c r="D258" t="s">
        <v>146</v>
      </c>
      <c r="E258">
        <v>63.164400000000001</v>
      </c>
      <c r="F258">
        <v>266</v>
      </c>
      <c r="G258">
        <v>63.382300000000001</v>
      </c>
      <c r="H258">
        <v>209</v>
      </c>
      <c r="I258">
        <v>100.952</v>
      </c>
      <c r="J258">
        <v>197</v>
      </c>
      <c r="K258">
        <v>100.693</v>
      </c>
      <c r="L258">
        <v>237</v>
      </c>
      <c r="M258">
        <v>104.744</v>
      </c>
      <c r="N258">
        <v>228</v>
      </c>
      <c r="O258">
        <v>107.39400000000001</v>
      </c>
      <c r="P258">
        <v>238</v>
      </c>
      <c r="Q258">
        <v>-6.7008099999999997</v>
      </c>
      <c r="R258">
        <v>245</v>
      </c>
      <c r="S258">
        <f t="shared" ref="S258:S321" si="100">(K258-O258)/E258</f>
        <v>-0.10608823957799025</v>
      </c>
      <c r="T258">
        <f t="shared" ref="T258:T321" si="101">RANK(S258,S:S,0)</f>
        <v>244</v>
      </c>
      <c r="U258">
        <f t="shared" ref="U258:U321" si="102">(K258^2)*E258</f>
        <v>640428.92047993548</v>
      </c>
      <c r="V258">
        <f t="shared" ref="V258:V321" si="103">RANK(U258,U:U,0)</f>
        <v>255</v>
      </c>
      <c r="W258">
        <f t="shared" ref="W258:W321" si="104">O258^1.6/E258</f>
        <v>28.125202262164564</v>
      </c>
      <c r="X258">
        <f t="shared" ref="X258:X321" si="105">RANK(W258,W:W,1)</f>
        <v>288</v>
      </c>
      <c r="Y258">
        <f t="shared" ref="Y258:Y321" si="106">AVERAGE(X258,T258)</f>
        <v>266</v>
      </c>
      <c r="Z258">
        <v>0.25340000000000001</v>
      </c>
      <c r="AA258">
        <f t="shared" ref="AA258:AA321" si="107">RANK(Z258,Z:Z,0)</f>
        <v>267</v>
      </c>
      <c r="AB258">
        <v>0.4249</v>
      </c>
      <c r="AC258">
        <f t="shared" ref="AC258:AC321" si="108">(Z258+AB258)/2</f>
        <v>0.33915000000000001</v>
      </c>
      <c r="AD258">
        <f t="shared" ref="AD258:AD321" si="109">RANK(AC258,AC:AC,0)</f>
        <v>238</v>
      </c>
      <c r="AE258">
        <v>0.59189999999999998</v>
      </c>
      <c r="AF258">
        <f t="shared" ref="AF258:AF321" si="110">RANK(AE258,AE:AE,0)</f>
        <v>153</v>
      </c>
      <c r="AG258">
        <v>0.32990000000000003</v>
      </c>
      <c r="AH258">
        <f t="shared" ref="AH258:AH321" si="111">RANK(AG258,AG:AG,0)</f>
        <v>241</v>
      </c>
      <c r="AI258">
        <f t="shared" ref="AI258:AI321" si="112">(T258+V258+Y258+(AD258)+AF258+AH258)/6</f>
        <v>232.83333333333334</v>
      </c>
      <c r="AJ258">
        <f>IF(C258=1,(AI258/Z258),REF)</f>
        <v>918.83714811891605</v>
      </c>
      <c r="AK258">
        <f t="shared" ref="AK258:AK321" si="113">RANK(AJ258,AJ:AJ,1)</f>
        <v>266</v>
      </c>
      <c r="AL258">
        <f>IF(B258=1,(AI258/AC258),REF)</f>
        <v>686.52022212393729</v>
      </c>
      <c r="AM258">
        <f t="shared" ref="AM258:AM321" si="114">RANK(AL258,AL:AL,1)</f>
        <v>241</v>
      </c>
      <c r="AN258">
        <f t="shared" ref="AN258:AN321" si="115">MIN(AK258,AM258,AD258)</f>
        <v>238</v>
      </c>
      <c r="AO258" t="str">
        <f t="shared" ref="AO258:AO321" si="116">D258</f>
        <v>Holy Cross</v>
      </c>
      <c r="AP258">
        <f t="shared" ref="AP258:AP321" si="117">(Z258*(($BD$2)/((AJ258)))^(1/10))</f>
        <v>0.14279020446157653</v>
      </c>
      <c r="AQ258">
        <f t="shared" ref="AQ258:AQ321" si="118">(AC258*(($BC$2)/((AL258)))^(1/8))</f>
        <v>0.17172349896743455</v>
      </c>
      <c r="AR258">
        <f t="shared" ref="AR258:AR321" si="119">((AP258+AQ258)/2)^(1/2.5)</f>
        <v>0.47713780764826452</v>
      </c>
      <c r="AS258" t="str">
        <f t="shared" ref="AS258:AS321" si="120">AO258</f>
        <v>Holy Cross</v>
      </c>
      <c r="AT258">
        <f t="shared" ref="AT258:AT321" si="121">RANK(AR258,AR:AR,0)</f>
        <v>257</v>
      </c>
      <c r="AU258">
        <f t="shared" ref="AU258:AU321" si="122">(AT258+AN258+AD258)/3</f>
        <v>244.33333333333334</v>
      </c>
      <c r="AV258">
        <v>255</v>
      </c>
      <c r="AW258" t="str">
        <f t="shared" ref="AW258:AW321" si="123">AS258</f>
        <v>Holy Cross</v>
      </c>
      <c r="AX258" t="str">
        <f t="shared" ref="AX258:AX321" si="124">IF(OR(((RANK(Z258,Z:Z,0))&lt;17),(RANK(AB258,AB:AB,0)&lt;17)),"y","")</f>
        <v/>
      </c>
      <c r="AY258">
        <v>257</v>
      </c>
    </row>
    <row r="259" spans="1:51" x14ac:dyDescent="0.25">
      <c r="A259">
        <v>1</v>
      </c>
      <c r="B259">
        <v>1</v>
      </c>
      <c r="C259">
        <v>1</v>
      </c>
      <c r="D259" t="s">
        <v>217</v>
      </c>
      <c r="E259">
        <v>63.095399999999998</v>
      </c>
      <c r="F259">
        <v>268</v>
      </c>
      <c r="G259">
        <v>62.1327</v>
      </c>
      <c r="H259">
        <v>271</v>
      </c>
      <c r="I259">
        <v>97.954899999999995</v>
      </c>
      <c r="J259">
        <v>261</v>
      </c>
      <c r="K259">
        <v>97.963200000000001</v>
      </c>
      <c r="L259">
        <v>282</v>
      </c>
      <c r="M259">
        <v>100.54300000000001</v>
      </c>
      <c r="N259">
        <v>136</v>
      </c>
      <c r="O259">
        <v>103.032</v>
      </c>
      <c r="P259">
        <v>155</v>
      </c>
      <c r="Q259">
        <v>-5.0685700000000002</v>
      </c>
      <c r="R259">
        <v>227</v>
      </c>
      <c r="S259">
        <f t="shared" si="100"/>
        <v>-8.0335491969303563E-2</v>
      </c>
      <c r="T259">
        <f t="shared" si="101"/>
        <v>226</v>
      </c>
      <c r="U259">
        <f t="shared" si="102"/>
        <v>605513.21254519443</v>
      </c>
      <c r="V259">
        <f t="shared" si="103"/>
        <v>291</v>
      </c>
      <c r="W259">
        <f t="shared" si="104"/>
        <v>26.348610064301976</v>
      </c>
      <c r="X259">
        <f t="shared" si="105"/>
        <v>189</v>
      </c>
      <c r="Y259">
        <f t="shared" si="106"/>
        <v>207.5</v>
      </c>
      <c r="Z259">
        <v>0.25159999999999999</v>
      </c>
      <c r="AA259">
        <f t="shared" si="107"/>
        <v>269</v>
      </c>
      <c r="AB259">
        <v>0.43149999999999999</v>
      </c>
      <c r="AC259">
        <f t="shared" si="108"/>
        <v>0.34155000000000002</v>
      </c>
      <c r="AD259">
        <f t="shared" si="109"/>
        <v>237</v>
      </c>
      <c r="AE259">
        <v>0.37230000000000002</v>
      </c>
      <c r="AF259">
        <f t="shared" si="110"/>
        <v>234</v>
      </c>
      <c r="AG259">
        <v>0.14929999999999999</v>
      </c>
      <c r="AH259">
        <f t="shared" si="111"/>
        <v>317</v>
      </c>
      <c r="AI259">
        <f t="shared" si="112"/>
        <v>252.08333333333334</v>
      </c>
      <c r="AJ259">
        <f>IF(C259=1,(AI259/Z259),REF)</f>
        <v>1001.9210386857446</v>
      </c>
      <c r="AK259">
        <f t="shared" si="113"/>
        <v>273</v>
      </c>
      <c r="AL259">
        <f>IF(B259=1,(AI259/AC259),REF)</f>
        <v>738.05689747718736</v>
      </c>
      <c r="AM259">
        <f t="shared" si="114"/>
        <v>249</v>
      </c>
      <c r="AN259">
        <f t="shared" si="115"/>
        <v>237</v>
      </c>
      <c r="AO259" t="str">
        <f t="shared" si="116"/>
        <v>Mount St. Mary's</v>
      </c>
      <c r="AP259">
        <f t="shared" si="117"/>
        <v>0.14055391487252497</v>
      </c>
      <c r="AQ259">
        <f t="shared" si="118"/>
        <v>0.17138098459634343</v>
      </c>
      <c r="AR259">
        <f t="shared" si="119"/>
        <v>0.47556905587603943</v>
      </c>
      <c r="AS259" t="str">
        <f t="shared" si="120"/>
        <v>Mount St. Mary's</v>
      </c>
      <c r="AT259">
        <f t="shared" si="121"/>
        <v>258</v>
      </c>
      <c r="AU259">
        <f t="shared" si="122"/>
        <v>244</v>
      </c>
      <c r="AV259">
        <v>257</v>
      </c>
      <c r="AW259" t="str">
        <f t="shared" si="123"/>
        <v>Mount St. Mary's</v>
      </c>
      <c r="AX259" t="str">
        <f t="shared" si="124"/>
        <v/>
      </c>
      <c r="AY259">
        <v>258</v>
      </c>
    </row>
    <row r="260" spans="1:51" x14ac:dyDescent="0.25">
      <c r="A260">
        <v>1</v>
      </c>
      <c r="B260">
        <v>1</v>
      </c>
      <c r="C260">
        <v>1</v>
      </c>
      <c r="D260" t="s">
        <v>346</v>
      </c>
      <c r="E260">
        <v>66.706699999999998</v>
      </c>
      <c r="F260">
        <v>86</v>
      </c>
      <c r="G260">
        <v>65.409899999999993</v>
      </c>
      <c r="H260">
        <v>106</v>
      </c>
      <c r="I260">
        <v>101.104</v>
      </c>
      <c r="J260">
        <v>193</v>
      </c>
      <c r="K260">
        <v>99.253699999999995</v>
      </c>
      <c r="L260">
        <v>258</v>
      </c>
      <c r="M260">
        <v>106.771</v>
      </c>
      <c r="N260">
        <v>280</v>
      </c>
      <c r="O260">
        <v>109.024</v>
      </c>
      <c r="P260">
        <v>277</v>
      </c>
      <c r="Q260">
        <v>-9.7701899999999995</v>
      </c>
      <c r="R260">
        <v>282</v>
      </c>
      <c r="S260">
        <f t="shared" si="100"/>
        <v>-0.14646654683862351</v>
      </c>
      <c r="T260">
        <f t="shared" si="101"/>
        <v>280</v>
      </c>
      <c r="U260">
        <f t="shared" si="102"/>
        <v>657147.51116777968</v>
      </c>
      <c r="V260">
        <f t="shared" si="103"/>
        <v>223</v>
      </c>
      <c r="W260">
        <f t="shared" si="104"/>
        <v>27.281354096551212</v>
      </c>
      <c r="X260">
        <f t="shared" si="105"/>
        <v>234</v>
      </c>
      <c r="Y260">
        <f t="shared" si="106"/>
        <v>257</v>
      </c>
      <c r="Z260">
        <v>0.31330000000000002</v>
      </c>
      <c r="AA260">
        <f t="shared" si="107"/>
        <v>240</v>
      </c>
      <c r="AB260">
        <v>0.2316</v>
      </c>
      <c r="AC260">
        <f t="shared" si="108"/>
        <v>0.27245000000000003</v>
      </c>
      <c r="AD260">
        <f t="shared" si="109"/>
        <v>275</v>
      </c>
      <c r="AE260">
        <v>0.48380000000000001</v>
      </c>
      <c r="AF260">
        <f t="shared" si="110"/>
        <v>191</v>
      </c>
      <c r="AG260">
        <v>0.16</v>
      </c>
      <c r="AH260">
        <f t="shared" si="111"/>
        <v>313</v>
      </c>
      <c r="AI260">
        <f t="shared" si="112"/>
        <v>256.5</v>
      </c>
      <c r="AJ260">
        <f>IF(C260=1,(AI260/Z260),REF)</f>
        <v>818.70411745930414</v>
      </c>
      <c r="AK260">
        <f t="shared" si="113"/>
        <v>251</v>
      </c>
      <c r="AL260">
        <f>IF(B260=1,(AI260/AC260),REF)</f>
        <v>941.45714810056882</v>
      </c>
      <c r="AM260">
        <f t="shared" si="114"/>
        <v>272</v>
      </c>
      <c r="AN260">
        <f t="shared" si="115"/>
        <v>251</v>
      </c>
      <c r="AO260" t="str">
        <f t="shared" si="116"/>
        <v>UNC Greensboro</v>
      </c>
      <c r="AP260">
        <f t="shared" si="117"/>
        <v>0.17859255762924706</v>
      </c>
      <c r="AQ260">
        <f t="shared" si="118"/>
        <v>0.13261153950923579</v>
      </c>
      <c r="AR260">
        <f t="shared" si="119"/>
        <v>0.47512307621695232</v>
      </c>
      <c r="AS260" t="str">
        <f t="shared" si="120"/>
        <v>UNC Greensboro</v>
      </c>
      <c r="AT260">
        <f t="shared" si="121"/>
        <v>259</v>
      </c>
      <c r="AU260">
        <f t="shared" si="122"/>
        <v>261.66666666666669</v>
      </c>
      <c r="AV260">
        <v>259</v>
      </c>
      <c r="AW260" t="str">
        <f t="shared" si="123"/>
        <v>UNC Greensboro</v>
      </c>
      <c r="AX260" t="str">
        <f t="shared" si="124"/>
        <v/>
      </c>
      <c r="AY260">
        <v>259</v>
      </c>
    </row>
    <row r="261" spans="1:51" x14ac:dyDescent="0.25">
      <c r="A261">
        <v>1</v>
      </c>
      <c r="B261">
        <v>1</v>
      </c>
      <c r="C261">
        <v>1</v>
      </c>
      <c r="D261" t="s">
        <v>221</v>
      </c>
      <c r="E261">
        <v>73.401300000000006</v>
      </c>
      <c r="F261">
        <v>4</v>
      </c>
      <c r="G261">
        <v>73.190600000000003</v>
      </c>
      <c r="H261">
        <v>3</v>
      </c>
      <c r="I261">
        <v>102.98699999999999</v>
      </c>
      <c r="J261">
        <v>153</v>
      </c>
      <c r="K261">
        <v>102.292</v>
      </c>
      <c r="L261">
        <v>207</v>
      </c>
      <c r="M261">
        <v>105.92700000000001</v>
      </c>
      <c r="N261">
        <v>261</v>
      </c>
      <c r="O261">
        <v>110.277</v>
      </c>
      <c r="P261">
        <v>296</v>
      </c>
      <c r="Q261">
        <v>-7.9852100000000004</v>
      </c>
      <c r="R261">
        <v>259</v>
      </c>
      <c r="S261">
        <f t="shared" si="100"/>
        <v>-0.10878553922069499</v>
      </c>
      <c r="T261">
        <f t="shared" si="101"/>
        <v>247</v>
      </c>
      <c r="U261">
        <f t="shared" si="102"/>
        <v>768045.75232684333</v>
      </c>
      <c r="V261">
        <f t="shared" si="103"/>
        <v>81</v>
      </c>
      <c r="W261">
        <f t="shared" si="104"/>
        <v>25.250626443327704</v>
      </c>
      <c r="X261">
        <f t="shared" si="105"/>
        <v>143</v>
      </c>
      <c r="Y261">
        <f t="shared" si="106"/>
        <v>195</v>
      </c>
      <c r="Z261">
        <v>0.2646</v>
      </c>
      <c r="AA261">
        <f t="shared" si="107"/>
        <v>262</v>
      </c>
      <c r="AB261">
        <v>0.36109999999999998</v>
      </c>
      <c r="AC261">
        <f t="shared" si="108"/>
        <v>0.31284999999999996</v>
      </c>
      <c r="AD261">
        <f t="shared" si="109"/>
        <v>258</v>
      </c>
      <c r="AE261">
        <v>0.31509999999999999</v>
      </c>
      <c r="AF261">
        <f t="shared" si="110"/>
        <v>255</v>
      </c>
      <c r="AG261">
        <v>0.3488</v>
      </c>
      <c r="AH261">
        <f t="shared" si="111"/>
        <v>231</v>
      </c>
      <c r="AI261">
        <f t="shared" si="112"/>
        <v>211.16666666666666</v>
      </c>
      <c r="AJ261">
        <f>IF(C261=1,(AI261/Z261),REF)</f>
        <v>798.05996472663139</v>
      </c>
      <c r="AK261">
        <f t="shared" si="113"/>
        <v>246</v>
      </c>
      <c r="AL261">
        <f>IF(B261=1,(AI261/AC261),REF)</f>
        <v>674.97735869159885</v>
      </c>
      <c r="AM261">
        <f t="shared" si="114"/>
        <v>240</v>
      </c>
      <c r="AN261">
        <f t="shared" si="115"/>
        <v>240</v>
      </c>
      <c r="AO261" t="str">
        <f t="shared" si="116"/>
        <v>Nebraska Omaha</v>
      </c>
      <c r="AP261">
        <f t="shared" si="117"/>
        <v>0.15121746274352979</v>
      </c>
      <c r="AQ261">
        <f t="shared" si="118"/>
        <v>0.15874299978431725</v>
      </c>
      <c r="AR261">
        <f t="shared" si="119"/>
        <v>0.47436268854429298</v>
      </c>
      <c r="AS261" t="str">
        <f t="shared" si="120"/>
        <v>Nebraska Omaha</v>
      </c>
      <c r="AT261">
        <f t="shared" si="121"/>
        <v>260</v>
      </c>
      <c r="AU261">
        <f t="shared" si="122"/>
        <v>252.66666666666666</v>
      </c>
      <c r="AV261">
        <v>262</v>
      </c>
      <c r="AW261" t="str">
        <f t="shared" si="123"/>
        <v>Nebraska Omaha</v>
      </c>
      <c r="AX261" t="str">
        <f t="shared" si="124"/>
        <v/>
      </c>
      <c r="AY261">
        <v>260</v>
      </c>
    </row>
    <row r="262" spans="1:51" x14ac:dyDescent="0.25">
      <c r="A262">
        <v>1</v>
      </c>
      <c r="B262">
        <v>1</v>
      </c>
      <c r="C262">
        <v>1</v>
      </c>
      <c r="D262" t="s">
        <v>101</v>
      </c>
      <c r="E262">
        <v>68.562899999999999</v>
      </c>
      <c r="F262">
        <v>32</v>
      </c>
      <c r="G262">
        <v>66.547499999999999</v>
      </c>
      <c r="H262">
        <v>58</v>
      </c>
      <c r="I262">
        <v>100.64100000000001</v>
      </c>
      <c r="J262">
        <v>206</v>
      </c>
      <c r="K262">
        <v>102.117</v>
      </c>
      <c r="L262">
        <v>210</v>
      </c>
      <c r="M262">
        <v>104.81100000000001</v>
      </c>
      <c r="N262">
        <v>231</v>
      </c>
      <c r="O262">
        <v>109.721</v>
      </c>
      <c r="P262">
        <v>292</v>
      </c>
      <c r="Q262">
        <v>-7.6040900000000002</v>
      </c>
      <c r="R262">
        <v>251</v>
      </c>
      <c r="S262">
        <f t="shared" si="100"/>
        <v>-0.11090546053332048</v>
      </c>
      <c r="T262">
        <f t="shared" si="101"/>
        <v>250</v>
      </c>
      <c r="U262">
        <f t="shared" si="102"/>
        <v>714965.80945473816</v>
      </c>
      <c r="V262">
        <f t="shared" si="103"/>
        <v>142</v>
      </c>
      <c r="W262">
        <f t="shared" si="104"/>
        <v>26.814792014874353</v>
      </c>
      <c r="X262">
        <f t="shared" si="105"/>
        <v>219</v>
      </c>
      <c r="Y262">
        <f t="shared" si="106"/>
        <v>234.5</v>
      </c>
      <c r="Z262">
        <v>0.3468</v>
      </c>
      <c r="AA262">
        <f t="shared" si="107"/>
        <v>220</v>
      </c>
      <c r="AB262">
        <v>0.1094</v>
      </c>
      <c r="AC262">
        <f t="shared" si="108"/>
        <v>0.2281</v>
      </c>
      <c r="AD262">
        <f t="shared" si="109"/>
        <v>297</v>
      </c>
      <c r="AE262">
        <v>0.1452</v>
      </c>
      <c r="AF262">
        <f t="shared" si="110"/>
        <v>321</v>
      </c>
      <c r="AG262">
        <v>0.26690000000000003</v>
      </c>
      <c r="AH262">
        <f t="shared" si="111"/>
        <v>272</v>
      </c>
      <c r="AI262">
        <f t="shared" si="112"/>
        <v>252.75</v>
      </c>
      <c r="AJ262">
        <f>IF(C262=1,(AI262/Z262),REF)</f>
        <v>728.80622837370242</v>
      </c>
      <c r="AK262">
        <f t="shared" si="113"/>
        <v>237</v>
      </c>
      <c r="AL262">
        <f>IF(B262=1,(AI262/AC262),REF)</f>
        <v>1108.0666374397194</v>
      </c>
      <c r="AM262">
        <f t="shared" si="114"/>
        <v>292</v>
      </c>
      <c r="AN262">
        <f t="shared" si="115"/>
        <v>237</v>
      </c>
      <c r="AO262" t="str">
        <f t="shared" si="116"/>
        <v>Delaware St.</v>
      </c>
      <c r="AP262">
        <f t="shared" si="117"/>
        <v>0.20000163255292064</v>
      </c>
      <c r="AQ262">
        <f t="shared" si="118"/>
        <v>0.10878627964921733</v>
      </c>
      <c r="AR262">
        <f t="shared" si="119"/>
        <v>0.47364408510913331</v>
      </c>
      <c r="AS262" t="str">
        <f t="shared" si="120"/>
        <v>Delaware St.</v>
      </c>
      <c r="AT262">
        <f t="shared" si="121"/>
        <v>261</v>
      </c>
      <c r="AU262">
        <f t="shared" si="122"/>
        <v>265</v>
      </c>
      <c r="AV262">
        <v>260</v>
      </c>
      <c r="AW262" t="str">
        <f t="shared" si="123"/>
        <v>Delaware St.</v>
      </c>
      <c r="AX262" t="str">
        <f t="shared" si="124"/>
        <v/>
      </c>
      <c r="AY262">
        <v>261</v>
      </c>
    </row>
    <row r="263" spans="1:51" x14ac:dyDescent="0.25">
      <c r="A263">
        <v>1</v>
      </c>
      <c r="B263">
        <v>1</v>
      </c>
      <c r="C263">
        <v>1</v>
      </c>
      <c r="D263" t="s">
        <v>100</v>
      </c>
      <c r="E263">
        <v>65.755600000000001</v>
      </c>
      <c r="F263">
        <v>126</v>
      </c>
      <c r="G263">
        <v>65.081400000000002</v>
      </c>
      <c r="H263">
        <v>117</v>
      </c>
      <c r="I263">
        <v>99.166499999999999</v>
      </c>
      <c r="J263">
        <v>239</v>
      </c>
      <c r="K263">
        <v>101.24</v>
      </c>
      <c r="L263">
        <v>230</v>
      </c>
      <c r="M263">
        <v>108.167</v>
      </c>
      <c r="N263">
        <v>303</v>
      </c>
      <c r="O263">
        <v>109.20399999999999</v>
      </c>
      <c r="P263">
        <v>282</v>
      </c>
      <c r="Q263">
        <v>-7.9631600000000002</v>
      </c>
      <c r="R263">
        <v>258</v>
      </c>
      <c r="S263">
        <f t="shared" si="100"/>
        <v>-0.12111515977346414</v>
      </c>
      <c r="T263">
        <f t="shared" si="101"/>
        <v>257</v>
      </c>
      <c r="U263">
        <f t="shared" si="102"/>
        <v>673964.49461056001</v>
      </c>
      <c r="V263">
        <f t="shared" si="103"/>
        <v>209</v>
      </c>
      <c r="W263">
        <f t="shared" si="104"/>
        <v>27.749101734728448</v>
      </c>
      <c r="X263">
        <f t="shared" si="105"/>
        <v>262</v>
      </c>
      <c r="Y263">
        <f t="shared" si="106"/>
        <v>259.5</v>
      </c>
      <c r="Z263">
        <v>0.32850000000000001</v>
      </c>
      <c r="AA263">
        <f t="shared" si="107"/>
        <v>232</v>
      </c>
      <c r="AB263">
        <v>0.17960000000000001</v>
      </c>
      <c r="AC263">
        <f t="shared" si="108"/>
        <v>0.25405</v>
      </c>
      <c r="AD263">
        <f t="shared" si="109"/>
        <v>287</v>
      </c>
      <c r="AE263">
        <v>0.21460000000000001</v>
      </c>
      <c r="AF263">
        <f t="shared" si="110"/>
        <v>289</v>
      </c>
      <c r="AG263">
        <v>0.1051</v>
      </c>
      <c r="AH263">
        <f t="shared" si="111"/>
        <v>333</v>
      </c>
      <c r="AI263">
        <f t="shared" si="112"/>
        <v>272.41666666666669</v>
      </c>
      <c r="AJ263">
        <f>IF(C263=1,(AI263/Z263),REF)</f>
        <v>829.27447995941145</v>
      </c>
      <c r="AK263">
        <f t="shared" si="113"/>
        <v>253</v>
      </c>
      <c r="AL263">
        <f>IF(B263=1,(AI263/AC263),REF)</f>
        <v>1072.2954798924097</v>
      </c>
      <c r="AM263">
        <f t="shared" si="114"/>
        <v>288</v>
      </c>
      <c r="AN263">
        <f t="shared" si="115"/>
        <v>253</v>
      </c>
      <c r="AO263" t="str">
        <f t="shared" si="116"/>
        <v>Delaware</v>
      </c>
      <c r="AP263">
        <f t="shared" si="117"/>
        <v>0.1870170504725949</v>
      </c>
      <c r="AQ263">
        <f t="shared" si="118"/>
        <v>0.12166046278038199</v>
      </c>
      <c r="AR263">
        <f t="shared" si="119"/>
        <v>0.47357634227759493</v>
      </c>
      <c r="AS263" t="str">
        <f t="shared" si="120"/>
        <v>Delaware</v>
      </c>
      <c r="AT263">
        <f t="shared" si="121"/>
        <v>262</v>
      </c>
      <c r="AU263">
        <f t="shared" si="122"/>
        <v>267.33333333333331</v>
      </c>
      <c r="AV263">
        <v>261</v>
      </c>
      <c r="AW263" t="str">
        <f t="shared" si="123"/>
        <v>Delaware</v>
      </c>
      <c r="AX263" t="str">
        <f t="shared" si="124"/>
        <v/>
      </c>
      <c r="AY263">
        <v>262</v>
      </c>
    </row>
    <row r="264" spans="1:51" x14ac:dyDescent="0.25">
      <c r="A264">
        <v>1</v>
      </c>
      <c r="B264">
        <v>1</v>
      </c>
      <c r="C264">
        <v>1</v>
      </c>
      <c r="D264" t="s">
        <v>322</v>
      </c>
      <c r="E264">
        <v>67.236199999999997</v>
      </c>
      <c r="F264">
        <v>71</v>
      </c>
      <c r="G264">
        <v>65.965999999999994</v>
      </c>
      <c r="H264">
        <v>78</v>
      </c>
      <c r="I264">
        <v>102.953</v>
      </c>
      <c r="J264">
        <v>155</v>
      </c>
      <c r="K264">
        <v>103.59399999999999</v>
      </c>
      <c r="L264">
        <v>178</v>
      </c>
      <c r="M264">
        <v>106.929</v>
      </c>
      <c r="N264">
        <v>282</v>
      </c>
      <c r="O264">
        <v>110.849</v>
      </c>
      <c r="P264">
        <v>310</v>
      </c>
      <c r="Q264">
        <v>-7.2557799999999997</v>
      </c>
      <c r="R264">
        <v>249</v>
      </c>
      <c r="S264">
        <f t="shared" si="100"/>
        <v>-0.10790318310671945</v>
      </c>
      <c r="T264">
        <f t="shared" si="101"/>
        <v>246</v>
      </c>
      <c r="U264">
        <f t="shared" si="102"/>
        <v>721559.8595286631</v>
      </c>
      <c r="V264">
        <f t="shared" si="103"/>
        <v>125</v>
      </c>
      <c r="W264">
        <f t="shared" si="104"/>
        <v>27.795064549676407</v>
      </c>
      <c r="X264">
        <f t="shared" si="105"/>
        <v>266</v>
      </c>
      <c r="Y264">
        <f t="shared" si="106"/>
        <v>256</v>
      </c>
      <c r="Z264">
        <v>0.2442</v>
      </c>
      <c r="AA264">
        <f t="shared" si="107"/>
        <v>274</v>
      </c>
      <c r="AB264">
        <v>0.41210000000000002</v>
      </c>
      <c r="AC264">
        <f t="shared" si="108"/>
        <v>0.32815</v>
      </c>
      <c r="AD264">
        <f t="shared" si="109"/>
        <v>247</v>
      </c>
      <c r="AE264">
        <v>0.53949999999999998</v>
      </c>
      <c r="AF264">
        <f t="shared" si="110"/>
        <v>170</v>
      </c>
      <c r="AG264">
        <v>0.41560000000000002</v>
      </c>
      <c r="AH264">
        <f t="shared" si="111"/>
        <v>189</v>
      </c>
      <c r="AI264">
        <f t="shared" si="112"/>
        <v>205.5</v>
      </c>
      <c r="AJ264">
        <f>IF(C264=1,(AI264/Z264),REF)</f>
        <v>841.52334152334151</v>
      </c>
      <c r="AK264">
        <f t="shared" si="113"/>
        <v>257</v>
      </c>
      <c r="AL264">
        <f>IF(B264=1,(AI264/AC264),REF)</f>
        <v>626.23800091421606</v>
      </c>
      <c r="AM264">
        <f t="shared" si="114"/>
        <v>233</v>
      </c>
      <c r="AN264">
        <f t="shared" si="115"/>
        <v>233</v>
      </c>
      <c r="AO264" t="str">
        <f t="shared" si="116"/>
        <v>Tennessee Tech</v>
      </c>
      <c r="AP264">
        <f t="shared" si="117"/>
        <v>0.13882085099857652</v>
      </c>
      <c r="AQ264">
        <f t="shared" si="118"/>
        <v>0.16807362061884282</v>
      </c>
      <c r="AR264">
        <f t="shared" si="119"/>
        <v>0.47248021559441028</v>
      </c>
      <c r="AS264" t="str">
        <f t="shared" si="120"/>
        <v>Tennessee Tech</v>
      </c>
      <c r="AT264">
        <f t="shared" si="121"/>
        <v>263</v>
      </c>
      <c r="AU264">
        <f t="shared" si="122"/>
        <v>247.66666666666666</v>
      </c>
      <c r="AV264">
        <v>263</v>
      </c>
      <c r="AW264" t="str">
        <f t="shared" si="123"/>
        <v>Tennessee Tech</v>
      </c>
      <c r="AX264" t="str">
        <f t="shared" si="124"/>
        <v/>
      </c>
      <c r="AY264">
        <v>263</v>
      </c>
    </row>
    <row r="265" spans="1:51" x14ac:dyDescent="0.25">
      <c r="A265">
        <v>1</v>
      </c>
      <c r="B265">
        <v>1</v>
      </c>
      <c r="C265">
        <v>1</v>
      </c>
      <c r="D265" t="s">
        <v>89</v>
      </c>
      <c r="E265">
        <v>61.7181</v>
      </c>
      <c r="F265">
        <v>312</v>
      </c>
      <c r="G265">
        <v>60.5047</v>
      </c>
      <c r="H265">
        <v>320</v>
      </c>
      <c r="I265">
        <v>94.659000000000006</v>
      </c>
      <c r="J265">
        <v>302</v>
      </c>
      <c r="K265">
        <v>95.753200000000007</v>
      </c>
      <c r="L265">
        <v>307</v>
      </c>
      <c r="M265">
        <v>103.711</v>
      </c>
      <c r="N265">
        <v>206</v>
      </c>
      <c r="O265">
        <v>104.97799999999999</v>
      </c>
      <c r="P265">
        <v>187</v>
      </c>
      <c r="Q265">
        <v>-9.2248999999999999</v>
      </c>
      <c r="R265">
        <v>278</v>
      </c>
      <c r="S265">
        <f t="shared" si="100"/>
        <v>-0.14946668805423349</v>
      </c>
      <c r="T265">
        <f t="shared" si="101"/>
        <v>281</v>
      </c>
      <c r="U265">
        <f t="shared" si="102"/>
        <v>565873.2196649235</v>
      </c>
      <c r="V265">
        <f t="shared" si="103"/>
        <v>324</v>
      </c>
      <c r="W265">
        <f t="shared" si="104"/>
        <v>27.755223152626922</v>
      </c>
      <c r="X265">
        <f t="shared" si="105"/>
        <v>263</v>
      </c>
      <c r="Y265">
        <f t="shared" si="106"/>
        <v>272</v>
      </c>
      <c r="Z265">
        <v>0.30330000000000001</v>
      </c>
      <c r="AA265">
        <f t="shared" si="107"/>
        <v>244</v>
      </c>
      <c r="AB265">
        <v>0.23799999999999999</v>
      </c>
      <c r="AC265">
        <f t="shared" si="108"/>
        <v>0.27065</v>
      </c>
      <c r="AD265">
        <f t="shared" si="109"/>
        <v>277</v>
      </c>
      <c r="AE265">
        <v>0.2676</v>
      </c>
      <c r="AF265">
        <f t="shared" si="110"/>
        <v>278</v>
      </c>
      <c r="AG265">
        <v>0.3715</v>
      </c>
      <c r="AH265">
        <f t="shared" si="111"/>
        <v>220</v>
      </c>
      <c r="AI265">
        <f t="shared" si="112"/>
        <v>275.33333333333331</v>
      </c>
      <c r="AJ265">
        <f>IF(C265=1,(AI265/Z265),REF)</f>
        <v>907.79206506209459</v>
      </c>
      <c r="AK265">
        <f t="shared" si="113"/>
        <v>264</v>
      </c>
      <c r="AL265">
        <f>IF(B265=1,(AI265/AC265),REF)</f>
        <v>1017.3040211835703</v>
      </c>
      <c r="AM265">
        <f t="shared" si="114"/>
        <v>280</v>
      </c>
      <c r="AN265">
        <f t="shared" si="115"/>
        <v>264</v>
      </c>
      <c r="AO265" t="str">
        <f t="shared" si="116"/>
        <v>College of Charleston</v>
      </c>
      <c r="AP265">
        <f t="shared" si="117"/>
        <v>0.1711155318716156</v>
      </c>
      <c r="AQ265">
        <f t="shared" si="118"/>
        <v>0.13046567350447127</v>
      </c>
      <c r="AR265">
        <f t="shared" si="119"/>
        <v>0.46919104094889874</v>
      </c>
      <c r="AS265" t="str">
        <f t="shared" si="120"/>
        <v>College of Charleston</v>
      </c>
      <c r="AT265">
        <f t="shared" si="121"/>
        <v>264</v>
      </c>
      <c r="AU265">
        <f t="shared" si="122"/>
        <v>268.33333333333331</v>
      </c>
      <c r="AV265">
        <v>264</v>
      </c>
      <c r="AW265" t="str">
        <f t="shared" si="123"/>
        <v>College of Charleston</v>
      </c>
      <c r="AX265" t="str">
        <f t="shared" si="124"/>
        <v/>
      </c>
      <c r="AY265">
        <v>264</v>
      </c>
    </row>
    <row r="266" spans="1:51" x14ac:dyDescent="0.25">
      <c r="A266">
        <v>1</v>
      </c>
      <c r="B266">
        <v>1</v>
      </c>
      <c r="C266">
        <v>1</v>
      </c>
      <c r="D266" t="s">
        <v>278</v>
      </c>
      <c r="E266">
        <v>68.939400000000006</v>
      </c>
      <c r="F266">
        <v>23</v>
      </c>
      <c r="G266">
        <v>68.2226</v>
      </c>
      <c r="H266">
        <v>23</v>
      </c>
      <c r="I266">
        <v>102.976</v>
      </c>
      <c r="J266">
        <v>154</v>
      </c>
      <c r="K266">
        <v>102.90600000000001</v>
      </c>
      <c r="L266">
        <v>186</v>
      </c>
      <c r="M266">
        <v>104.777</v>
      </c>
      <c r="N266">
        <v>229</v>
      </c>
      <c r="O266">
        <v>109.13200000000001</v>
      </c>
      <c r="P266">
        <v>279</v>
      </c>
      <c r="Q266">
        <v>-6.2259200000000003</v>
      </c>
      <c r="R266">
        <v>238</v>
      </c>
      <c r="S266">
        <f t="shared" si="100"/>
        <v>-9.0311200851762544E-2</v>
      </c>
      <c r="T266">
        <f t="shared" si="101"/>
        <v>234</v>
      </c>
      <c r="U266">
        <f t="shared" si="102"/>
        <v>730043.76120693854</v>
      </c>
      <c r="V266">
        <f t="shared" si="103"/>
        <v>115</v>
      </c>
      <c r="W266">
        <f t="shared" si="104"/>
        <v>26.439661071597289</v>
      </c>
      <c r="X266">
        <f t="shared" si="105"/>
        <v>197</v>
      </c>
      <c r="Y266">
        <f t="shared" si="106"/>
        <v>215.5</v>
      </c>
      <c r="Z266">
        <v>0.26900000000000002</v>
      </c>
      <c r="AA266">
        <f t="shared" si="107"/>
        <v>260</v>
      </c>
      <c r="AB266">
        <v>0.32190000000000002</v>
      </c>
      <c r="AC266">
        <f t="shared" si="108"/>
        <v>0.29544999999999999</v>
      </c>
      <c r="AD266">
        <f t="shared" si="109"/>
        <v>265</v>
      </c>
      <c r="AE266">
        <v>0.29720000000000002</v>
      </c>
      <c r="AF266">
        <f t="shared" si="110"/>
        <v>261</v>
      </c>
      <c r="AG266">
        <v>0.30120000000000002</v>
      </c>
      <c r="AH266">
        <f t="shared" si="111"/>
        <v>258</v>
      </c>
      <c r="AI266">
        <f t="shared" si="112"/>
        <v>224.75</v>
      </c>
      <c r="AJ266">
        <f>IF(C266=1,(AI266/Z266),REF)</f>
        <v>835.50185873605938</v>
      </c>
      <c r="AK266">
        <f t="shared" si="113"/>
        <v>255</v>
      </c>
      <c r="AL266">
        <f>IF(B266=1,(AI266/AC266),REF)</f>
        <v>760.70401083093589</v>
      </c>
      <c r="AM266">
        <f t="shared" si="114"/>
        <v>253</v>
      </c>
      <c r="AN266">
        <f t="shared" si="115"/>
        <v>253</v>
      </c>
      <c r="AO266" t="str">
        <f t="shared" si="116"/>
        <v>Sacred Heart</v>
      </c>
      <c r="AP266">
        <f t="shared" si="117"/>
        <v>0.15302880871142402</v>
      </c>
      <c r="AQ266">
        <f t="shared" si="118"/>
        <v>0.14769017508643717</v>
      </c>
      <c r="AR266">
        <f t="shared" si="119"/>
        <v>0.46865401258946587</v>
      </c>
      <c r="AS266" t="str">
        <f t="shared" si="120"/>
        <v>Sacred Heart</v>
      </c>
      <c r="AT266">
        <f t="shared" si="121"/>
        <v>265</v>
      </c>
      <c r="AU266">
        <f t="shared" si="122"/>
        <v>261</v>
      </c>
      <c r="AV266">
        <v>265</v>
      </c>
      <c r="AW266" t="str">
        <f t="shared" si="123"/>
        <v>Sacred Heart</v>
      </c>
      <c r="AX266" t="str">
        <f t="shared" si="124"/>
        <v/>
      </c>
      <c r="AY266">
        <v>265</v>
      </c>
    </row>
    <row r="267" spans="1:51" x14ac:dyDescent="0.25">
      <c r="A267">
        <v>1</v>
      </c>
      <c r="B267">
        <v>1</v>
      </c>
      <c r="C267">
        <v>1</v>
      </c>
      <c r="D267" t="s">
        <v>211</v>
      </c>
      <c r="E267">
        <v>60.773400000000002</v>
      </c>
      <c r="F267">
        <v>333</v>
      </c>
      <c r="G267">
        <v>61.180700000000002</v>
      </c>
      <c r="H267">
        <v>306</v>
      </c>
      <c r="I267">
        <v>95.136700000000005</v>
      </c>
      <c r="J267">
        <v>299</v>
      </c>
      <c r="K267">
        <v>98.3369</v>
      </c>
      <c r="L267">
        <v>273</v>
      </c>
      <c r="M267">
        <v>105.76</v>
      </c>
      <c r="N267">
        <v>257</v>
      </c>
      <c r="O267">
        <v>106.25700000000001</v>
      </c>
      <c r="P267">
        <v>214</v>
      </c>
      <c r="Q267">
        <v>-7.9204400000000001</v>
      </c>
      <c r="R267">
        <v>256</v>
      </c>
      <c r="S267">
        <f t="shared" si="100"/>
        <v>-0.13032181842714091</v>
      </c>
      <c r="T267">
        <f t="shared" si="101"/>
        <v>270</v>
      </c>
      <c r="U267">
        <f t="shared" si="102"/>
        <v>587687.64493690513</v>
      </c>
      <c r="V267">
        <f t="shared" si="103"/>
        <v>310</v>
      </c>
      <c r="W267">
        <f t="shared" si="104"/>
        <v>28.738132733415966</v>
      </c>
      <c r="X267">
        <f t="shared" si="105"/>
        <v>304</v>
      </c>
      <c r="Y267">
        <f t="shared" si="106"/>
        <v>287</v>
      </c>
      <c r="Z267">
        <v>0.2591</v>
      </c>
      <c r="AA267">
        <f t="shared" si="107"/>
        <v>263</v>
      </c>
      <c r="AB267">
        <v>0.36919999999999997</v>
      </c>
      <c r="AC267">
        <f t="shared" si="108"/>
        <v>0.31414999999999998</v>
      </c>
      <c r="AD267">
        <f t="shared" si="109"/>
        <v>256</v>
      </c>
      <c r="AE267">
        <v>0.38619999999999999</v>
      </c>
      <c r="AF267">
        <f t="shared" si="110"/>
        <v>229</v>
      </c>
      <c r="AG267">
        <v>0.3498</v>
      </c>
      <c r="AH267">
        <f t="shared" si="111"/>
        <v>229</v>
      </c>
      <c r="AI267">
        <f t="shared" si="112"/>
        <v>263.5</v>
      </c>
      <c r="AJ267">
        <f>IF(C267=1,(AI267/Z267),REF)</f>
        <v>1016.9818602856041</v>
      </c>
      <c r="AK267">
        <f t="shared" si="113"/>
        <v>274</v>
      </c>
      <c r="AL267">
        <f>IF(B267=1,(AI267/AC267),REF)</f>
        <v>838.77128760146434</v>
      </c>
      <c r="AM267">
        <f t="shared" si="114"/>
        <v>263</v>
      </c>
      <c r="AN267">
        <f t="shared" si="115"/>
        <v>256</v>
      </c>
      <c r="AO267" t="str">
        <f t="shared" si="116"/>
        <v>Missouri St.</v>
      </c>
      <c r="AP267">
        <f t="shared" si="117"/>
        <v>0.14452791975686247</v>
      </c>
      <c r="AQ267">
        <f t="shared" si="118"/>
        <v>0.15513192939818579</v>
      </c>
      <c r="AR267">
        <f t="shared" si="119"/>
        <v>0.46799307240583266</v>
      </c>
      <c r="AS267" t="str">
        <f t="shared" si="120"/>
        <v>Missouri St.</v>
      </c>
      <c r="AT267">
        <f t="shared" si="121"/>
        <v>266</v>
      </c>
      <c r="AU267">
        <f t="shared" si="122"/>
        <v>259.33333333333331</v>
      </c>
      <c r="AV267">
        <v>266</v>
      </c>
      <c r="AW267" t="str">
        <f t="shared" si="123"/>
        <v>Missouri St.</v>
      </c>
      <c r="AX267" t="str">
        <f t="shared" si="124"/>
        <v/>
      </c>
      <c r="AY267">
        <v>266</v>
      </c>
    </row>
    <row r="268" spans="1:51" x14ac:dyDescent="0.25">
      <c r="A268">
        <v>1</v>
      </c>
      <c r="B268">
        <v>1</v>
      </c>
      <c r="C268">
        <v>1</v>
      </c>
      <c r="D268" t="s">
        <v>197</v>
      </c>
      <c r="E268">
        <v>65.600899999999996</v>
      </c>
      <c r="F268">
        <v>138</v>
      </c>
      <c r="G268">
        <v>62.575600000000001</v>
      </c>
      <c r="H268">
        <v>258</v>
      </c>
      <c r="I268">
        <v>102.151</v>
      </c>
      <c r="J268">
        <v>175</v>
      </c>
      <c r="K268">
        <v>100.35599999999999</v>
      </c>
      <c r="L268">
        <v>242</v>
      </c>
      <c r="M268">
        <v>109.10599999999999</v>
      </c>
      <c r="N268">
        <v>314</v>
      </c>
      <c r="O268">
        <v>111.369</v>
      </c>
      <c r="P268">
        <v>315</v>
      </c>
      <c r="Q268">
        <v>-11.0122</v>
      </c>
      <c r="R268">
        <v>295</v>
      </c>
      <c r="S268">
        <f t="shared" si="100"/>
        <v>-0.16787879434580938</v>
      </c>
      <c r="T268">
        <f t="shared" si="101"/>
        <v>296</v>
      </c>
      <c r="U268">
        <f t="shared" si="102"/>
        <v>660688.09807566227</v>
      </c>
      <c r="V268">
        <f t="shared" si="103"/>
        <v>220</v>
      </c>
      <c r="W268">
        <f t="shared" si="104"/>
        <v>28.70206307388116</v>
      </c>
      <c r="X268">
        <f t="shared" si="105"/>
        <v>303</v>
      </c>
      <c r="Y268">
        <f t="shared" si="106"/>
        <v>299.5</v>
      </c>
      <c r="Z268">
        <v>0.3085</v>
      </c>
      <c r="AA268">
        <f t="shared" si="107"/>
        <v>242</v>
      </c>
      <c r="AB268">
        <v>0.19239999999999999</v>
      </c>
      <c r="AC268">
        <f t="shared" si="108"/>
        <v>0.25045000000000001</v>
      </c>
      <c r="AD268">
        <f t="shared" si="109"/>
        <v>290</v>
      </c>
      <c r="AE268">
        <v>0.1885</v>
      </c>
      <c r="AF268">
        <f t="shared" si="110"/>
        <v>298</v>
      </c>
      <c r="AG268">
        <v>0.44090000000000001</v>
      </c>
      <c r="AH268">
        <f t="shared" si="111"/>
        <v>177</v>
      </c>
      <c r="AI268">
        <f t="shared" si="112"/>
        <v>263.41666666666669</v>
      </c>
      <c r="AJ268">
        <f>IF(C268=1,(AI268/Z268),REF)</f>
        <v>853.86277687736367</v>
      </c>
      <c r="AK268">
        <f t="shared" si="113"/>
        <v>259</v>
      </c>
      <c r="AL268">
        <f>IF(B268=1,(AI268/AC268),REF)</f>
        <v>1051.7734744127238</v>
      </c>
      <c r="AM268">
        <f t="shared" si="114"/>
        <v>283</v>
      </c>
      <c r="AN268">
        <f t="shared" si="115"/>
        <v>259</v>
      </c>
      <c r="AO268" t="str">
        <f t="shared" si="116"/>
        <v>McNeese St.</v>
      </c>
      <c r="AP268">
        <f t="shared" si="117"/>
        <v>0.17511849640774302</v>
      </c>
      <c r="AQ268">
        <f t="shared" si="118"/>
        <v>0.12022653581233173</v>
      </c>
      <c r="AR268">
        <f t="shared" si="119"/>
        <v>0.46528587639067126</v>
      </c>
      <c r="AS268" t="str">
        <f t="shared" si="120"/>
        <v>McNeese St.</v>
      </c>
      <c r="AT268">
        <f t="shared" si="121"/>
        <v>267</v>
      </c>
      <c r="AU268">
        <f t="shared" si="122"/>
        <v>272</v>
      </c>
      <c r="AV268">
        <v>267</v>
      </c>
      <c r="AW268" t="str">
        <f t="shared" si="123"/>
        <v>McNeese St.</v>
      </c>
      <c r="AX268" t="str">
        <f t="shared" si="124"/>
        <v/>
      </c>
      <c r="AY268">
        <v>267</v>
      </c>
    </row>
    <row r="269" spans="1:51" x14ac:dyDescent="0.25">
      <c r="A269">
        <v>1</v>
      </c>
      <c r="B269">
        <v>1</v>
      </c>
      <c r="C269">
        <v>1</v>
      </c>
      <c r="D269" t="s">
        <v>241</v>
      </c>
      <c r="E269">
        <v>64.156800000000004</v>
      </c>
      <c r="F269">
        <v>214</v>
      </c>
      <c r="G269">
        <v>62.942500000000003</v>
      </c>
      <c r="H269">
        <v>240</v>
      </c>
      <c r="I269">
        <v>113.053</v>
      </c>
      <c r="J269">
        <v>18</v>
      </c>
      <c r="K269">
        <v>109.79600000000001</v>
      </c>
      <c r="L269">
        <v>64</v>
      </c>
      <c r="M269">
        <v>114.224</v>
      </c>
      <c r="N269">
        <v>349</v>
      </c>
      <c r="O269">
        <v>117.49</v>
      </c>
      <c r="P269">
        <v>349</v>
      </c>
      <c r="Q269">
        <v>-7.6940299999999997</v>
      </c>
      <c r="R269">
        <v>253</v>
      </c>
      <c r="S269">
        <f t="shared" si="100"/>
        <v>-0.11992493391191562</v>
      </c>
      <c r="T269">
        <f t="shared" si="101"/>
        <v>255</v>
      </c>
      <c r="U269">
        <f t="shared" si="102"/>
        <v>773420.59276538889</v>
      </c>
      <c r="V269">
        <f t="shared" si="103"/>
        <v>77</v>
      </c>
      <c r="W269">
        <f t="shared" si="104"/>
        <v>31.971186353667946</v>
      </c>
      <c r="X269">
        <f t="shared" si="105"/>
        <v>349</v>
      </c>
      <c r="Y269">
        <f t="shared" si="106"/>
        <v>302</v>
      </c>
      <c r="Z269">
        <v>0.23680000000000001</v>
      </c>
      <c r="AA269">
        <f t="shared" si="107"/>
        <v>280</v>
      </c>
      <c r="AB269">
        <v>0.38069999999999998</v>
      </c>
      <c r="AC269">
        <f t="shared" si="108"/>
        <v>0.30874999999999997</v>
      </c>
      <c r="AD269">
        <f t="shared" si="109"/>
        <v>260</v>
      </c>
      <c r="AE269">
        <v>0.34710000000000002</v>
      </c>
      <c r="AF269">
        <f t="shared" si="110"/>
        <v>245</v>
      </c>
      <c r="AG269">
        <v>0.33710000000000001</v>
      </c>
      <c r="AH269">
        <f t="shared" si="111"/>
        <v>235</v>
      </c>
      <c r="AI269">
        <f t="shared" si="112"/>
        <v>229</v>
      </c>
      <c r="AJ269">
        <f>IF(C269=1,(AI269/Z269),REF)</f>
        <v>967.06081081081072</v>
      </c>
      <c r="AK269">
        <f t="shared" si="113"/>
        <v>270</v>
      </c>
      <c r="AL269">
        <f>IF(B269=1,(AI269/AC269),REF)</f>
        <v>741.70040485829963</v>
      </c>
      <c r="AM269">
        <f t="shared" si="114"/>
        <v>250</v>
      </c>
      <c r="AN269">
        <f t="shared" si="115"/>
        <v>250</v>
      </c>
      <c r="AO269" t="str">
        <f t="shared" si="116"/>
        <v>Northern Colorado</v>
      </c>
      <c r="AP269">
        <f t="shared" si="117"/>
        <v>0.13275533380378585</v>
      </c>
      <c r="AQ269">
        <f t="shared" si="118"/>
        <v>0.15482745535152229</v>
      </c>
      <c r="AR269">
        <f t="shared" si="119"/>
        <v>0.46035531148305275</v>
      </c>
      <c r="AS269" t="str">
        <f t="shared" si="120"/>
        <v>Northern Colorado</v>
      </c>
      <c r="AT269">
        <f t="shared" si="121"/>
        <v>268</v>
      </c>
      <c r="AU269">
        <f t="shared" si="122"/>
        <v>259.33333333333331</v>
      </c>
      <c r="AV269">
        <v>268</v>
      </c>
      <c r="AW269" t="str">
        <f t="shared" si="123"/>
        <v>Northern Colorado</v>
      </c>
      <c r="AX269" t="str">
        <f t="shared" si="124"/>
        <v/>
      </c>
      <c r="AY269">
        <v>268</v>
      </c>
    </row>
    <row r="270" spans="1:51" x14ac:dyDescent="0.25">
      <c r="A270">
        <v>1</v>
      </c>
      <c r="B270">
        <v>1</v>
      </c>
      <c r="C270">
        <v>1</v>
      </c>
      <c r="D270" t="s">
        <v>178</v>
      </c>
      <c r="E270">
        <v>68.137</v>
      </c>
      <c r="F270">
        <v>41</v>
      </c>
      <c r="G270">
        <v>67.148099999999999</v>
      </c>
      <c r="H270">
        <v>41</v>
      </c>
      <c r="I270">
        <v>96.564800000000005</v>
      </c>
      <c r="J270">
        <v>280</v>
      </c>
      <c r="K270">
        <v>96.615600000000001</v>
      </c>
      <c r="L270">
        <v>299</v>
      </c>
      <c r="M270">
        <v>102.084</v>
      </c>
      <c r="N270">
        <v>171</v>
      </c>
      <c r="O270">
        <v>106.485</v>
      </c>
      <c r="P270">
        <v>219</v>
      </c>
      <c r="Q270">
        <v>-9.8691399999999998</v>
      </c>
      <c r="R270">
        <v>286</v>
      </c>
      <c r="S270">
        <f t="shared" si="100"/>
        <v>-0.14484641237506787</v>
      </c>
      <c r="T270">
        <f t="shared" si="101"/>
        <v>279</v>
      </c>
      <c r="U270">
        <f t="shared" si="102"/>
        <v>636029.87976886041</v>
      </c>
      <c r="V270">
        <f t="shared" si="103"/>
        <v>264</v>
      </c>
      <c r="W270">
        <f t="shared" si="104"/>
        <v>25.720445593223641</v>
      </c>
      <c r="X270">
        <f t="shared" si="105"/>
        <v>160</v>
      </c>
      <c r="Y270">
        <f t="shared" si="106"/>
        <v>219.5</v>
      </c>
      <c r="Z270">
        <v>0.2823</v>
      </c>
      <c r="AA270">
        <f t="shared" si="107"/>
        <v>252</v>
      </c>
      <c r="AB270">
        <v>0.24510000000000001</v>
      </c>
      <c r="AC270">
        <f t="shared" si="108"/>
        <v>0.26369999999999999</v>
      </c>
      <c r="AD270">
        <f t="shared" si="109"/>
        <v>279</v>
      </c>
      <c r="AE270">
        <v>0.1719</v>
      </c>
      <c r="AF270">
        <f t="shared" si="110"/>
        <v>310</v>
      </c>
      <c r="AG270">
        <v>0.33439999999999998</v>
      </c>
      <c r="AH270">
        <f t="shared" si="111"/>
        <v>237</v>
      </c>
      <c r="AI270">
        <f t="shared" si="112"/>
        <v>264.75</v>
      </c>
      <c r="AJ270">
        <f>IF(C270=1,(AI270/Z270),REF)</f>
        <v>937.83209351753453</v>
      </c>
      <c r="AK270">
        <f t="shared" si="113"/>
        <v>267</v>
      </c>
      <c r="AL270">
        <f>IF(B270=1,(AI270/AC270),REF)</f>
        <v>1003.9817974971559</v>
      </c>
      <c r="AM270">
        <f t="shared" si="114"/>
        <v>278</v>
      </c>
      <c r="AN270">
        <f t="shared" si="115"/>
        <v>267</v>
      </c>
      <c r="AO270" t="str">
        <f t="shared" si="116"/>
        <v>LIU Brooklyn</v>
      </c>
      <c r="AP270">
        <f t="shared" si="117"/>
        <v>0.15875010767012737</v>
      </c>
      <c r="AQ270">
        <f t="shared" si="118"/>
        <v>0.12732508483524146</v>
      </c>
      <c r="AR270">
        <f t="shared" si="119"/>
        <v>0.45938845990642274</v>
      </c>
      <c r="AS270" t="str">
        <f t="shared" si="120"/>
        <v>LIU Brooklyn</v>
      </c>
      <c r="AT270">
        <f t="shared" si="121"/>
        <v>269</v>
      </c>
      <c r="AU270">
        <f t="shared" si="122"/>
        <v>271.66666666666669</v>
      </c>
      <c r="AV270">
        <v>270</v>
      </c>
      <c r="AW270" t="str">
        <f t="shared" si="123"/>
        <v>LIU Brooklyn</v>
      </c>
      <c r="AX270" t="str">
        <f t="shared" si="124"/>
        <v/>
      </c>
      <c r="AY270">
        <v>269</v>
      </c>
    </row>
    <row r="271" spans="1:51" x14ac:dyDescent="0.25">
      <c r="A271">
        <v>1</v>
      </c>
      <c r="B271">
        <v>1</v>
      </c>
      <c r="C271">
        <v>1</v>
      </c>
      <c r="D271" t="s">
        <v>332</v>
      </c>
      <c r="E271">
        <v>65.947500000000005</v>
      </c>
      <c r="F271">
        <v>122</v>
      </c>
      <c r="G271">
        <v>64.429900000000004</v>
      </c>
      <c r="H271">
        <v>148</v>
      </c>
      <c r="I271">
        <v>99.152699999999996</v>
      </c>
      <c r="J271">
        <v>241</v>
      </c>
      <c r="K271">
        <v>99.191299999999998</v>
      </c>
      <c r="L271">
        <v>259</v>
      </c>
      <c r="M271">
        <v>104.47</v>
      </c>
      <c r="N271">
        <v>224</v>
      </c>
      <c r="O271">
        <v>109.26900000000001</v>
      </c>
      <c r="P271">
        <v>284</v>
      </c>
      <c r="Q271">
        <v>-10.0776</v>
      </c>
      <c r="R271">
        <v>289</v>
      </c>
      <c r="S271">
        <f t="shared" si="100"/>
        <v>-0.15281398081807507</v>
      </c>
      <c r="T271">
        <f t="shared" si="101"/>
        <v>285</v>
      </c>
      <c r="U271">
        <f t="shared" si="102"/>
        <v>648851.78073076636</v>
      </c>
      <c r="V271">
        <f t="shared" si="103"/>
        <v>243</v>
      </c>
      <c r="W271">
        <f t="shared" si="104"/>
        <v>27.694709442552796</v>
      </c>
      <c r="X271">
        <f t="shared" si="105"/>
        <v>258</v>
      </c>
      <c r="Y271">
        <f t="shared" si="106"/>
        <v>271.5</v>
      </c>
      <c r="Z271">
        <v>0.29459999999999997</v>
      </c>
      <c r="AA271">
        <f t="shared" si="107"/>
        <v>250</v>
      </c>
      <c r="AB271">
        <v>0.21210000000000001</v>
      </c>
      <c r="AC271">
        <f t="shared" si="108"/>
        <v>0.25334999999999996</v>
      </c>
      <c r="AD271">
        <f t="shared" si="109"/>
        <v>288</v>
      </c>
      <c r="AE271">
        <v>0.15790000000000001</v>
      </c>
      <c r="AF271">
        <f t="shared" si="110"/>
        <v>316</v>
      </c>
      <c r="AG271">
        <v>0.2031</v>
      </c>
      <c r="AH271">
        <f t="shared" si="111"/>
        <v>298</v>
      </c>
      <c r="AI271">
        <f t="shared" si="112"/>
        <v>283.58333333333331</v>
      </c>
      <c r="AJ271">
        <f>IF(C271=1,(AI271/Z271),REF)</f>
        <v>962.60466168816481</v>
      </c>
      <c r="AK271">
        <f t="shared" si="113"/>
        <v>269</v>
      </c>
      <c r="AL271">
        <f>IF(B271=1,(AI271/AC271),REF)</f>
        <v>1119.3342543253734</v>
      </c>
      <c r="AM271">
        <f t="shared" si="114"/>
        <v>294</v>
      </c>
      <c r="AN271">
        <f t="shared" si="115"/>
        <v>269</v>
      </c>
      <c r="AO271" t="str">
        <f t="shared" si="116"/>
        <v>Troy</v>
      </c>
      <c r="AP271">
        <f t="shared" si="117"/>
        <v>0.16523559395130977</v>
      </c>
      <c r="AQ271">
        <f t="shared" si="118"/>
        <v>0.12067588948264557</v>
      </c>
      <c r="AR271">
        <f t="shared" si="119"/>
        <v>0.45928328619642966</v>
      </c>
      <c r="AS271" t="str">
        <f t="shared" si="120"/>
        <v>Troy</v>
      </c>
      <c r="AT271">
        <f t="shared" si="121"/>
        <v>270</v>
      </c>
      <c r="AU271">
        <f t="shared" si="122"/>
        <v>275.66666666666669</v>
      </c>
      <c r="AV271">
        <v>269</v>
      </c>
      <c r="AW271" t="str">
        <f t="shared" si="123"/>
        <v>Troy</v>
      </c>
      <c r="AX271" t="str">
        <f t="shared" si="124"/>
        <v/>
      </c>
      <c r="AY271">
        <v>270</v>
      </c>
    </row>
    <row r="272" spans="1:51" x14ac:dyDescent="0.25">
      <c r="A272">
        <v>1</v>
      </c>
      <c r="B272">
        <v>1</v>
      </c>
      <c r="C272">
        <v>1</v>
      </c>
      <c r="D272" t="s">
        <v>219</v>
      </c>
      <c r="E272">
        <v>61.199599999999997</v>
      </c>
      <c r="F272">
        <v>323</v>
      </c>
      <c r="G272">
        <v>60.751300000000001</v>
      </c>
      <c r="H272">
        <v>317</v>
      </c>
      <c r="I272">
        <v>99.522800000000004</v>
      </c>
      <c r="J272">
        <v>232</v>
      </c>
      <c r="K272">
        <v>98.287999999999997</v>
      </c>
      <c r="L272">
        <v>274</v>
      </c>
      <c r="M272">
        <v>106.242</v>
      </c>
      <c r="N272">
        <v>268</v>
      </c>
      <c r="O272">
        <v>107.461</v>
      </c>
      <c r="P272">
        <v>242</v>
      </c>
      <c r="Q272">
        <v>-9.1730699999999992</v>
      </c>
      <c r="R272">
        <v>277</v>
      </c>
      <c r="S272">
        <f t="shared" si="100"/>
        <v>-0.1498866005660168</v>
      </c>
      <c r="T272">
        <f t="shared" si="101"/>
        <v>282</v>
      </c>
      <c r="U272">
        <f t="shared" si="102"/>
        <v>591220.62956042239</v>
      </c>
      <c r="V272">
        <f t="shared" si="103"/>
        <v>307</v>
      </c>
      <c r="W272">
        <f t="shared" si="104"/>
        <v>29.0571369749482</v>
      </c>
      <c r="X272">
        <f t="shared" si="105"/>
        <v>310</v>
      </c>
      <c r="Y272">
        <f t="shared" si="106"/>
        <v>296</v>
      </c>
      <c r="Z272">
        <v>0.24740000000000001</v>
      </c>
      <c r="AA272">
        <f t="shared" si="107"/>
        <v>272</v>
      </c>
      <c r="AB272">
        <v>0.3619</v>
      </c>
      <c r="AC272">
        <f t="shared" si="108"/>
        <v>0.30464999999999998</v>
      </c>
      <c r="AD272">
        <f t="shared" si="109"/>
        <v>261</v>
      </c>
      <c r="AE272">
        <v>0.39700000000000002</v>
      </c>
      <c r="AF272">
        <f t="shared" si="110"/>
        <v>223</v>
      </c>
      <c r="AG272">
        <v>0.1648</v>
      </c>
      <c r="AH272">
        <f t="shared" si="111"/>
        <v>310</v>
      </c>
      <c r="AI272">
        <f t="shared" si="112"/>
        <v>279.83333333333331</v>
      </c>
      <c r="AJ272">
        <f>IF(C272=1,(AI272/Z272),REF)</f>
        <v>1131.096739423336</v>
      </c>
      <c r="AK272">
        <f t="shared" si="113"/>
        <v>280</v>
      </c>
      <c r="AL272">
        <f>IF(B272=1,(AI272/AC272),REF)</f>
        <v>918.54040155369546</v>
      </c>
      <c r="AM272">
        <f t="shared" si="114"/>
        <v>271</v>
      </c>
      <c r="AN272">
        <f t="shared" si="115"/>
        <v>261</v>
      </c>
      <c r="AO272" t="str">
        <f t="shared" si="116"/>
        <v>Navy</v>
      </c>
      <c r="AP272">
        <f t="shared" si="117"/>
        <v>0.13654172326193842</v>
      </c>
      <c r="AQ272">
        <f t="shared" si="118"/>
        <v>0.14874195105254409</v>
      </c>
      <c r="AR272">
        <f t="shared" si="119"/>
        <v>0.45887961944086836</v>
      </c>
      <c r="AS272" t="str">
        <f t="shared" si="120"/>
        <v>Navy</v>
      </c>
      <c r="AT272">
        <f t="shared" si="121"/>
        <v>271</v>
      </c>
      <c r="AU272">
        <f t="shared" si="122"/>
        <v>264.33333333333331</v>
      </c>
      <c r="AV272">
        <v>271</v>
      </c>
      <c r="AW272" t="str">
        <f t="shared" si="123"/>
        <v>Navy</v>
      </c>
      <c r="AX272" t="str">
        <f t="shared" si="124"/>
        <v/>
      </c>
      <c r="AY272">
        <v>271</v>
      </c>
    </row>
    <row r="273" spans="1:51" x14ac:dyDescent="0.25">
      <c r="A273">
        <v>1</v>
      </c>
      <c r="B273">
        <v>1</v>
      </c>
      <c r="C273">
        <v>1</v>
      </c>
      <c r="D273" t="s">
        <v>138</v>
      </c>
      <c r="E273">
        <v>63.980200000000004</v>
      </c>
      <c r="F273">
        <v>228</v>
      </c>
      <c r="G273">
        <v>63.712699999999998</v>
      </c>
      <c r="H273">
        <v>188</v>
      </c>
      <c r="I273">
        <v>106.517</v>
      </c>
      <c r="J273">
        <v>75</v>
      </c>
      <c r="K273">
        <v>106.56100000000001</v>
      </c>
      <c r="L273">
        <v>115</v>
      </c>
      <c r="M273">
        <v>107.488</v>
      </c>
      <c r="N273">
        <v>292</v>
      </c>
      <c r="O273">
        <v>114.792</v>
      </c>
      <c r="P273">
        <v>338</v>
      </c>
      <c r="Q273">
        <v>-8.2307500000000005</v>
      </c>
      <c r="R273">
        <v>262</v>
      </c>
      <c r="S273">
        <f t="shared" si="100"/>
        <v>-0.12864917583877503</v>
      </c>
      <c r="T273">
        <f t="shared" si="101"/>
        <v>266</v>
      </c>
      <c r="U273">
        <f t="shared" si="102"/>
        <v>726510.95625892433</v>
      </c>
      <c r="V273">
        <f t="shared" si="103"/>
        <v>119</v>
      </c>
      <c r="W273">
        <f t="shared" si="104"/>
        <v>30.889651088606723</v>
      </c>
      <c r="X273">
        <f t="shared" si="105"/>
        <v>345</v>
      </c>
      <c r="Y273">
        <f t="shared" si="106"/>
        <v>305.5</v>
      </c>
      <c r="Z273">
        <v>0.24979999999999999</v>
      </c>
      <c r="AA273">
        <f t="shared" si="107"/>
        <v>270</v>
      </c>
      <c r="AB273">
        <v>0.31759999999999999</v>
      </c>
      <c r="AC273">
        <f t="shared" si="108"/>
        <v>0.28370000000000001</v>
      </c>
      <c r="AD273">
        <f t="shared" si="109"/>
        <v>269</v>
      </c>
      <c r="AE273">
        <v>0.32979999999999998</v>
      </c>
      <c r="AF273">
        <f t="shared" si="110"/>
        <v>248</v>
      </c>
      <c r="AG273">
        <v>0.27179999999999999</v>
      </c>
      <c r="AH273">
        <f t="shared" si="111"/>
        <v>269</v>
      </c>
      <c r="AI273">
        <f t="shared" si="112"/>
        <v>246.08333333333334</v>
      </c>
      <c r="AJ273">
        <f>IF(C273=1,(AI273/Z273),REF)</f>
        <v>985.12143047771553</v>
      </c>
      <c r="AK273">
        <f t="shared" si="113"/>
        <v>272</v>
      </c>
      <c r="AL273">
        <f>IF(B273=1,(AI273/AC273),REF)</f>
        <v>867.40688520737865</v>
      </c>
      <c r="AM273">
        <f t="shared" si="114"/>
        <v>266</v>
      </c>
      <c r="AN273">
        <f t="shared" si="115"/>
        <v>266</v>
      </c>
      <c r="AO273" t="str">
        <f t="shared" si="116"/>
        <v>Grand Canyon</v>
      </c>
      <c r="AP273">
        <f t="shared" si="117"/>
        <v>0.13978453200502924</v>
      </c>
      <c r="AQ273">
        <f t="shared" si="118"/>
        <v>0.13950862295347444</v>
      </c>
      <c r="AR273">
        <f t="shared" si="119"/>
        <v>0.45500075627256392</v>
      </c>
      <c r="AS273" t="str">
        <f t="shared" si="120"/>
        <v>Grand Canyon</v>
      </c>
      <c r="AT273">
        <f t="shared" si="121"/>
        <v>272</v>
      </c>
      <c r="AU273">
        <f t="shared" si="122"/>
        <v>269</v>
      </c>
      <c r="AV273">
        <v>272</v>
      </c>
      <c r="AW273" t="str">
        <f t="shared" si="123"/>
        <v>Grand Canyon</v>
      </c>
      <c r="AX273" t="str">
        <f t="shared" si="124"/>
        <v/>
      </c>
      <c r="AY273">
        <v>272</v>
      </c>
    </row>
    <row r="274" spans="1:51" x14ac:dyDescent="0.25">
      <c r="A274">
        <v>1</v>
      </c>
      <c r="B274">
        <v>1</v>
      </c>
      <c r="C274">
        <v>1</v>
      </c>
      <c r="D274" t="s">
        <v>115</v>
      </c>
      <c r="E274">
        <v>68.188900000000004</v>
      </c>
      <c r="F274">
        <v>38</v>
      </c>
      <c r="G274">
        <v>67.72</v>
      </c>
      <c r="H274">
        <v>28</v>
      </c>
      <c r="I274">
        <v>98.270399999999995</v>
      </c>
      <c r="J274">
        <v>255</v>
      </c>
      <c r="K274">
        <v>98.004999999999995</v>
      </c>
      <c r="L274">
        <v>281</v>
      </c>
      <c r="M274">
        <v>103.45099999999999</v>
      </c>
      <c r="N274">
        <v>199</v>
      </c>
      <c r="O274">
        <v>105.241</v>
      </c>
      <c r="P274">
        <v>196</v>
      </c>
      <c r="Q274">
        <v>-7.2362500000000001</v>
      </c>
      <c r="R274">
        <v>248</v>
      </c>
      <c r="S274">
        <f t="shared" si="100"/>
        <v>-0.1061169779832202</v>
      </c>
      <c r="T274">
        <f t="shared" si="101"/>
        <v>245</v>
      </c>
      <c r="U274">
        <f t="shared" si="102"/>
        <v>654953.02242672245</v>
      </c>
      <c r="V274">
        <f t="shared" si="103"/>
        <v>232</v>
      </c>
      <c r="W274">
        <f t="shared" si="104"/>
        <v>25.222159116245294</v>
      </c>
      <c r="X274">
        <f t="shared" si="105"/>
        <v>139</v>
      </c>
      <c r="Y274">
        <f t="shared" si="106"/>
        <v>192</v>
      </c>
      <c r="Z274">
        <v>0.25569999999999998</v>
      </c>
      <c r="AA274">
        <f t="shared" si="107"/>
        <v>265</v>
      </c>
      <c r="AB274">
        <v>0.28620000000000001</v>
      </c>
      <c r="AC274">
        <f t="shared" si="108"/>
        <v>0.27095000000000002</v>
      </c>
      <c r="AD274">
        <f t="shared" si="109"/>
        <v>276</v>
      </c>
      <c r="AE274">
        <v>0.4672</v>
      </c>
      <c r="AF274">
        <f t="shared" si="110"/>
        <v>196</v>
      </c>
      <c r="AG274">
        <v>0.30230000000000001</v>
      </c>
      <c r="AH274">
        <f t="shared" si="111"/>
        <v>257</v>
      </c>
      <c r="AI274">
        <f t="shared" si="112"/>
        <v>233</v>
      </c>
      <c r="AJ274">
        <f>IF(C274=1,(AI274/Z274),REF)</f>
        <v>911.22409073132587</v>
      </c>
      <c r="AK274">
        <f t="shared" si="113"/>
        <v>265</v>
      </c>
      <c r="AL274">
        <f>IF(B274=1,(AI274/AC274),REF)</f>
        <v>859.93725779664135</v>
      </c>
      <c r="AM274">
        <f t="shared" si="114"/>
        <v>265</v>
      </c>
      <c r="AN274">
        <f t="shared" si="115"/>
        <v>265</v>
      </c>
      <c r="AO274" t="str">
        <f t="shared" si="116"/>
        <v>Elon</v>
      </c>
      <c r="AP274">
        <f t="shared" si="117"/>
        <v>0.14420617852437817</v>
      </c>
      <c r="AQ274">
        <f t="shared" si="118"/>
        <v>0.13338297013280218</v>
      </c>
      <c r="AR274">
        <f t="shared" si="119"/>
        <v>0.45388830809948633</v>
      </c>
      <c r="AS274" t="str">
        <f t="shared" si="120"/>
        <v>Elon</v>
      </c>
      <c r="AT274">
        <f t="shared" si="121"/>
        <v>273</v>
      </c>
      <c r="AU274">
        <f t="shared" si="122"/>
        <v>271.33333333333331</v>
      </c>
      <c r="AV274">
        <v>274</v>
      </c>
      <c r="AW274" t="str">
        <f t="shared" si="123"/>
        <v>Elon</v>
      </c>
      <c r="AX274" t="str">
        <f t="shared" si="124"/>
        <v/>
      </c>
      <c r="AY274">
        <v>273</v>
      </c>
    </row>
    <row r="275" spans="1:51" x14ac:dyDescent="0.25">
      <c r="A275">
        <v>1</v>
      </c>
      <c r="B275">
        <v>1</v>
      </c>
      <c r="C275">
        <v>1</v>
      </c>
      <c r="D275" t="s">
        <v>140</v>
      </c>
      <c r="E275">
        <v>69.142300000000006</v>
      </c>
      <c r="F275">
        <v>18</v>
      </c>
      <c r="G275">
        <v>68.634600000000006</v>
      </c>
      <c r="H275">
        <v>18</v>
      </c>
      <c r="I275">
        <v>96.609899999999996</v>
      </c>
      <c r="J275">
        <v>279</v>
      </c>
      <c r="K275">
        <v>96.0398</v>
      </c>
      <c r="L275">
        <v>304</v>
      </c>
      <c r="M275">
        <v>98.523200000000003</v>
      </c>
      <c r="N275">
        <v>94</v>
      </c>
      <c r="O275">
        <v>104.551</v>
      </c>
      <c r="P275">
        <v>180</v>
      </c>
      <c r="Q275">
        <v>-8.5113599999999998</v>
      </c>
      <c r="R275">
        <v>270</v>
      </c>
      <c r="S275">
        <f t="shared" si="100"/>
        <v>-0.12309685966477832</v>
      </c>
      <c r="T275">
        <f t="shared" si="101"/>
        <v>259</v>
      </c>
      <c r="U275">
        <f t="shared" si="102"/>
        <v>637743.904123849</v>
      </c>
      <c r="V275">
        <f t="shared" si="103"/>
        <v>261</v>
      </c>
      <c r="W275">
        <f t="shared" si="104"/>
        <v>24.613948273263944</v>
      </c>
      <c r="X275">
        <f t="shared" si="105"/>
        <v>109</v>
      </c>
      <c r="Y275">
        <f t="shared" si="106"/>
        <v>184</v>
      </c>
      <c r="Z275">
        <v>0.27060000000000001</v>
      </c>
      <c r="AA275">
        <f t="shared" si="107"/>
        <v>259</v>
      </c>
      <c r="AB275">
        <v>0.2487</v>
      </c>
      <c r="AC275">
        <f t="shared" si="108"/>
        <v>0.25964999999999999</v>
      </c>
      <c r="AD275">
        <f t="shared" si="109"/>
        <v>284</v>
      </c>
      <c r="AE275">
        <v>0.2097</v>
      </c>
      <c r="AF275">
        <f t="shared" si="110"/>
        <v>290</v>
      </c>
      <c r="AG275">
        <v>0.18679999999999999</v>
      </c>
      <c r="AH275">
        <f t="shared" si="111"/>
        <v>302</v>
      </c>
      <c r="AI275">
        <f t="shared" si="112"/>
        <v>263.33333333333331</v>
      </c>
      <c r="AJ275">
        <f>IF(C275=1,(AI275/Z275),REF)</f>
        <v>973.14609509731451</v>
      </c>
      <c r="AK275">
        <f t="shared" si="113"/>
        <v>271</v>
      </c>
      <c r="AL275">
        <f>IF(B275=1,(AI275/AC275),REF)</f>
        <v>1014.1857628859361</v>
      </c>
      <c r="AM275">
        <f t="shared" si="114"/>
        <v>279</v>
      </c>
      <c r="AN275">
        <f t="shared" si="115"/>
        <v>271</v>
      </c>
      <c r="AO275" t="str">
        <f t="shared" si="116"/>
        <v>Hampton</v>
      </c>
      <c r="AP275">
        <f t="shared" si="117"/>
        <v>0.15160923182590325</v>
      </c>
      <c r="AQ275">
        <f t="shared" si="118"/>
        <v>0.12521121002114927</v>
      </c>
      <c r="AR275">
        <f t="shared" si="119"/>
        <v>0.45338512225859934</v>
      </c>
      <c r="AS275" t="str">
        <f t="shared" si="120"/>
        <v>Hampton</v>
      </c>
      <c r="AT275">
        <f t="shared" si="121"/>
        <v>274</v>
      </c>
      <c r="AU275">
        <f t="shared" si="122"/>
        <v>276.33333333333331</v>
      </c>
      <c r="AV275">
        <v>273</v>
      </c>
      <c r="AW275" t="str">
        <f t="shared" si="123"/>
        <v>Hampton</v>
      </c>
      <c r="AX275" t="str">
        <f t="shared" si="124"/>
        <v/>
      </c>
      <c r="AY275">
        <v>274</v>
      </c>
    </row>
    <row r="276" spans="1:51" x14ac:dyDescent="0.25">
      <c r="A276">
        <v>1</v>
      </c>
      <c r="B276">
        <v>1</v>
      </c>
      <c r="C276">
        <v>1</v>
      </c>
      <c r="D276" t="s">
        <v>119</v>
      </c>
      <c r="E276">
        <v>65.433400000000006</v>
      </c>
      <c r="F276">
        <v>145</v>
      </c>
      <c r="G276">
        <v>64.301199999999994</v>
      </c>
      <c r="H276">
        <v>155</v>
      </c>
      <c r="I276">
        <v>94.008399999999995</v>
      </c>
      <c r="J276">
        <v>308</v>
      </c>
      <c r="K276">
        <v>95.604399999999998</v>
      </c>
      <c r="L276">
        <v>310</v>
      </c>
      <c r="M276">
        <v>100.47499999999999</v>
      </c>
      <c r="N276">
        <v>134</v>
      </c>
      <c r="O276">
        <v>103.97199999999999</v>
      </c>
      <c r="P276">
        <v>172</v>
      </c>
      <c r="Q276">
        <v>-8.3672599999999999</v>
      </c>
      <c r="R276">
        <v>265</v>
      </c>
      <c r="S276">
        <f t="shared" si="100"/>
        <v>-0.12787964556327494</v>
      </c>
      <c r="T276">
        <f t="shared" si="101"/>
        <v>264</v>
      </c>
      <c r="U276">
        <f t="shared" si="102"/>
        <v>598074.44770154264</v>
      </c>
      <c r="V276">
        <f t="shared" si="103"/>
        <v>298</v>
      </c>
      <c r="W276">
        <f t="shared" si="104"/>
        <v>25.779040548727611</v>
      </c>
      <c r="X276">
        <f t="shared" si="105"/>
        <v>162</v>
      </c>
      <c r="Y276">
        <f t="shared" si="106"/>
        <v>213</v>
      </c>
      <c r="Z276">
        <v>0.21679999999999999</v>
      </c>
      <c r="AA276">
        <f t="shared" si="107"/>
        <v>288</v>
      </c>
      <c r="AB276">
        <v>0.41220000000000001</v>
      </c>
      <c r="AC276">
        <f t="shared" si="108"/>
        <v>0.3145</v>
      </c>
      <c r="AD276">
        <f t="shared" si="109"/>
        <v>255</v>
      </c>
      <c r="AE276">
        <v>0.41189999999999999</v>
      </c>
      <c r="AF276">
        <f t="shared" si="110"/>
        <v>218</v>
      </c>
      <c r="AG276">
        <v>0.24129999999999999</v>
      </c>
      <c r="AH276">
        <f t="shared" si="111"/>
        <v>282</v>
      </c>
      <c r="AI276">
        <f t="shared" si="112"/>
        <v>255</v>
      </c>
      <c r="AJ276">
        <f>IF(C276=1,(AI276/Z276),REF)</f>
        <v>1176.19926199262</v>
      </c>
      <c r="AK276">
        <f t="shared" si="113"/>
        <v>282</v>
      </c>
      <c r="AL276">
        <f>IF(B276=1,(AI276/AC276),REF)</f>
        <v>810.81081081081084</v>
      </c>
      <c r="AM276">
        <f t="shared" si="114"/>
        <v>260</v>
      </c>
      <c r="AN276">
        <f t="shared" si="115"/>
        <v>255</v>
      </c>
      <c r="AO276" t="str">
        <f t="shared" si="116"/>
        <v>FIU</v>
      </c>
      <c r="AP276">
        <f t="shared" si="117"/>
        <v>0.11918643975060758</v>
      </c>
      <c r="AQ276">
        <f t="shared" si="118"/>
        <v>0.15596432958600728</v>
      </c>
      <c r="AR276">
        <f t="shared" si="119"/>
        <v>0.45228927994188228</v>
      </c>
      <c r="AS276" t="str">
        <f t="shared" si="120"/>
        <v>FIU</v>
      </c>
      <c r="AT276">
        <f t="shared" si="121"/>
        <v>275</v>
      </c>
      <c r="AU276">
        <f t="shared" si="122"/>
        <v>261.66666666666669</v>
      </c>
      <c r="AV276">
        <v>275</v>
      </c>
      <c r="AW276" t="str">
        <f t="shared" si="123"/>
        <v>FIU</v>
      </c>
      <c r="AX276" t="str">
        <f t="shared" si="124"/>
        <v/>
      </c>
      <c r="AY276">
        <v>275</v>
      </c>
    </row>
    <row r="277" spans="1:51" x14ac:dyDescent="0.25">
      <c r="A277">
        <v>1</v>
      </c>
      <c r="B277">
        <v>1</v>
      </c>
      <c r="C277">
        <v>1</v>
      </c>
      <c r="D277" t="s">
        <v>340</v>
      </c>
      <c r="E277">
        <v>64.020200000000003</v>
      </c>
      <c r="F277">
        <v>223</v>
      </c>
      <c r="G277">
        <v>63.703099999999999</v>
      </c>
      <c r="H277">
        <v>190</v>
      </c>
      <c r="I277">
        <v>99.945300000000003</v>
      </c>
      <c r="J277">
        <v>220</v>
      </c>
      <c r="K277">
        <v>102.33</v>
      </c>
      <c r="L277">
        <v>204</v>
      </c>
      <c r="M277">
        <v>109.459</v>
      </c>
      <c r="N277">
        <v>317</v>
      </c>
      <c r="O277">
        <v>111.6</v>
      </c>
      <c r="P277">
        <v>319</v>
      </c>
      <c r="Q277">
        <v>-9.2698</v>
      </c>
      <c r="R277">
        <v>279</v>
      </c>
      <c r="S277">
        <f t="shared" si="100"/>
        <v>-0.14479804811606331</v>
      </c>
      <c r="T277">
        <f t="shared" si="101"/>
        <v>278</v>
      </c>
      <c r="U277">
        <f t="shared" si="102"/>
        <v>670382.97246377997</v>
      </c>
      <c r="V277">
        <f t="shared" si="103"/>
        <v>211</v>
      </c>
      <c r="W277">
        <f t="shared" si="104"/>
        <v>29.508401557419504</v>
      </c>
      <c r="X277">
        <f t="shared" si="105"/>
        <v>324</v>
      </c>
      <c r="Y277">
        <f t="shared" si="106"/>
        <v>301</v>
      </c>
      <c r="Z277">
        <v>0.23980000000000001</v>
      </c>
      <c r="AA277">
        <f t="shared" si="107"/>
        <v>278</v>
      </c>
      <c r="AB277">
        <v>0.32690000000000002</v>
      </c>
      <c r="AC277">
        <f t="shared" si="108"/>
        <v>0.28334999999999999</v>
      </c>
      <c r="AD277">
        <f t="shared" si="109"/>
        <v>270</v>
      </c>
      <c r="AE277">
        <v>0.41549999999999998</v>
      </c>
      <c r="AF277">
        <f t="shared" si="110"/>
        <v>215</v>
      </c>
      <c r="AG277">
        <v>0.27739999999999998</v>
      </c>
      <c r="AH277">
        <f t="shared" si="111"/>
        <v>268</v>
      </c>
      <c r="AI277">
        <f t="shared" si="112"/>
        <v>257.16666666666669</v>
      </c>
      <c r="AJ277">
        <f>IF(C277=1,(AI277/Z277),REF)</f>
        <v>1072.4214623297191</v>
      </c>
      <c r="AK277">
        <f t="shared" si="113"/>
        <v>277</v>
      </c>
      <c r="AL277">
        <f>IF(B277=1,(AI277/AC277),REF)</f>
        <v>907.59367096053188</v>
      </c>
      <c r="AM277">
        <f t="shared" si="114"/>
        <v>270</v>
      </c>
      <c r="AN277">
        <f t="shared" si="115"/>
        <v>270</v>
      </c>
      <c r="AO277" t="str">
        <f t="shared" si="116"/>
        <v>UCF</v>
      </c>
      <c r="AP277">
        <f t="shared" si="117"/>
        <v>0.13305410822005462</v>
      </c>
      <c r="AQ277">
        <f t="shared" si="118"/>
        <v>0.13854994538805554</v>
      </c>
      <c r="AR277">
        <f t="shared" si="119"/>
        <v>0.44994818125285013</v>
      </c>
      <c r="AS277" t="str">
        <f t="shared" si="120"/>
        <v>UCF</v>
      </c>
      <c r="AT277">
        <f t="shared" si="121"/>
        <v>276</v>
      </c>
      <c r="AU277">
        <f t="shared" si="122"/>
        <v>272</v>
      </c>
      <c r="AV277">
        <v>276</v>
      </c>
      <c r="AW277" t="str">
        <f t="shared" si="123"/>
        <v>UCF</v>
      </c>
      <c r="AX277" t="str">
        <f t="shared" si="124"/>
        <v/>
      </c>
      <c r="AY277">
        <v>276</v>
      </c>
    </row>
    <row r="278" spans="1:51" x14ac:dyDescent="0.25">
      <c r="A278">
        <v>1</v>
      </c>
      <c r="B278">
        <v>1</v>
      </c>
      <c r="C278">
        <v>1</v>
      </c>
      <c r="D278" t="s">
        <v>296</v>
      </c>
      <c r="E278">
        <v>68.652100000000004</v>
      </c>
      <c r="F278">
        <v>29</v>
      </c>
      <c r="G278">
        <v>68.388199999999998</v>
      </c>
      <c r="H278">
        <v>20</v>
      </c>
      <c r="I278">
        <v>98.089399999999998</v>
      </c>
      <c r="J278">
        <v>259</v>
      </c>
      <c r="K278">
        <v>100.42</v>
      </c>
      <c r="L278">
        <v>240</v>
      </c>
      <c r="M278">
        <v>107.857</v>
      </c>
      <c r="N278">
        <v>297</v>
      </c>
      <c r="O278">
        <v>112.009</v>
      </c>
      <c r="P278">
        <v>320</v>
      </c>
      <c r="Q278">
        <v>-11.589</v>
      </c>
      <c r="R278">
        <v>299</v>
      </c>
      <c r="S278">
        <f t="shared" si="100"/>
        <v>-0.1688076548277474</v>
      </c>
      <c r="T278">
        <f t="shared" si="101"/>
        <v>298</v>
      </c>
      <c r="U278">
        <f t="shared" si="102"/>
        <v>692299.88663044001</v>
      </c>
      <c r="V278">
        <f t="shared" si="103"/>
        <v>184</v>
      </c>
      <c r="W278">
        <f t="shared" si="104"/>
        <v>27.679028667454414</v>
      </c>
      <c r="X278">
        <f t="shared" si="105"/>
        <v>256</v>
      </c>
      <c r="Y278">
        <f t="shared" si="106"/>
        <v>277</v>
      </c>
      <c r="Z278">
        <v>0.27210000000000001</v>
      </c>
      <c r="AA278">
        <f t="shared" si="107"/>
        <v>258</v>
      </c>
      <c r="AB278">
        <v>0.22620000000000001</v>
      </c>
      <c r="AC278">
        <f t="shared" si="108"/>
        <v>0.24915000000000001</v>
      </c>
      <c r="AD278">
        <f t="shared" si="109"/>
        <v>291</v>
      </c>
      <c r="AE278">
        <v>0.15129999999999999</v>
      </c>
      <c r="AF278">
        <f t="shared" si="110"/>
        <v>317</v>
      </c>
      <c r="AG278">
        <v>0.19189999999999999</v>
      </c>
      <c r="AH278">
        <f t="shared" si="111"/>
        <v>301</v>
      </c>
      <c r="AI278">
        <f t="shared" si="112"/>
        <v>278</v>
      </c>
      <c r="AJ278">
        <f>IF(C278=1,(AI278/Z278),REF)</f>
        <v>1021.6832047041529</v>
      </c>
      <c r="AK278">
        <f t="shared" si="113"/>
        <v>275</v>
      </c>
      <c r="AL278">
        <f>IF(B278=1,(AI278/AC278),REF)</f>
        <v>1115.7936985751555</v>
      </c>
      <c r="AM278">
        <f t="shared" si="114"/>
        <v>293</v>
      </c>
      <c r="AN278">
        <f t="shared" si="115"/>
        <v>275</v>
      </c>
      <c r="AO278" t="str">
        <f t="shared" si="116"/>
        <v>South Alabama</v>
      </c>
      <c r="AP278">
        <f t="shared" si="117"/>
        <v>0.15170942970974235</v>
      </c>
      <c r="AQ278">
        <f t="shared" si="118"/>
        <v>0.11872234815979191</v>
      </c>
      <c r="AR278">
        <f t="shared" si="119"/>
        <v>0.4491703609153066</v>
      </c>
      <c r="AS278" t="str">
        <f t="shared" si="120"/>
        <v>South Alabama</v>
      </c>
      <c r="AT278">
        <f t="shared" si="121"/>
        <v>277</v>
      </c>
      <c r="AU278">
        <f t="shared" si="122"/>
        <v>281</v>
      </c>
      <c r="AV278">
        <v>277</v>
      </c>
      <c r="AW278" t="str">
        <f t="shared" si="123"/>
        <v>South Alabama</v>
      </c>
      <c r="AX278" t="str">
        <f t="shared" si="124"/>
        <v/>
      </c>
      <c r="AY278">
        <v>277</v>
      </c>
    </row>
    <row r="279" spans="1:51" x14ac:dyDescent="0.25">
      <c r="A279">
        <v>1</v>
      </c>
      <c r="B279">
        <v>1</v>
      </c>
      <c r="C279">
        <v>1</v>
      </c>
      <c r="D279" t="s">
        <v>162</v>
      </c>
      <c r="E279">
        <v>64.023499999999999</v>
      </c>
      <c r="F279">
        <v>222</v>
      </c>
      <c r="G279">
        <v>63.020699999999998</v>
      </c>
      <c r="H279">
        <v>235</v>
      </c>
      <c r="I279">
        <v>92.306200000000004</v>
      </c>
      <c r="J279">
        <v>329</v>
      </c>
      <c r="K279">
        <v>93.506299999999996</v>
      </c>
      <c r="L279">
        <v>322</v>
      </c>
      <c r="M279">
        <v>101.893</v>
      </c>
      <c r="N279">
        <v>169</v>
      </c>
      <c r="O279">
        <v>103.31699999999999</v>
      </c>
      <c r="P279">
        <v>160</v>
      </c>
      <c r="Q279">
        <v>-9.8110499999999998</v>
      </c>
      <c r="R279">
        <v>284</v>
      </c>
      <c r="S279">
        <f t="shared" si="100"/>
        <v>-0.15323592118518978</v>
      </c>
      <c r="T279">
        <f t="shared" si="101"/>
        <v>286</v>
      </c>
      <c r="U279">
        <f t="shared" si="102"/>
        <v>559784.87150144263</v>
      </c>
      <c r="V279">
        <f t="shared" si="103"/>
        <v>326</v>
      </c>
      <c r="W279">
        <f t="shared" si="104"/>
        <v>26.081673095079509</v>
      </c>
      <c r="X279">
        <f t="shared" si="105"/>
        <v>173</v>
      </c>
      <c r="Y279">
        <f t="shared" si="106"/>
        <v>229.5</v>
      </c>
      <c r="Z279">
        <v>0.24229999999999999</v>
      </c>
      <c r="AA279">
        <f t="shared" si="107"/>
        <v>275</v>
      </c>
      <c r="AB279">
        <v>0.30659999999999998</v>
      </c>
      <c r="AC279">
        <f t="shared" si="108"/>
        <v>0.27444999999999997</v>
      </c>
      <c r="AD279">
        <f t="shared" si="109"/>
        <v>272</v>
      </c>
      <c r="AE279">
        <v>0.16350000000000001</v>
      </c>
      <c r="AF279">
        <f t="shared" si="110"/>
        <v>315</v>
      </c>
      <c r="AG279">
        <v>0.23089999999999999</v>
      </c>
      <c r="AH279">
        <f t="shared" si="111"/>
        <v>285</v>
      </c>
      <c r="AI279">
        <f t="shared" si="112"/>
        <v>285.58333333333331</v>
      </c>
      <c r="AJ279">
        <f>IF(C279=1,(AI279/Z279),REF)</f>
        <v>1178.6353005915532</v>
      </c>
      <c r="AK279">
        <f t="shared" si="113"/>
        <v>283</v>
      </c>
      <c r="AL279">
        <f>IF(B279=1,(AI279/AC279),REF)</f>
        <v>1040.56598044574</v>
      </c>
      <c r="AM279">
        <f t="shared" si="114"/>
        <v>282</v>
      </c>
      <c r="AN279">
        <f t="shared" si="115"/>
        <v>272</v>
      </c>
      <c r="AO279" t="str">
        <f t="shared" si="116"/>
        <v>IUPUI</v>
      </c>
      <c r="AP279">
        <f t="shared" si="117"/>
        <v>0.13317758312269093</v>
      </c>
      <c r="AQ279">
        <f t="shared" si="118"/>
        <v>0.13192408980748274</v>
      </c>
      <c r="AR279">
        <f t="shared" si="119"/>
        <v>0.44560801021651469</v>
      </c>
      <c r="AS279" t="str">
        <f t="shared" si="120"/>
        <v>IUPUI</v>
      </c>
      <c r="AT279">
        <f t="shared" si="121"/>
        <v>278</v>
      </c>
      <c r="AU279">
        <f t="shared" si="122"/>
        <v>274</v>
      </c>
      <c r="AV279">
        <v>278</v>
      </c>
      <c r="AW279" t="str">
        <f t="shared" si="123"/>
        <v>IUPUI</v>
      </c>
      <c r="AX279" t="str">
        <f t="shared" si="124"/>
        <v/>
      </c>
      <c r="AY279">
        <v>278</v>
      </c>
    </row>
    <row r="280" spans="1:51" x14ac:dyDescent="0.25">
      <c r="A280">
        <v>1</v>
      </c>
      <c r="B280">
        <v>1</v>
      </c>
      <c r="C280">
        <v>1</v>
      </c>
      <c r="D280" t="s">
        <v>193</v>
      </c>
      <c r="E280">
        <v>70.466200000000001</v>
      </c>
      <c r="F280">
        <v>8</v>
      </c>
      <c r="G280">
        <v>69.610399999999998</v>
      </c>
      <c r="H280">
        <v>7</v>
      </c>
      <c r="I280">
        <v>92.588399999999993</v>
      </c>
      <c r="J280">
        <v>325</v>
      </c>
      <c r="K280">
        <v>95.804199999999994</v>
      </c>
      <c r="L280">
        <v>306</v>
      </c>
      <c r="M280">
        <v>101.06100000000001</v>
      </c>
      <c r="N280">
        <v>150</v>
      </c>
      <c r="O280">
        <v>103.744</v>
      </c>
      <c r="P280">
        <v>167</v>
      </c>
      <c r="Q280">
        <v>-7.9399100000000002</v>
      </c>
      <c r="R280">
        <v>257</v>
      </c>
      <c r="S280">
        <f t="shared" si="100"/>
        <v>-0.11267529680896664</v>
      </c>
      <c r="T280">
        <f t="shared" si="101"/>
        <v>251</v>
      </c>
      <c r="U280">
        <f t="shared" si="102"/>
        <v>646770.12257148768</v>
      </c>
      <c r="V280">
        <f t="shared" si="103"/>
        <v>246</v>
      </c>
      <c r="W280">
        <f t="shared" si="104"/>
        <v>23.853929425543544</v>
      </c>
      <c r="X280">
        <f t="shared" si="105"/>
        <v>75</v>
      </c>
      <c r="Y280">
        <f t="shared" si="106"/>
        <v>163</v>
      </c>
      <c r="Z280">
        <v>0.20380000000000001</v>
      </c>
      <c r="AA280">
        <f t="shared" si="107"/>
        <v>292</v>
      </c>
      <c r="AB280">
        <v>0.39979999999999999</v>
      </c>
      <c r="AC280">
        <f t="shared" si="108"/>
        <v>0.30180000000000001</v>
      </c>
      <c r="AD280">
        <f t="shared" si="109"/>
        <v>262</v>
      </c>
      <c r="AE280">
        <v>0.63600000000000001</v>
      </c>
      <c r="AF280">
        <f t="shared" si="110"/>
        <v>140</v>
      </c>
      <c r="AG280">
        <v>0.33079999999999998</v>
      </c>
      <c r="AH280">
        <f t="shared" si="111"/>
        <v>240</v>
      </c>
      <c r="AI280">
        <f t="shared" si="112"/>
        <v>217</v>
      </c>
      <c r="AJ280">
        <f>IF(C280=1,(AI280/Z280),REF)</f>
        <v>1064.7693817468105</v>
      </c>
      <c r="AK280">
        <f t="shared" si="113"/>
        <v>276</v>
      </c>
      <c r="AL280">
        <f>IF(B280=1,(AI280/AC280),REF)</f>
        <v>719.01921802518223</v>
      </c>
      <c r="AM280">
        <f t="shared" si="114"/>
        <v>243</v>
      </c>
      <c r="AN280">
        <f t="shared" si="115"/>
        <v>243</v>
      </c>
      <c r="AO280" t="str">
        <f t="shared" si="116"/>
        <v>Marshall</v>
      </c>
      <c r="AP280">
        <f t="shared" si="117"/>
        <v>0.1131603504290478</v>
      </c>
      <c r="AQ280">
        <f t="shared" si="118"/>
        <v>0.15193094790450984</v>
      </c>
      <c r="AR280">
        <f t="shared" si="119"/>
        <v>0.44560103469262541</v>
      </c>
      <c r="AS280" t="str">
        <f t="shared" si="120"/>
        <v>Marshall</v>
      </c>
      <c r="AT280">
        <f t="shared" si="121"/>
        <v>279</v>
      </c>
      <c r="AU280">
        <f t="shared" si="122"/>
        <v>261.33333333333331</v>
      </c>
      <c r="AV280">
        <v>280</v>
      </c>
      <c r="AW280" t="str">
        <f t="shared" si="123"/>
        <v>Marshall</v>
      </c>
      <c r="AX280" t="str">
        <f t="shared" si="124"/>
        <v/>
      </c>
      <c r="AY280">
        <v>279</v>
      </c>
    </row>
    <row r="281" spans="1:51" x14ac:dyDescent="0.25">
      <c r="A281">
        <v>1</v>
      </c>
      <c r="B281">
        <v>1</v>
      </c>
      <c r="C281">
        <v>1</v>
      </c>
      <c r="D281" t="s">
        <v>72</v>
      </c>
      <c r="E281">
        <v>65.7286</v>
      </c>
      <c r="F281">
        <v>128</v>
      </c>
      <c r="G281">
        <v>65.433099999999996</v>
      </c>
      <c r="H281">
        <v>105</v>
      </c>
      <c r="I281">
        <v>95.409499999999994</v>
      </c>
      <c r="J281">
        <v>298</v>
      </c>
      <c r="K281">
        <v>98.617999999999995</v>
      </c>
      <c r="L281">
        <v>268</v>
      </c>
      <c r="M281">
        <v>106.509</v>
      </c>
      <c r="N281">
        <v>273</v>
      </c>
      <c r="O281">
        <v>109.116</v>
      </c>
      <c r="P281">
        <v>278</v>
      </c>
      <c r="Q281">
        <v>-10.4976</v>
      </c>
      <c r="R281">
        <v>291</v>
      </c>
      <c r="S281">
        <f t="shared" si="100"/>
        <v>-0.15971738330042029</v>
      </c>
      <c r="T281">
        <f t="shared" si="101"/>
        <v>292</v>
      </c>
      <c r="U281">
        <f t="shared" si="102"/>
        <v>639244.15159062622</v>
      </c>
      <c r="V281">
        <f t="shared" si="103"/>
        <v>259</v>
      </c>
      <c r="W281">
        <f t="shared" si="104"/>
        <v>27.724716719049635</v>
      </c>
      <c r="X281">
        <f t="shared" si="105"/>
        <v>261</v>
      </c>
      <c r="Y281">
        <f t="shared" si="106"/>
        <v>276.5</v>
      </c>
      <c r="Z281">
        <v>0.25190000000000001</v>
      </c>
      <c r="AA281">
        <f t="shared" si="107"/>
        <v>268</v>
      </c>
      <c r="AB281">
        <v>0.26800000000000002</v>
      </c>
      <c r="AC281">
        <f t="shared" si="108"/>
        <v>0.25995000000000001</v>
      </c>
      <c r="AD281">
        <f t="shared" si="109"/>
        <v>283</v>
      </c>
      <c r="AE281">
        <v>0.1774</v>
      </c>
      <c r="AF281">
        <f t="shared" si="110"/>
        <v>304</v>
      </c>
      <c r="AG281">
        <v>0.3251</v>
      </c>
      <c r="AH281">
        <f t="shared" si="111"/>
        <v>247</v>
      </c>
      <c r="AI281">
        <f t="shared" si="112"/>
        <v>276.91666666666669</v>
      </c>
      <c r="AJ281">
        <f>IF(C281=1,(AI281/Z281),REF)</f>
        <v>1099.3118962551277</v>
      </c>
      <c r="AK281">
        <f t="shared" si="113"/>
        <v>278</v>
      </c>
      <c r="AL281">
        <f>IF(B281=1,(AI281/AC281),REF)</f>
        <v>1065.268961979868</v>
      </c>
      <c r="AM281">
        <f t="shared" si="114"/>
        <v>287</v>
      </c>
      <c r="AN281">
        <f t="shared" si="115"/>
        <v>278</v>
      </c>
      <c r="AO281" t="str">
        <f t="shared" si="116"/>
        <v>Cal St. Fullerton</v>
      </c>
      <c r="AP281">
        <f t="shared" si="117"/>
        <v>0.13942213669087206</v>
      </c>
      <c r="AQ281">
        <f t="shared" si="118"/>
        <v>0.12458822166390722</v>
      </c>
      <c r="AR281">
        <f t="shared" si="119"/>
        <v>0.44487334807654499</v>
      </c>
      <c r="AS281" t="str">
        <f t="shared" si="120"/>
        <v>Cal St. Fullerton</v>
      </c>
      <c r="AT281">
        <f t="shared" si="121"/>
        <v>280</v>
      </c>
      <c r="AU281">
        <f t="shared" si="122"/>
        <v>280.33333333333331</v>
      </c>
      <c r="AV281">
        <v>279</v>
      </c>
      <c r="AW281" t="str">
        <f t="shared" si="123"/>
        <v>Cal St. Fullerton</v>
      </c>
      <c r="AX281" t="str">
        <f t="shared" si="124"/>
        <v/>
      </c>
      <c r="AY281">
        <v>280</v>
      </c>
    </row>
    <row r="282" spans="1:51" x14ac:dyDescent="0.25">
      <c r="A282">
        <v>1</v>
      </c>
      <c r="B282">
        <v>1</v>
      </c>
      <c r="C282">
        <v>1</v>
      </c>
      <c r="D282" t="s">
        <v>364</v>
      </c>
      <c r="E282">
        <v>76.551699999999997</v>
      </c>
      <c r="F282">
        <v>1</v>
      </c>
      <c r="G282">
        <v>76.280100000000004</v>
      </c>
      <c r="H282">
        <v>1</v>
      </c>
      <c r="I282">
        <v>99.578299999999999</v>
      </c>
      <c r="J282">
        <v>231</v>
      </c>
      <c r="K282">
        <v>97.911100000000005</v>
      </c>
      <c r="L282">
        <v>283</v>
      </c>
      <c r="M282">
        <v>106.551</v>
      </c>
      <c r="N282">
        <v>276</v>
      </c>
      <c r="O282">
        <v>108.705</v>
      </c>
      <c r="P282">
        <v>270</v>
      </c>
      <c r="Q282">
        <v>-10.794</v>
      </c>
      <c r="R282">
        <v>293</v>
      </c>
      <c r="S282">
        <f t="shared" si="100"/>
        <v>-0.14100144085631011</v>
      </c>
      <c r="T282">
        <f t="shared" si="101"/>
        <v>277</v>
      </c>
      <c r="U282">
        <f t="shared" si="102"/>
        <v>733869.26436268096</v>
      </c>
      <c r="V282">
        <f t="shared" si="103"/>
        <v>112</v>
      </c>
      <c r="W282">
        <f t="shared" si="104"/>
        <v>23.661615509135117</v>
      </c>
      <c r="X282">
        <f t="shared" si="105"/>
        <v>68</v>
      </c>
      <c r="Y282">
        <f t="shared" si="106"/>
        <v>172.5</v>
      </c>
      <c r="Z282">
        <v>0.254</v>
      </c>
      <c r="AA282">
        <f t="shared" si="107"/>
        <v>266</v>
      </c>
      <c r="AB282">
        <v>0.2437</v>
      </c>
      <c r="AC282">
        <f t="shared" si="108"/>
        <v>0.24885000000000002</v>
      </c>
      <c r="AD282">
        <f t="shared" si="109"/>
        <v>292</v>
      </c>
      <c r="AE282">
        <v>0.19620000000000001</v>
      </c>
      <c r="AF282">
        <f t="shared" si="110"/>
        <v>296</v>
      </c>
      <c r="AG282">
        <v>0.22339999999999999</v>
      </c>
      <c r="AH282">
        <f t="shared" si="111"/>
        <v>288</v>
      </c>
      <c r="AI282">
        <f t="shared" si="112"/>
        <v>239.58333333333334</v>
      </c>
      <c r="AJ282">
        <f>IF(C282=1,(AI282/Z282),REF)</f>
        <v>943.24146981627302</v>
      </c>
      <c r="AK282">
        <f t="shared" si="113"/>
        <v>268</v>
      </c>
      <c r="AL282">
        <f>IF(B282=1,(AI282/AC282),REF)</f>
        <v>962.76203871140581</v>
      </c>
      <c r="AM282">
        <f t="shared" si="114"/>
        <v>274</v>
      </c>
      <c r="AN282">
        <f t="shared" si="115"/>
        <v>268</v>
      </c>
      <c r="AO282" t="str">
        <f t="shared" si="116"/>
        <v>VMI</v>
      </c>
      <c r="AP282">
        <f t="shared" si="117"/>
        <v>0.1427536059836727</v>
      </c>
      <c r="AQ282">
        <f t="shared" si="118"/>
        <v>0.12078620870424461</v>
      </c>
      <c r="AR282">
        <f t="shared" si="119"/>
        <v>0.44455602057205246</v>
      </c>
      <c r="AS282" t="str">
        <f t="shared" si="120"/>
        <v>VMI</v>
      </c>
      <c r="AT282">
        <f t="shared" si="121"/>
        <v>281</v>
      </c>
      <c r="AU282">
        <f t="shared" si="122"/>
        <v>280.33333333333331</v>
      </c>
      <c r="AV282">
        <v>282</v>
      </c>
      <c r="AW282" t="str">
        <f t="shared" si="123"/>
        <v>VMI</v>
      </c>
      <c r="AX282" t="str">
        <f t="shared" si="124"/>
        <v/>
      </c>
      <c r="AY282">
        <v>281</v>
      </c>
    </row>
    <row r="283" spans="1:51" x14ac:dyDescent="0.25">
      <c r="A283">
        <v>1</v>
      </c>
      <c r="B283">
        <v>1</v>
      </c>
      <c r="C283">
        <v>1</v>
      </c>
      <c r="D283" t="s">
        <v>301</v>
      </c>
      <c r="E283">
        <v>63.999200000000002</v>
      </c>
      <c r="F283">
        <v>224</v>
      </c>
      <c r="G283">
        <v>63.394799999999996</v>
      </c>
      <c r="H283">
        <v>208</v>
      </c>
      <c r="I283">
        <v>94.462199999999996</v>
      </c>
      <c r="J283">
        <v>305</v>
      </c>
      <c r="K283">
        <v>98.927800000000005</v>
      </c>
      <c r="L283">
        <v>265</v>
      </c>
      <c r="M283">
        <v>106.376</v>
      </c>
      <c r="N283">
        <v>271</v>
      </c>
      <c r="O283">
        <v>107.619</v>
      </c>
      <c r="P283">
        <v>244</v>
      </c>
      <c r="Q283">
        <v>-8.6908600000000007</v>
      </c>
      <c r="R283">
        <v>274</v>
      </c>
      <c r="S283">
        <f t="shared" si="100"/>
        <v>-0.13580169752121893</v>
      </c>
      <c r="T283">
        <f t="shared" si="101"/>
        <v>274</v>
      </c>
      <c r="U283">
        <f t="shared" si="102"/>
        <v>626341.5858540698</v>
      </c>
      <c r="V283">
        <f t="shared" si="103"/>
        <v>276</v>
      </c>
      <c r="W283">
        <f t="shared" si="104"/>
        <v>27.851447949365067</v>
      </c>
      <c r="X283">
        <f t="shared" si="105"/>
        <v>271</v>
      </c>
      <c r="Y283">
        <f t="shared" si="106"/>
        <v>272.5</v>
      </c>
      <c r="Z283">
        <v>0.2177</v>
      </c>
      <c r="AA283">
        <f t="shared" si="107"/>
        <v>287</v>
      </c>
      <c r="AB283">
        <v>0.35959999999999998</v>
      </c>
      <c r="AC283">
        <f t="shared" si="108"/>
        <v>0.28864999999999996</v>
      </c>
      <c r="AD283">
        <f t="shared" si="109"/>
        <v>267</v>
      </c>
      <c r="AE283">
        <v>0.42559999999999998</v>
      </c>
      <c r="AF283">
        <f t="shared" si="110"/>
        <v>212</v>
      </c>
      <c r="AG283">
        <v>0.38619999999999999</v>
      </c>
      <c r="AH283">
        <f t="shared" si="111"/>
        <v>208</v>
      </c>
      <c r="AI283">
        <f t="shared" si="112"/>
        <v>251.58333333333334</v>
      </c>
      <c r="AJ283">
        <f>IF(C283=1,(AI283/Z283),REF)</f>
        <v>1155.6423212371765</v>
      </c>
      <c r="AK283">
        <f t="shared" si="113"/>
        <v>281</v>
      </c>
      <c r="AL283">
        <f>IF(B283=1,(AI283/AC283),REF)</f>
        <v>871.5861192909523</v>
      </c>
      <c r="AM283">
        <f t="shared" si="114"/>
        <v>268</v>
      </c>
      <c r="AN283">
        <f t="shared" si="115"/>
        <v>267</v>
      </c>
      <c r="AO283" t="str">
        <f t="shared" si="116"/>
        <v>South Florida</v>
      </c>
      <c r="AP283">
        <f t="shared" si="117"/>
        <v>0.11989242504260841</v>
      </c>
      <c r="AQ283">
        <f t="shared" si="118"/>
        <v>0.14185751506325983</v>
      </c>
      <c r="AR283">
        <f t="shared" si="119"/>
        <v>0.44334584038158636</v>
      </c>
      <c r="AS283" t="str">
        <f t="shared" si="120"/>
        <v>South Florida</v>
      </c>
      <c r="AT283">
        <f t="shared" si="121"/>
        <v>282</v>
      </c>
      <c r="AU283">
        <f t="shared" si="122"/>
        <v>272</v>
      </c>
      <c r="AV283">
        <v>281</v>
      </c>
      <c r="AW283" t="str">
        <f t="shared" si="123"/>
        <v>South Florida</v>
      </c>
      <c r="AX283" t="str">
        <f t="shared" si="124"/>
        <v/>
      </c>
      <c r="AY283">
        <v>282</v>
      </c>
    </row>
    <row r="284" spans="1:51" x14ac:dyDescent="0.25">
      <c r="A284">
        <v>1</v>
      </c>
      <c r="B284">
        <v>1</v>
      </c>
      <c r="C284">
        <v>1</v>
      </c>
      <c r="D284" t="s">
        <v>105</v>
      </c>
      <c r="E284">
        <v>58.794199999999996</v>
      </c>
      <c r="F284">
        <v>346</v>
      </c>
      <c r="G284">
        <v>58.710099999999997</v>
      </c>
      <c r="H284">
        <v>343</v>
      </c>
      <c r="I284">
        <v>98.940299999999993</v>
      </c>
      <c r="J284">
        <v>246</v>
      </c>
      <c r="K284">
        <v>104.59099999999999</v>
      </c>
      <c r="L284">
        <v>155</v>
      </c>
      <c r="M284">
        <v>113.26</v>
      </c>
      <c r="N284">
        <v>346</v>
      </c>
      <c r="O284">
        <v>113.92</v>
      </c>
      <c r="P284">
        <v>334</v>
      </c>
      <c r="Q284">
        <v>-9.3286599999999993</v>
      </c>
      <c r="R284">
        <v>280</v>
      </c>
      <c r="S284">
        <f t="shared" si="100"/>
        <v>-0.15867211391599867</v>
      </c>
      <c r="T284">
        <f t="shared" si="101"/>
        <v>291</v>
      </c>
      <c r="U284">
        <f t="shared" si="102"/>
        <v>643166.05631457013</v>
      </c>
      <c r="V284">
        <f t="shared" si="103"/>
        <v>251</v>
      </c>
      <c r="W284">
        <f t="shared" si="104"/>
        <v>33.206681500128816</v>
      </c>
      <c r="X284">
        <f t="shared" si="105"/>
        <v>350</v>
      </c>
      <c r="Y284">
        <f t="shared" si="106"/>
        <v>320.5</v>
      </c>
      <c r="Z284">
        <v>0.1681</v>
      </c>
      <c r="AA284">
        <f t="shared" si="107"/>
        <v>308</v>
      </c>
      <c r="AB284">
        <v>0.50509999999999999</v>
      </c>
      <c r="AC284">
        <f t="shared" si="108"/>
        <v>0.33660000000000001</v>
      </c>
      <c r="AD284">
        <f t="shared" si="109"/>
        <v>242</v>
      </c>
      <c r="AE284">
        <v>0.66830000000000001</v>
      </c>
      <c r="AF284">
        <f t="shared" si="110"/>
        <v>127</v>
      </c>
      <c r="AG284">
        <v>0.221</v>
      </c>
      <c r="AH284">
        <f t="shared" si="111"/>
        <v>289</v>
      </c>
      <c r="AI284">
        <f t="shared" si="112"/>
        <v>253.41666666666666</v>
      </c>
      <c r="AJ284">
        <f>IF(C284=1,(AI284/Z284),REF)</f>
        <v>1507.5351973031925</v>
      </c>
      <c r="AK284">
        <f t="shared" si="113"/>
        <v>301</v>
      </c>
      <c r="AL284">
        <f>IF(B284=1,(AI284/AC284),REF)</f>
        <v>752.8718558130322</v>
      </c>
      <c r="AM284">
        <f t="shared" si="114"/>
        <v>252</v>
      </c>
      <c r="AN284">
        <f t="shared" si="115"/>
        <v>242</v>
      </c>
      <c r="AO284" t="str">
        <f t="shared" si="116"/>
        <v>Drake</v>
      </c>
      <c r="AP284">
        <f t="shared" si="117"/>
        <v>9.0148110177422996E-2</v>
      </c>
      <c r="AQ284">
        <f t="shared" si="118"/>
        <v>0.168478137623091</v>
      </c>
      <c r="AR284">
        <f t="shared" si="119"/>
        <v>0.44122188058010325</v>
      </c>
      <c r="AS284" t="str">
        <f t="shared" si="120"/>
        <v>Drake</v>
      </c>
      <c r="AT284">
        <f t="shared" si="121"/>
        <v>283</v>
      </c>
      <c r="AU284">
        <f t="shared" si="122"/>
        <v>255.66666666666666</v>
      </c>
      <c r="AV284">
        <v>283</v>
      </c>
      <c r="AW284" t="str">
        <f t="shared" si="123"/>
        <v>Drake</v>
      </c>
      <c r="AX284" t="str">
        <f t="shared" si="124"/>
        <v/>
      </c>
      <c r="AY284">
        <v>283</v>
      </c>
    </row>
    <row r="285" spans="1:51" x14ac:dyDescent="0.25">
      <c r="A285">
        <v>1</v>
      </c>
      <c r="B285">
        <v>1</v>
      </c>
      <c r="C285">
        <v>1</v>
      </c>
      <c r="D285" t="s">
        <v>280</v>
      </c>
      <c r="E285">
        <v>63.579799999999999</v>
      </c>
      <c r="F285">
        <v>249</v>
      </c>
      <c r="G285">
        <v>62.624400000000001</v>
      </c>
      <c r="H285">
        <v>257</v>
      </c>
      <c r="I285">
        <v>92.134699999999995</v>
      </c>
      <c r="J285">
        <v>331</v>
      </c>
      <c r="K285">
        <v>95.475800000000007</v>
      </c>
      <c r="L285">
        <v>312</v>
      </c>
      <c r="M285">
        <v>104.518</v>
      </c>
      <c r="N285">
        <v>226</v>
      </c>
      <c r="O285">
        <v>105.32299999999999</v>
      </c>
      <c r="P285">
        <v>198</v>
      </c>
      <c r="Q285">
        <v>-9.8470499999999994</v>
      </c>
      <c r="R285">
        <v>285</v>
      </c>
      <c r="S285">
        <f t="shared" si="100"/>
        <v>-0.15487937992884512</v>
      </c>
      <c r="T285">
        <f t="shared" si="101"/>
        <v>288</v>
      </c>
      <c r="U285">
        <f t="shared" si="102"/>
        <v>579569.82963331405</v>
      </c>
      <c r="V285">
        <f t="shared" si="103"/>
        <v>316</v>
      </c>
      <c r="W285">
        <f t="shared" si="104"/>
        <v>27.084323728518974</v>
      </c>
      <c r="X285">
        <f t="shared" si="105"/>
        <v>227</v>
      </c>
      <c r="Y285">
        <f t="shared" si="106"/>
        <v>257.5</v>
      </c>
      <c r="Z285">
        <v>0.22320000000000001</v>
      </c>
      <c r="AA285">
        <f t="shared" si="107"/>
        <v>284</v>
      </c>
      <c r="AB285">
        <v>0.3256</v>
      </c>
      <c r="AC285">
        <f t="shared" si="108"/>
        <v>0.27439999999999998</v>
      </c>
      <c r="AD285">
        <f t="shared" si="109"/>
        <v>273</v>
      </c>
      <c r="AE285">
        <v>0.2094</v>
      </c>
      <c r="AF285">
        <f t="shared" si="110"/>
        <v>291</v>
      </c>
      <c r="AG285">
        <v>0.28000000000000003</v>
      </c>
      <c r="AH285">
        <f t="shared" si="111"/>
        <v>266</v>
      </c>
      <c r="AI285">
        <f t="shared" si="112"/>
        <v>281.91666666666669</v>
      </c>
      <c r="AJ285">
        <f>IF(C285=1,(AI285/Z285),REF)</f>
        <v>1263.0675029868578</v>
      </c>
      <c r="AK285">
        <f t="shared" si="113"/>
        <v>288</v>
      </c>
      <c r="AL285">
        <f>IF(B285=1,(AI285/AC285),REF)</f>
        <v>1027.3931000971818</v>
      </c>
      <c r="AM285">
        <f t="shared" si="114"/>
        <v>281</v>
      </c>
      <c r="AN285">
        <f t="shared" si="115"/>
        <v>273</v>
      </c>
      <c r="AO285" t="str">
        <f t="shared" si="116"/>
        <v>Saint Louis</v>
      </c>
      <c r="AP285">
        <f t="shared" si="117"/>
        <v>0.12183363265495945</v>
      </c>
      <c r="AQ285">
        <f t="shared" si="118"/>
        <v>0.1321102762633429</v>
      </c>
      <c r="AR285">
        <f t="shared" si="119"/>
        <v>0.43800908834438568</v>
      </c>
      <c r="AS285" t="str">
        <f t="shared" si="120"/>
        <v>Saint Louis</v>
      </c>
      <c r="AT285">
        <f t="shared" si="121"/>
        <v>284</v>
      </c>
      <c r="AU285">
        <f t="shared" si="122"/>
        <v>276.66666666666669</v>
      </c>
      <c r="AV285">
        <v>284</v>
      </c>
      <c r="AW285" t="str">
        <f t="shared" si="123"/>
        <v>Saint Louis</v>
      </c>
      <c r="AX285" t="str">
        <f t="shared" si="124"/>
        <v/>
      </c>
      <c r="AY285">
        <v>284</v>
      </c>
    </row>
    <row r="286" spans="1:51" x14ac:dyDescent="0.25">
      <c r="A286">
        <v>1</v>
      </c>
      <c r="B286">
        <v>1</v>
      </c>
      <c r="C286">
        <v>1</v>
      </c>
      <c r="D286" t="s">
        <v>40</v>
      </c>
      <c r="E286">
        <v>69.219700000000003</v>
      </c>
      <c r="F286">
        <v>17</v>
      </c>
      <c r="G286">
        <v>67.180400000000006</v>
      </c>
      <c r="H286">
        <v>38</v>
      </c>
      <c r="I286">
        <v>101.64100000000001</v>
      </c>
      <c r="J286">
        <v>182</v>
      </c>
      <c r="K286">
        <v>97.2697</v>
      </c>
      <c r="L286">
        <v>288</v>
      </c>
      <c r="M286">
        <v>96.0745</v>
      </c>
      <c r="N286">
        <v>47</v>
      </c>
      <c r="O286">
        <v>105.666</v>
      </c>
      <c r="P286">
        <v>205</v>
      </c>
      <c r="Q286">
        <v>-8.3960699999999999</v>
      </c>
      <c r="R286">
        <v>266</v>
      </c>
      <c r="S286">
        <f t="shared" si="100"/>
        <v>-0.12129928329651814</v>
      </c>
      <c r="T286">
        <f t="shared" si="101"/>
        <v>258</v>
      </c>
      <c r="U286">
        <f t="shared" si="102"/>
        <v>654914.89150822838</v>
      </c>
      <c r="V286">
        <f t="shared" si="103"/>
        <v>233</v>
      </c>
      <c r="W286">
        <f t="shared" si="104"/>
        <v>25.007294879276024</v>
      </c>
      <c r="X286">
        <f t="shared" si="105"/>
        <v>127</v>
      </c>
      <c r="Y286">
        <f t="shared" si="106"/>
        <v>192.5</v>
      </c>
      <c r="Z286">
        <v>0.23330000000000001</v>
      </c>
      <c r="AA286">
        <f t="shared" si="107"/>
        <v>281</v>
      </c>
      <c r="AB286">
        <v>0.26319999999999999</v>
      </c>
      <c r="AC286">
        <f t="shared" si="108"/>
        <v>0.24825</v>
      </c>
      <c r="AD286">
        <f t="shared" si="109"/>
        <v>293</v>
      </c>
      <c r="AE286">
        <v>0.1348</v>
      </c>
      <c r="AF286">
        <f t="shared" si="110"/>
        <v>327</v>
      </c>
      <c r="AG286">
        <v>0.25140000000000001</v>
      </c>
      <c r="AH286">
        <f t="shared" si="111"/>
        <v>277</v>
      </c>
      <c r="AI286">
        <f t="shared" si="112"/>
        <v>263.41666666666669</v>
      </c>
      <c r="AJ286">
        <f>IF(C286=1,(AI286/Z286),REF)</f>
        <v>1129.0898699814259</v>
      </c>
      <c r="AK286">
        <f t="shared" si="113"/>
        <v>279</v>
      </c>
      <c r="AL286">
        <f>IF(B286=1,(AI286/AC286),REF)</f>
        <v>1061.0943269553543</v>
      </c>
      <c r="AM286">
        <f t="shared" si="114"/>
        <v>286</v>
      </c>
      <c r="AN286">
        <f t="shared" si="115"/>
        <v>279</v>
      </c>
      <c r="AO286" t="str">
        <f t="shared" si="116"/>
        <v>Alabama St.</v>
      </c>
      <c r="AP286">
        <f t="shared" si="117"/>
        <v>0.12878270624350865</v>
      </c>
      <c r="AQ286">
        <f t="shared" si="118"/>
        <v>0.11903908565645673</v>
      </c>
      <c r="AR286">
        <f t="shared" si="119"/>
        <v>0.43375430569694789</v>
      </c>
      <c r="AS286" t="str">
        <f t="shared" si="120"/>
        <v>Alabama St.</v>
      </c>
      <c r="AT286">
        <f t="shared" si="121"/>
        <v>285</v>
      </c>
      <c r="AU286">
        <f t="shared" si="122"/>
        <v>285.66666666666669</v>
      </c>
      <c r="AV286">
        <v>285</v>
      </c>
      <c r="AW286" t="str">
        <f t="shared" si="123"/>
        <v>Alabama St.</v>
      </c>
      <c r="AX286" t="str">
        <f t="shared" si="124"/>
        <v/>
      </c>
      <c r="AY286">
        <v>285</v>
      </c>
    </row>
    <row r="287" spans="1:51" x14ac:dyDescent="0.25">
      <c r="A287">
        <v>1</v>
      </c>
      <c r="B287">
        <v>1</v>
      </c>
      <c r="C287">
        <v>1</v>
      </c>
      <c r="D287" t="s">
        <v>294</v>
      </c>
      <c r="E287">
        <v>66.513900000000007</v>
      </c>
      <c r="F287">
        <v>96</v>
      </c>
      <c r="G287">
        <v>66.156499999999994</v>
      </c>
      <c r="H287">
        <v>72</v>
      </c>
      <c r="I287">
        <v>97.773799999999994</v>
      </c>
      <c r="J287">
        <v>265</v>
      </c>
      <c r="K287">
        <v>96.980999999999995</v>
      </c>
      <c r="L287">
        <v>292</v>
      </c>
      <c r="M287">
        <v>101.98</v>
      </c>
      <c r="N287">
        <v>170</v>
      </c>
      <c r="O287">
        <v>104.557</v>
      </c>
      <c r="P287">
        <v>181</v>
      </c>
      <c r="Q287">
        <v>-7.5763299999999996</v>
      </c>
      <c r="R287">
        <v>250</v>
      </c>
      <c r="S287">
        <f t="shared" si="100"/>
        <v>-0.11390100415101215</v>
      </c>
      <c r="T287">
        <f t="shared" si="101"/>
        <v>253</v>
      </c>
      <c r="U287">
        <f t="shared" si="102"/>
        <v>625584.13887611788</v>
      </c>
      <c r="V287">
        <f t="shared" si="103"/>
        <v>278</v>
      </c>
      <c r="W287">
        <f t="shared" si="104"/>
        <v>25.588956078338096</v>
      </c>
      <c r="X287">
        <f t="shared" si="105"/>
        <v>157</v>
      </c>
      <c r="Y287">
        <f t="shared" si="106"/>
        <v>205</v>
      </c>
      <c r="Z287">
        <v>0.15409999999999999</v>
      </c>
      <c r="AA287">
        <f t="shared" si="107"/>
        <v>314</v>
      </c>
      <c r="AB287">
        <v>0.495</v>
      </c>
      <c r="AC287">
        <f t="shared" si="108"/>
        <v>0.32455000000000001</v>
      </c>
      <c r="AD287">
        <f t="shared" si="109"/>
        <v>248</v>
      </c>
      <c r="AE287">
        <v>0.69179999999999997</v>
      </c>
      <c r="AF287">
        <f t="shared" si="110"/>
        <v>117</v>
      </c>
      <c r="AG287">
        <v>0.15559999999999999</v>
      </c>
      <c r="AH287">
        <f t="shared" si="111"/>
        <v>316</v>
      </c>
      <c r="AI287">
        <f t="shared" si="112"/>
        <v>236.16666666666666</v>
      </c>
      <c r="AJ287">
        <f>IF(C287=1,(AI287/Z287),REF)</f>
        <v>1532.5546182132814</v>
      </c>
      <c r="AK287">
        <f t="shared" si="113"/>
        <v>302</v>
      </c>
      <c r="AL287">
        <f>IF(B287=1,(AI287/AC287),REF)</f>
        <v>727.67421558054741</v>
      </c>
      <c r="AM287">
        <f t="shared" si="114"/>
        <v>246</v>
      </c>
      <c r="AN287">
        <f t="shared" si="115"/>
        <v>246</v>
      </c>
      <c r="AO287" t="str">
        <f t="shared" si="116"/>
        <v>SIU Edwardsville</v>
      </c>
      <c r="AP287">
        <f t="shared" si="117"/>
        <v>8.2504322440370578E-2</v>
      </c>
      <c r="AQ287">
        <f t="shared" si="118"/>
        <v>0.16313947653753447</v>
      </c>
      <c r="AR287">
        <f t="shared" si="119"/>
        <v>0.43222543877948505</v>
      </c>
      <c r="AS287" t="str">
        <f t="shared" si="120"/>
        <v>SIU Edwardsville</v>
      </c>
      <c r="AT287">
        <f t="shared" si="121"/>
        <v>286</v>
      </c>
      <c r="AU287">
        <f t="shared" si="122"/>
        <v>260</v>
      </c>
      <c r="AV287">
        <v>287</v>
      </c>
      <c r="AW287" t="str">
        <f t="shared" si="123"/>
        <v>SIU Edwardsville</v>
      </c>
      <c r="AX287" t="str">
        <f t="shared" si="124"/>
        <v/>
      </c>
      <c r="AY287">
        <v>286</v>
      </c>
    </row>
    <row r="288" spans="1:51" x14ac:dyDescent="0.25">
      <c r="A288">
        <v>1</v>
      </c>
      <c r="B288">
        <v>1</v>
      </c>
      <c r="C288">
        <v>1</v>
      </c>
      <c r="D288" t="s">
        <v>122</v>
      </c>
      <c r="E288">
        <v>64.603399999999993</v>
      </c>
      <c r="F288">
        <v>186</v>
      </c>
      <c r="G288">
        <v>63.579599999999999</v>
      </c>
      <c r="H288">
        <v>198</v>
      </c>
      <c r="I288">
        <v>96.477800000000002</v>
      </c>
      <c r="J288">
        <v>283</v>
      </c>
      <c r="K288">
        <v>98.349299999999999</v>
      </c>
      <c r="L288">
        <v>272</v>
      </c>
      <c r="M288">
        <v>105.122</v>
      </c>
      <c r="N288">
        <v>241</v>
      </c>
      <c r="O288">
        <v>108.43300000000001</v>
      </c>
      <c r="P288">
        <v>265</v>
      </c>
      <c r="Q288">
        <v>-10.083500000000001</v>
      </c>
      <c r="R288">
        <v>290</v>
      </c>
      <c r="S288">
        <f t="shared" si="100"/>
        <v>-0.1560862121807832</v>
      </c>
      <c r="T288">
        <f t="shared" si="101"/>
        <v>289</v>
      </c>
      <c r="U288">
        <f t="shared" si="102"/>
        <v>624881.86554600962</v>
      </c>
      <c r="V288">
        <f t="shared" si="103"/>
        <v>279</v>
      </c>
      <c r="W288">
        <f t="shared" si="104"/>
        <v>27.925630196613305</v>
      </c>
      <c r="X288">
        <f t="shared" si="105"/>
        <v>276</v>
      </c>
      <c r="Y288">
        <f t="shared" si="106"/>
        <v>282.5</v>
      </c>
      <c r="Z288">
        <v>0.224</v>
      </c>
      <c r="AA288">
        <f t="shared" si="107"/>
        <v>283</v>
      </c>
      <c r="AB288">
        <v>0.28589999999999999</v>
      </c>
      <c r="AC288">
        <f t="shared" si="108"/>
        <v>0.25495000000000001</v>
      </c>
      <c r="AD288">
        <f t="shared" si="109"/>
        <v>285</v>
      </c>
      <c r="AE288">
        <v>0.14169999999999999</v>
      </c>
      <c r="AF288">
        <f t="shared" si="110"/>
        <v>323</v>
      </c>
      <c r="AG288">
        <v>0.50049999999999994</v>
      </c>
      <c r="AH288">
        <f t="shared" si="111"/>
        <v>152</v>
      </c>
      <c r="AI288">
        <f t="shared" si="112"/>
        <v>268.41666666666669</v>
      </c>
      <c r="AJ288">
        <f>IF(C288=1,(AI288/Z288),REF)</f>
        <v>1198.2886904761906</v>
      </c>
      <c r="AK288">
        <f t="shared" si="113"/>
        <v>285</v>
      </c>
      <c r="AL288">
        <f>IF(B288=1,(AI288/AC288),REF)</f>
        <v>1052.8208145387985</v>
      </c>
      <c r="AM288">
        <f t="shared" si="114"/>
        <v>284</v>
      </c>
      <c r="AN288">
        <f t="shared" si="115"/>
        <v>284</v>
      </c>
      <c r="AO288" t="str">
        <f t="shared" si="116"/>
        <v>Florida Atlantic</v>
      </c>
      <c r="AP288">
        <f t="shared" si="117"/>
        <v>0.1229157489463156</v>
      </c>
      <c r="AQ288">
        <f t="shared" si="118"/>
        <v>0.12237149978677482</v>
      </c>
      <c r="AR288">
        <f t="shared" si="119"/>
        <v>0.43197438054709586</v>
      </c>
      <c r="AS288" t="str">
        <f t="shared" si="120"/>
        <v>Florida Atlantic</v>
      </c>
      <c r="AT288">
        <f t="shared" si="121"/>
        <v>287</v>
      </c>
      <c r="AU288">
        <f t="shared" si="122"/>
        <v>285.33333333333331</v>
      </c>
      <c r="AV288">
        <v>289</v>
      </c>
      <c r="AW288" t="str">
        <f t="shared" si="123"/>
        <v>Florida Atlantic</v>
      </c>
      <c r="AX288" t="str">
        <f t="shared" si="124"/>
        <v/>
      </c>
      <c r="AY288">
        <v>287</v>
      </c>
    </row>
    <row r="289" spans="1:51" x14ac:dyDescent="0.25">
      <c r="A289">
        <v>1</v>
      </c>
      <c r="B289">
        <v>1</v>
      </c>
      <c r="C289">
        <v>1</v>
      </c>
      <c r="D289" t="s">
        <v>149</v>
      </c>
      <c r="E289">
        <v>64.096500000000006</v>
      </c>
      <c r="F289">
        <v>219</v>
      </c>
      <c r="G289">
        <v>62.564599999999999</v>
      </c>
      <c r="H289">
        <v>260</v>
      </c>
      <c r="I289">
        <v>93.448400000000007</v>
      </c>
      <c r="J289">
        <v>316</v>
      </c>
      <c r="K289">
        <v>93.307199999999995</v>
      </c>
      <c r="L289">
        <v>325</v>
      </c>
      <c r="M289">
        <v>96.744100000000003</v>
      </c>
      <c r="N289">
        <v>64</v>
      </c>
      <c r="O289">
        <v>101.358</v>
      </c>
      <c r="P289">
        <v>126</v>
      </c>
      <c r="Q289">
        <v>-8.0511800000000004</v>
      </c>
      <c r="R289">
        <v>261</v>
      </c>
      <c r="S289">
        <f t="shared" si="100"/>
        <v>-0.12560436217266166</v>
      </c>
      <c r="T289">
        <f t="shared" si="101"/>
        <v>260</v>
      </c>
      <c r="U289">
        <f t="shared" si="102"/>
        <v>558039.10013744258</v>
      </c>
      <c r="V289">
        <f t="shared" si="103"/>
        <v>328</v>
      </c>
      <c r="W289">
        <f t="shared" si="104"/>
        <v>25.266118952865863</v>
      </c>
      <c r="X289">
        <f t="shared" si="105"/>
        <v>145</v>
      </c>
      <c r="Y289">
        <f t="shared" si="106"/>
        <v>202.5</v>
      </c>
      <c r="Z289">
        <v>0.20499999999999999</v>
      </c>
      <c r="AA289">
        <f t="shared" si="107"/>
        <v>291</v>
      </c>
      <c r="AB289">
        <v>0.3422</v>
      </c>
      <c r="AC289">
        <f t="shared" si="108"/>
        <v>0.27360000000000001</v>
      </c>
      <c r="AD289">
        <f t="shared" si="109"/>
        <v>274</v>
      </c>
      <c r="AE289">
        <v>0.41320000000000001</v>
      </c>
      <c r="AF289">
        <f t="shared" si="110"/>
        <v>217</v>
      </c>
      <c r="AG289">
        <v>0.219</v>
      </c>
      <c r="AH289">
        <f t="shared" si="111"/>
        <v>291</v>
      </c>
      <c r="AI289">
        <f t="shared" si="112"/>
        <v>262.08333333333331</v>
      </c>
      <c r="AJ289">
        <f>IF(C289=1,(AI289/Z289),REF)</f>
        <v>1278.4552845528456</v>
      </c>
      <c r="AK289">
        <f t="shared" si="113"/>
        <v>290</v>
      </c>
      <c r="AL289">
        <f>IF(B289=1,(AI289/AC289),REF)</f>
        <v>957.90692007797259</v>
      </c>
      <c r="AM289">
        <f t="shared" si="114"/>
        <v>273</v>
      </c>
      <c r="AN289">
        <f t="shared" si="115"/>
        <v>273</v>
      </c>
      <c r="AO289" t="str">
        <f t="shared" si="116"/>
        <v>Howard</v>
      </c>
      <c r="AP289">
        <f t="shared" si="117"/>
        <v>0.1117637502637389</v>
      </c>
      <c r="AQ289">
        <f t="shared" si="118"/>
        <v>0.13288325371746135</v>
      </c>
      <c r="AR289">
        <f t="shared" si="119"/>
        <v>0.43152301391056364</v>
      </c>
      <c r="AS289" t="str">
        <f t="shared" si="120"/>
        <v>Howard</v>
      </c>
      <c r="AT289">
        <f t="shared" si="121"/>
        <v>288</v>
      </c>
      <c r="AU289">
        <f t="shared" si="122"/>
        <v>278.33333333333331</v>
      </c>
      <c r="AV289">
        <v>288</v>
      </c>
      <c r="AW289" t="str">
        <f t="shared" si="123"/>
        <v>Howard</v>
      </c>
      <c r="AX289" t="str">
        <f t="shared" si="124"/>
        <v/>
      </c>
      <c r="AY289">
        <v>288</v>
      </c>
    </row>
    <row r="290" spans="1:51" x14ac:dyDescent="0.25">
      <c r="A290">
        <v>1</v>
      </c>
      <c r="B290">
        <v>1</v>
      </c>
      <c r="C290">
        <v>1</v>
      </c>
      <c r="D290" t="s">
        <v>291</v>
      </c>
      <c r="E290">
        <v>61.653399999999998</v>
      </c>
      <c r="F290">
        <v>315</v>
      </c>
      <c r="G290">
        <v>61.381100000000004</v>
      </c>
      <c r="H290">
        <v>299</v>
      </c>
      <c r="I290">
        <v>99.637699999999995</v>
      </c>
      <c r="J290">
        <v>227</v>
      </c>
      <c r="K290">
        <v>98.079700000000003</v>
      </c>
      <c r="L290">
        <v>280</v>
      </c>
      <c r="M290">
        <v>101.34699999999999</v>
      </c>
      <c r="N290">
        <v>159</v>
      </c>
      <c r="O290">
        <v>106.438</v>
      </c>
      <c r="P290">
        <v>218</v>
      </c>
      <c r="Q290">
        <v>-8.3583599999999993</v>
      </c>
      <c r="R290">
        <v>264</v>
      </c>
      <c r="S290">
        <f t="shared" si="100"/>
        <v>-0.13556916569078103</v>
      </c>
      <c r="T290">
        <f t="shared" si="101"/>
        <v>273</v>
      </c>
      <c r="U290">
        <f t="shared" si="102"/>
        <v>593082.7453200256</v>
      </c>
      <c r="V290">
        <f t="shared" si="103"/>
        <v>305</v>
      </c>
      <c r="W290">
        <f t="shared" si="104"/>
        <v>28.40518990134435</v>
      </c>
      <c r="X290">
        <f t="shared" si="105"/>
        <v>295</v>
      </c>
      <c r="Y290">
        <f t="shared" si="106"/>
        <v>284</v>
      </c>
      <c r="Z290">
        <v>9.3399999999999997E-2</v>
      </c>
      <c r="AA290">
        <f t="shared" si="107"/>
        <v>329</v>
      </c>
      <c r="AB290">
        <v>0.66600000000000004</v>
      </c>
      <c r="AC290">
        <f t="shared" si="108"/>
        <v>0.37970000000000004</v>
      </c>
      <c r="AD290">
        <f t="shared" si="109"/>
        <v>220</v>
      </c>
      <c r="AE290">
        <v>0.7984</v>
      </c>
      <c r="AF290">
        <f t="shared" si="110"/>
        <v>74</v>
      </c>
      <c r="AG290">
        <v>0.31430000000000002</v>
      </c>
      <c r="AH290">
        <f t="shared" si="111"/>
        <v>252</v>
      </c>
      <c r="AI290">
        <f t="shared" si="112"/>
        <v>234.66666666666666</v>
      </c>
      <c r="AJ290">
        <f>IF(C290=1,(AI290/Z290),REF)</f>
        <v>2512.4910778015701</v>
      </c>
      <c r="AK290">
        <f t="shared" si="113"/>
        <v>320</v>
      </c>
      <c r="AL290">
        <f>IF(B290=1,(AI290/AC290),REF)</f>
        <v>618.03177947502411</v>
      </c>
      <c r="AM290">
        <f t="shared" si="114"/>
        <v>231</v>
      </c>
      <c r="AN290">
        <f t="shared" si="115"/>
        <v>220</v>
      </c>
      <c r="AO290" t="str">
        <f t="shared" si="116"/>
        <v>Seattle</v>
      </c>
      <c r="AP290">
        <f t="shared" si="117"/>
        <v>4.7593986474237189E-2</v>
      </c>
      <c r="AQ290">
        <f t="shared" si="118"/>
        <v>0.19479769807919131</v>
      </c>
      <c r="AR290">
        <f t="shared" si="119"/>
        <v>0.42992736454185609</v>
      </c>
      <c r="AS290" t="str">
        <f t="shared" si="120"/>
        <v>Seattle</v>
      </c>
      <c r="AT290">
        <f t="shared" si="121"/>
        <v>289</v>
      </c>
      <c r="AU290">
        <f t="shared" si="122"/>
        <v>243</v>
      </c>
      <c r="AV290">
        <v>286</v>
      </c>
      <c r="AW290" t="str">
        <f t="shared" si="123"/>
        <v>Seattle</v>
      </c>
      <c r="AX290" t="str">
        <f t="shared" si="124"/>
        <v/>
      </c>
      <c r="AY290">
        <v>289</v>
      </c>
    </row>
    <row r="291" spans="1:51" x14ac:dyDescent="0.25">
      <c r="A291">
        <v>1</v>
      </c>
      <c r="B291">
        <v>1</v>
      </c>
      <c r="C291">
        <v>1</v>
      </c>
      <c r="D291" t="s">
        <v>284</v>
      </c>
      <c r="E291">
        <v>66.930300000000003</v>
      </c>
      <c r="F291">
        <v>77</v>
      </c>
      <c r="G291">
        <v>65.915700000000001</v>
      </c>
      <c r="H291">
        <v>81</v>
      </c>
      <c r="I291">
        <v>102.324</v>
      </c>
      <c r="J291">
        <v>169</v>
      </c>
      <c r="K291">
        <v>101.42400000000001</v>
      </c>
      <c r="L291">
        <v>225</v>
      </c>
      <c r="M291">
        <v>107.99</v>
      </c>
      <c r="N291">
        <v>301</v>
      </c>
      <c r="O291">
        <v>112.21899999999999</v>
      </c>
      <c r="P291">
        <v>323</v>
      </c>
      <c r="Q291">
        <v>-10.795500000000001</v>
      </c>
      <c r="R291">
        <v>294</v>
      </c>
      <c r="S291">
        <f t="shared" si="100"/>
        <v>-0.16128718980790444</v>
      </c>
      <c r="T291">
        <f t="shared" si="101"/>
        <v>294</v>
      </c>
      <c r="U291">
        <f t="shared" si="102"/>
        <v>688500.469096013</v>
      </c>
      <c r="V291">
        <f t="shared" si="103"/>
        <v>190</v>
      </c>
      <c r="W291">
        <f t="shared" si="104"/>
        <v>28.476293421230061</v>
      </c>
      <c r="X291">
        <f t="shared" si="105"/>
        <v>297</v>
      </c>
      <c r="Y291">
        <f t="shared" si="106"/>
        <v>295.5</v>
      </c>
      <c r="Z291">
        <v>0.21959999999999999</v>
      </c>
      <c r="AA291">
        <f t="shared" si="107"/>
        <v>286</v>
      </c>
      <c r="AB291">
        <v>0.28939999999999999</v>
      </c>
      <c r="AC291">
        <f t="shared" si="108"/>
        <v>0.2545</v>
      </c>
      <c r="AD291">
        <f t="shared" si="109"/>
        <v>286</v>
      </c>
      <c r="AE291">
        <v>0.1757</v>
      </c>
      <c r="AF291">
        <f t="shared" si="110"/>
        <v>306</v>
      </c>
      <c r="AG291">
        <v>0.27100000000000002</v>
      </c>
      <c r="AH291">
        <f t="shared" si="111"/>
        <v>270</v>
      </c>
      <c r="AI291">
        <f t="shared" si="112"/>
        <v>273.58333333333331</v>
      </c>
      <c r="AJ291">
        <f>IF(C291=1,(AI291/Z291),REF)</f>
        <v>1245.8257437765635</v>
      </c>
      <c r="AK291">
        <f t="shared" si="113"/>
        <v>287</v>
      </c>
      <c r="AL291">
        <f>IF(B291=1,(AI291/AC291),REF)</f>
        <v>1074.9836280288146</v>
      </c>
      <c r="AM291">
        <f t="shared" si="114"/>
        <v>289</v>
      </c>
      <c r="AN291">
        <f t="shared" si="115"/>
        <v>286</v>
      </c>
      <c r="AO291" t="str">
        <f t="shared" si="116"/>
        <v>Samford</v>
      </c>
      <c r="AP291">
        <f t="shared" si="117"/>
        <v>0.12003344346555059</v>
      </c>
      <c r="AQ291">
        <f t="shared" si="118"/>
        <v>0.12183782280307454</v>
      </c>
      <c r="AR291">
        <f t="shared" si="119"/>
        <v>0.42955790246151365</v>
      </c>
      <c r="AS291" t="str">
        <f t="shared" si="120"/>
        <v>Samford</v>
      </c>
      <c r="AT291">
        <f t="shared" si="121"/>
        <v>290</v>
      </c>
      <c r="AU291">
        <f t="shared" si="122"/>
        <v>287.33333333333331</v>
      </c>
      <c r="AV291">
        <v>291</v>
      </c>
      <c r="AW291" t="str">
        <f t="shared" si="123"/>
        <v>Samford</v>
      </c>
      <c r="AX291" t="str">
        <f t="shared" si="124"/>
        <v/>
      </c>
      <c r="AY291">
        <v>290</v>
      </c>
    </row>
    <row r="292" spans="1:51" x14ac:dyDescent="0.25">
      <c r="A292">
        <v>1</v>
      </c>
      <c r="B292">
        <v>1</v>
      </c>
      <c r="C292">
        <v>1</v>
      </c>
      <c r="D292" t="s">
        <v>117</v>
      </c>
      <c r="E292">
        <v>62.143300000000004</v>
      </c>
      <c r="F292">
        <v>300</v>
      </c>
      <c r="G292">
        <v>60.990600000000001</v>
      </c>
      <c r="H292">
        <v>312</v>
      </c>
      <c r="I292">
        <v>93.902500000000003</v>
      </c>
      <c r="J292">
        <v>312</v>
      </c>
      <c r="K292">
        <v>94.746799999999993</v>
      </c>
      <c r="L292">
        <v>314</v>
      </c>
      <c r="M292">
        <v>103.846</v>
      </c>
      <c r="N292">
        <v>211</v>
      </c>
      <c r="O292">
        <v>106.05200000000001</v>
      </c>
      <c r="P292">
        <v>213</v>
      </c>
      <c r="Q292">
        <v>-11.3055</v>
      </c>
      <c r="R292">
        <v>298</v>
      </c>
      <c r="S292">
        <f t="shared" si="100"/>
        <v>-0.18192146216889049</v>
      </c>
      <c r="T292">
        <f t="shared" si="101"/>
        <v>301</v>
      </c>
      <c r="U292">
        <f t="shared" si="102"/>
        <v>557857.6766454773</v>
      </c>
      <c r="V292">
        <f t="shared" si="103"/>
        <v>329</v>
      </c>
      <c r="W292">
        <f t="shared" si="104"/>
        <v>28.017918595497942</v>
      </c>
      <c r="X292">
        <f t="shared" si="105"/>
        <v>281</v>
      </c>
      <c r="Y292">
        <f t="shared" si="106"/>
        <v>291</v>
      </c>
      <c r="Z292">
        <v>0.23749999999999999</v>
      </c>
      <c r="AA292">
        <f t="shared" si="107"/>
        <v>279</v>
      </c>
      <c r="AB292">
        <v>0.2364</v>
      </c>
      <c r="AC292">
        <f t="shared" si="108"/>
        <v>0.23694999999999999</v>
      </c>
      <c r="AD292">
        <f t="shared" si="109"/>
        <v>296</v>
      </c>
      <c r="AE292">
        <v>0.2087</v>
      </c>
      <c r="AF292">
        <f t="shared" si="110"/>
        <v>293</v>
      </c>
      <c r="AG292">
        <v>0.21010000000000001</v>
      </c>
      <c r="AH292">
        <f t="shared" si="111"/>
        <v>294</v>
      </c>
      <c r="AI292">
        <f t="shared" si="112"/>
        <v>300.66666666666669</v>
      </c>
      <c r="AJ292">
        <f>IF(C292=1,(AI292/Z292),REF)</f>
        <v>1265.9649122807018</v>
      </c>
      <c r="AK292">
        <f t="shared" si="113"/>
        <v>289</v>
      </c>
      <c r="AL292">
        <f>IF(B292=1,(AI292/AC292),REF)</f>
        <v>1268.9034254765422</v>
      </c>
      <c r="AM292">
        <f t="shared" si="114"/>
        <v>299</v>
      </c>
      <c r="AN292">
        <f t="shared" si="115"/>
        <v>289</v>
      </c>
      <c r="AO292" t="str">
        <f t="shared" si="116"/>
        <v>Fairfield</v>
      </c>
      <c r="AP292">
        <f t="shared" si="117"/>
        <v>0.12960958096115108</v>
      </c>
      <c r="AQ292">
        <f t="shared" si="118"/>
        <v>0.11110861041542018</v>
      </c>
      <c r="AR292">
        <f t="shared" si="119"/>
        <v>0.42873759397507699</v>
      </c>
      <c r="AS292" t="str">
        <f t="shared" si="120"/>
        <v>Fairfield</v>
      </c>
      <c r="AT292">
        <f t="shared" si="121"/>
        <v>291</v>
      </c>
      <c r="AU292">
        <f t="shared" si="122"/>
        <v>292</v>
      </c>
      <c r="AV292">
        <v>290</v>
      </c>
      <c r="AW292" t="str">
        <f t="shared" si="123"/>
        <v>Fairfield</v>
      </c>
      <c r="AX292" t="str">
        <f t="shared" si="124"/>
        <v/>
      </c>
      <c r="AY292">
        <v>291</v>
      </c>
    </row>
    <row r="293" spans="1:51" x14ac:dyDescent="0.25">
      <c r="A293">
        <v>1</v>
      </c>
      <c r="B293">
        <v>1</v>
      </c>
      <c r="C293">
        <v>1</v>
      </c>
      <c r="D293" t="s">
        <v>222</v>
      </c>
      <c r="E293">
        <v>63.479300000000002</v>
      </c>
      <c r="F293">
        <v>252</v>
      </c>
      <c r="G293">
        <v>63.433199999999999</v>
      </c>
      <c r="H293">
        <v>205</v>
      </c>
      <c r="I293">
        <v>93.610500000000002</v>
      </c>
      <c r="J293">
        <v>315</v>
      </c>
      <c r="K293">
        <v>97.471699999999998</v>
      </c>
      <c r="L293">
        <v>286</v>
      </c>
      <c r="M293">
        <v>104.873</v>
      </c>
      <c r="N293">
        <v>234</v>
      </c>
      <c r="O293">
        <v>105.72499999999999</v>
      </c>
      <c r="P293">
        <v>207</v>
      </c>
      <c r="Q293">
        <v>-8.2529400000000006</v>
      </c>
      <c r="R293">
        <v>263</v>
      </c>
      <c r="S293">
        <f t="shared" si="100"/>
        <v>-0.13001561138827927</v>
      </c>
      <c r="T293">
        <f t="shared" si="101"/>
        <v>269</v>
      </c>
      <c r="U293">
        <f t="shared" si="102"/>
        <v>603099.83594788658</v>
      </c>
      <c r="V293">
        <f t="shared" si="103"/>
        <v>292</v>
      </c>
      <c r="W293">
        <f t="shared" si="104"/>
        <v>27.293056928225887</v>
      </c>
      <c r="X293">
        <f t="shared" si="105"/>
        <v>236</v>
      </c>
      <c r="Y293">
        <f t="shared" si="106"/>
        <v>252.5</v>
      </c>
      <c r="Z293">
        <v>0.16470000000000001</v>
      </c>
      <c r="AA293">
        <f t="shared" si="107"/>
        <v>309</v>
      </c>
      <c r="AB293">
        <v>0.43459999999999999</v>
      </c>
      <c r="AC293">
        <f t="shared" si="108"/>
        <v>0.29964999999999997</v>
      </c>
      <c r="AD293">
        <f t="shared" si="109"/>
        <v>264</v>
      </c>
      <c r="AE293">
        <v>0.3821</v>
      </c>
      <c r="AF293">
        <f t="shared" si="110"/>
        <v>230</v>
      </c>
      <c r="AG293">
        <v>0.3024</v>
      </c>
      <c r="AH293">
        <f t="shared" si="111"/>
        <v>256</v>
      </c>
      <c r="AI293">
        <f t="shared" si="112"/>
        <v>260.58333333333331</v>
      </c>
      <c r="AJ293">
        <f>IF(C293=1,(AI293/Z293),REF)</f>
        <v>1582.1696012952841</v>
      </c>
      <c r="AK293">
        <f t="shared" si="113"/>
        <v>304</v>
      </c>
      <c r="AL293">
        <f>IF(B293=1,(AI293/AC293),REF)</f>
        <v>869.62567439790871</v>
      </c>
      <c r="AM293">
        <f t="shared" si="114"/>
        <v>267</v>
      </c>
      <c r="AN293">
        <f t="shared" si="115"/>
        <v>264</v>
      </c>
      <c r="AO293" t="str">
        <f t="shared" si="116"/>
        <v>Nevada</v>
      </c>
      <c r="AP293">
        <f t="shared" si="117"/>
        <v>8.7899004196754338E-2</v>
      </c>
      <c r="AQ293">
        <f t="shared" si="118"/>
        <v>0.14730494021998256</v>
      </c>
      <c r="AR293">
        <f t="shared" si="119"/>
        <v>0.42478174239611277</v>
      </c>
      <c r="AS293" t="str">
        <f t="shared" si="120"/>
        <v>Nevada</v>
      </c>
      <c r="AT293">
        <f t="shared" si="121"/>
        <v>292</v>
      </c>
      <c r="AU293">
        <f t="shared" si="122"/>
        <v>273.33333333333331</v>
      </c>
      <c r="AV293">
        <v>292</v>
      </c>
      <c r="AW293" t="str">
        <f t="shared" si="123"/>
        <v>Nevada</v>
      </c>
      <c r="AX293" t="str">
        <f t="shared" si="124"/>
        <v/>
      </c>
      <c r="AY293">
        <v>292</v>
      </c>
    </row>
    <row r="294" spans="1:51" x14ac:dyDescent="0.25">
      <c r="A294">
        <v>1</v>
      </c>
      <c r="B294">
        <v>1</v>
      </c>
      <c r="C294">
        <v>1</v>
      </c>
      <c r="D294" t="s">
        <v>174</v>
      </c>
      <c r="E294">
        <v>67.4696</v>
      </c>
      <c r="F294">
        <v>62</v>
      </c>
      <c r="G294">
        <v>65.654200000000003</v>
      </c>
      <c r="H294">
        <v>88</v>
      </c>
      <c r="I294">
        <v>100.90300000000001</v>
      </c>
      <c r="J294">
        <v>200</v>
      </c>
      <c r="K294">
        <v>99.766499999999994</v>
      </c>
      <c r="L294">
        <v>250</v>
      </c>
      <c r="M294">
        <v>107.32899999999999</v>
      </c>
      <c r="N294">
        <v>290</v>
      </c>
      <c r="O294">
        <v>108.36799999999999</v>
      </c>
      <c r="P294">
        <v>263</v>
      </c>
      <c r="Q294">
        <v>-8.6017700000000001</v>
      </c>
      <c r="R294">
        <v>271</v>
      </c>
      <c r="S294">
        <f t="shared" si="100"/>
        <v>-0.12748704601776209</v>
      </c>
      <c r="T294">
        <f t="shared" si="101"/>
        <v>263</v>
      </c>
      <c r="U294">
        <f t="shared" si="102"/>
        <v>671548.84827439848</v>
      </c>
      <c r="V294">
        <f t="shared" si="103"/>
        <v>210</v>
      </c>
      <c r="W294">
        <f t="shared" si="104"/>
        <v>26.713670066512776</v>
      </c>
      <c r="X294">
        <f t="shared" si="105"/>
        <v>213</v>
      </c>
      <c r="Y294">
        <f t="shared" si="106"/>
        <v>238</v>
      </c>
      <c r="Z294">
        <v>0.189</v>
      </c>
      <c r="AA294">
        <f t="shared" si="107"/>
        <v>300</v>
      </c>
      <c r="AB294">
        <v>0.33189999999999997</v>
      </c>
      <c r="AC294">
        <f t="shared" si="108"/>
        <v>0.26044999999999996</v>
      </c>
      <c r="AD294">
        <f t="shared" si="109"/>
        <v>282</v>
      </c>
      <c r="AE294">
        <v>0.38100000000000001</v>
      </c>
      <c r="AF294">
        <f t="shared" si="110"/>
        <v>231</v>
      </c>
      <c r="AG294">
        <v>0.1762</v>
      </c>
      <c r="AH294">
        <f t="shared" si="111"/>
        <v>307</v>
      </c>
      <c r="AI294">
        <f t="shared" si="112"/>
        <v>255.16666666666666</v>
      </c>
      <c r="AJ294">
        <f>IF(C294=1,(AI294/Z294),REF)</f>
        <v>1350.0881834215168</v>
      </c>
      <c r="AK294">
        <f t="shared" si="113"/>
        <v>293</v>
      </c>
      <c r="AL294">
        <f>IF(B294=1,(AI294/AC294),REF)</f>
        <v>979.71459653164402</v>
      </c>
      <c r="AM294">
        <f t="shared" si="114"/>
        <v>276</v>
      </c>
      <c r="AN294">
        <f t="shared" si="115"/>
        <v>276</v>
      </c>
      <c r="AO294" t="str">
        <f t="shared" si="116"/>
        <v>Lamar</v>
      </c>
      <c r="AP294">
        <f t="shared" si="117"/>
        <v>0.10248050338366471</v>
      </c>
      <c r="AQ294">
        <f t="shared" si="118"/>
        <v>0.12614106365056044</v>
      </c>
      <c r="AR294">
        <f t="shared" si="119"/>
        <v>0.41998606473401157</v>
      </c>
      <c r="AS294" t="str">
        <f t="shared" si="120"/>
        <v>Lamar</v>
      </c>
      <c r="AT294">
        <f t="shared" si="121"/>
        <v>293</v>
      </c>
      <c r="AU294">
        <f t="shared" si="122"/>
        <v>283.66666666666669</v>
      </c>
      <c r="AV294">
        <v>294</v>
      </c>
      <c r="AW294" t="str">
        <f t="shared" si="123"/>
        <v>Lamar</v>
      </c>
      <c r="AX294" t="str">
        <f t="shared" si="124"/>
        <v/>
      </c>
      <c r="AY294">
        <v>293</v>
      </c>
    </row>
    <row r="295" spans="1:51" x14ac:dyDescent="0.25">
      <c r="A295">
        <v>1</v>
      </c>
      <c r="B295">
        <v>1</v>
      </c>
      <c r="C295">
        <v>1</v>
      </c>
      <c r="D295" t="s">
        <v>344</v>
      </c>
      <c r="E295">
        <v>63.998399999999997</v>
      </c>
      <c r="F295">
        <v>226</v>
      </c>
      <c r="G295">
        <v>63.338700000000003</v>
      </c>
      <c r="H295">
        <v>213</v>
      </c>
      <c r="I295">
        <v>98.394599999999997</v>
      </c>
      <c r="J295">
        <v>254</v>
      </c>
      <c r="K295">
        <v>97.447100000000006</v>
      </c>
      <c r="L295">
        <v>287</v>
      </c>
      <c r="M295">
        <v>103.345</v>
      </c>
      <c r="N295">
        <v>197</v>
      </c>
      <c r="O295">
        <v>107.443</v>
      </c>
      <c r="P295">
        <v>241</v>
      </c>
      <c r="Q295">
        <v>-9.9954199999999993</v>
      </c>
      <c r="R295">
        <v>288</v>
      </c>
      <c r="S295">
        <f t="shared" si="100"/>
        <v>-0.15618984224605603</v>
      </c>
      <c r="T295">
        <f t="shared" si="101"/>
        <v>290</v>
      </c>
      <c r="U295">
        <f t="shared" si="102"/>
        <v>607724.7935985626</v>
      </c>
      <c r="V295">
        <f t="shared" si="103"/>
        <v>289</v>
      </c>
      <c r="W295">
        <f t="shared" si="104"/>
        <v>27.778953787263863</v>
      </c>
      <c r="X295">
        <f t="shared" si="105"/>
        <v>265</v>
      </c>
      <c r="Y295">
        <f t="shared" si="106"/>
        <v>277.5</v>
      </c>
      <c r="Z295">
        <v>0.2</v>
      </c>
      <c r="AA295">
        <f t="shared" si="107"/>
        <v>295</v>
      </c>
      <c r="AB295">
        <v>0.29570000000000002</v>
      </c>
      <c r="AC295">
        <f t="shared" si="108"/>
        <v>0.24785000000000001</v>
      </c>
      <c r="AD295">
        <f t="shared" si="109"/>
        <v>294</v>
      </c>
      <c r="AE295">
        <v>0.54730000000000001</v>
      </c>
      <c r="AF295">
        <f t="shared" si="110"/>
        <v>168</v>
      </c>
      <c r="AG295">
        <v>0.21240000000000001</v>
      </c>
      <c r="AH295">
        <f t="shared" si="111"/>
        <v>293</v>
      </c>
      <c r="AI295">
        <f t="shared" si="112"/>
        <v>268.58333333333331</v>
      </c>
      <c r="AJ295">
        <f>IF(C295=1,(AI295/Z295),REF)</f>
        <v>1342.9166666666665</v>
      </c>
      <c r="AK295">
        <f t="shared" si="113"/>
        <v>292</v>
      </c>
      <c r="AL295">
        <f>IF(B295=1,(AI295/AC295),REF)</f>
        <v>1083.6527469571647</v>
      </c>
      <c r="AM295">
        <f t="shared" si="114"/>
        <v>290</v>
      </c>
      <c r="AN295">
        <f t="shared" si="115"/>
        <v>290</v>
      </c>
      <c r="AO295" t="str">
        <f t="shared" si="116"/>
        <v>UMKC</v>
      </c>
      <c r="AP295">
        <f t="shared" si="117"/>
        <v>0.10850275080194544</v>
      </c>
      <c r="AQ295">
        <f t="shared" si="118"/>
        <v>0.11853517098647288</v>
      </c>
      <c r="AR295">
        <f t="shared" si="119"/>
        <v>0.41881995215550299</v>
      </c>
      <c r="AS295" t="str">
        <f t="shared" si="120"/>
        <v>UMKC</v>
      </c>
      <c r="AT295">
        <f t="shared" si="121"/>
        <v>294</v>
      </c>
      <c r="AU295">
        <f t="shared" si="122"/>
        <v>292.66666666666669</v>
      </c>
      <c r="AV295">
        <v>293</v>
      </c>
      <c r="AW295" t="str">
        <f t="shared" si="123"/>
        <v>UMKC</v>
      </c>
      <c r="AX295" t="str">
        <f t="shared" si="124"/>
        <v/>
      </c>
      <c r="AY295">
        <v>294</v>
      </c>
    </row>
    <row r="296" spans="1:51" x14ac:dyDescent="0.25">
      <c r="A296">
        <v>1</v>
      </c>
      <c r="B296">
        <v>1</v>
      </c>
      <c r="C296">
        <v>1</v>
      </c>
      <c r="D296" t="s">
        <v>235</v>
      </c>
      <c r="E296">
        <v>68.017600000000002</v>
      </c>
      <c r="F296">
        <v>43</v>
      </c>
      <c r="G296">
        <v>67.345200000000006</v>
      </c>
      <c r="H296">
        <v>33</v>
      </c>
      <c r="I296">
        <v>97.474699999999999</v>
      </c>
      <c r="J296">
        <v>268</v>
      </c>
      <c r="K296">
        <v>96.223200000000006</v>
      </c>
      <c r="L296">
        <v>303</v>
      </c>
      <c r="M296">
        <v>109.998</v>
      </c>
      <c r="N296">
        <v>324</v>
      </c>
      <c r="O296">
        <v>110.37</v>
      </c>
      <c r="P296">
        <v>302</v>
      </c>
      <c r="Q296">
        <v>-14.1465</v>
      </c>
      <c r="R296">
        <v>316</v>
      </c>
      <c r="S296">
        <f t="shared" si="100"/>
        <v>-0.20798734445202416</v>
      </c>
      <c r="T296">
        <f t="shared" si="101"/>
        <v>310</v>
      </c>
      <c r="U296">
        <f t="shared" si="102"/>
        <v>629768.44355456112</v>
      </c>
      <c r="V296">
        <f t="shared" si="103"/>
        <v>270</v>
      </c>
      <c r="W296">
        <f t="shared" si="104"/>
        <v>27.286030754026985</v>
      </c>
      <c r="X296">
        <f t="shared" si="105"/>
        <v>235</v>
      </c>
      <c r="Y296">
        <f t="shared" si="106"/>
        <v>272.5</v>
      </c>
      <c r="Z296">
        <v>0.24629999999999999</v>
      </c>
      <c r="AA296">
        <f t="shared" si="107"/>
        <v>273</v>
      </c>
      <c r="AB296">
        <v>0.1512</v>
      </c>
      <c r="AC296">
        <f t="shared" si="108"/>
        <v>0.19874999999999998</v>
      </c>
      <c r="AD296">
        <f t="shared" si="109"/>
        <v>312</v>
      </c>
      <c r="AE296">
        <v>0.16400000000000001</v>
      </c>
      <c r="AF296">
        <f t="shared" si="110"/>
        <v>314</v>
      </c>
      <c r="AG296">
        <v>0.2666</v>
      </c>
      <c r="AH296">
        <f t="shared" si="111"/>
        <v>273</v>
      </c>
      <c r="AI296">
        <f t="shared" si="112"/>
        <v>291.91666666666669</v>
      </c>
      <c r="AJ296">
        <f>IF(C296=1,(AI296/Z296),REF)</f>
        <v>1185.207741236974</v>
      </c>
      <c r="AK296">
        <f t="shared" si="113"/>
        <v>284</v>
      </c>
      <c r="AL296">
        <f>IF(B296=1,(AI296/AC296),REF)</f>
        <v>1468.7631027253672</v>
      </c>
      <c r="AM296">
        <f t="shared" si="114"/>
        <v>311</v>
      </c>
      <c r="AN296">
        <f t="shared" si="115"/>
        <v>284</v>
      </c>
      <c r="AO296" t="str">
        <f t="shared" si="116"/>
        <v>North Dakota</v>
      </c>
      <c r="AP296">
        <f t="shared" si="117"/>
        <v>0.13530088064266815</v>
      </c>
      <c r="AQ296">
        <f t="shared" si="118"/>
        <v>9.1507721631895092E-2</v>
      </c>
      <c r="AR296">
        <f t="shared" si="119"/>
        <v>0.41865068931979321</v>
      </c>
      <c r="AS296" t="str">
        <f t="shared" si="120"/>
        <v>North Dakota</v>
      </c>
      <c r="AT296">
        <f t="shared" si="121"/>
        <v>295</v>
      </c>
      <c r="AU296">
        <f t="shared" si="122"/>
        <v>297</v>
      </c>
      <c r="AV296">
        <v>295</v>
      </c>
      <c r="AW296" t="str">
        <f t="shared" si="123"/>
        <v>North Dakota</v>
      </c>
      <c r="AX296" t="str">
        <f t="shared" si="124"/>
        <v/>
      </c>
      <c r="AY296">
        <v>295</v>
      </c>
    </row>
    <row r="297" spans="1:51" x14ac:dyDescent="0.25">
      <c r="A297">
        <v>1</v>
      </c>
      <c r="B297">
        <v>1</v>
      </c>
      <c r="C297">
        <v>1</v>
      </c>
      <c r="D297" t="s">
        <v>153</v>
      </c>
      <c r="E297">
        <v>64.736099999999993</v>
      </c>
      <c r="F297">
        <v>178</v>
      </c>
      <c r="G297">
        <v>64.248400000000004</v>
      </c>
      <c r="H297">
        <v>159</v>
      </c>
      <c r="I297">
        <v>97.847700000000003</v>
      </c>
      <c r="J297">
        <v>263</v>
      </c>
      <c r="K297">
        <v>100.57299999999999</v>
      </c>
      <c r="L297">
        <v>238</v>
      </c>
      <c r="M297">
        <v>109.526</v>
      </c>
      <c r="N297">
        <v>318</v>
      </c>
      <c r="O297">
        <v>110.355</v>
      </c>
      <c r="P297">
        <v>300</v>
      </c>
      <c r="Q297">
        <v>-9.7815499999999993</v>
      </c>
      <c r="R297">
        <v>283</v>
      </c>
      <c r="S297">
        <f t="shared" si="100"/>
        <v>-0.15110579722905784</v>
      </c>
      <c r="T297">
        <f t="shared" si="101"/>
        <v>284</v>
      </c>
      <c r="U297">
        <f t="shared" si="102"/>
        <v>654801.01179897669</v>
      </c>
      <c r="V297">
        <f t="shared" si="103"/>
        <v>234</v>
      </c>
      <c r="W297">
        <f t="shared" si="104"/>
        <v>28.662937203339645</v>
      </c>
      <c r="X297">
        <f t="shared" si="105"/>
        <v>302</v>
      </c>
      <c r="Y297">
        <f t="shared" si="106"/>
        <v>293</v>
      </c>
      <c r="Z297">
        <v>0.21260000000000001</v>
      </c>
      <c r="AA297">
        <f t="shared" si="107"/>
        <v>290</v>
      </c>
      <c r="AB297">
        <v>0.2392</v>
      </c>
      <c r="AC297">
        <f t="shared" si="108"/>
        <v>0.22589999999999999</v>
      </c>
      <c r="AD297">
        <f t="shared" si="109"/>
        <v>299</v>
      </c>
      <c r="AE297">
        <v>0.26019999999999999</v>
      </c>
      <c r="AF297">
        <f t="shared" si="110"/>
        <v>279</v>
      </c>
      <c r="AG297">
        <v>0.13800000000000001</v>
      </c>
      <c r="AH297">
        <f t="shared" si="111"/>
        <v>320</v>
      </c>
      <c r="AI297">
        <f t="shared" si="112"/>
        <v>284.83333333333331</v>
      </c>
      <c r="AJ297">
        <f>IF(C297=1,(AI297/Z297),REF)</f>
        <v>1339.7616807776731</v>
      </c>
      <c r="AK297">
        <f t="shared" si="113"/>
        <v>291</v>
      </c>
      <c r="AL297">
        <f>IF(B297=1,(AI297/AC297),REF)</f>
        <v>1260.8823963405637</v>
      </c>
      <c r="AM297">
        <f t="shared" si="114"/>
        <v>298</v>
      </c>
      <c r="AN297">
        <f t="shared" si="115"/>
        <v>291</v>
      </c>
      <c r="AO297" t="str">
        <f t="shared" si="116"/>
        <v>Illinois Chicago</v>
      </c>
      <c r="AP297">
        <f t="shared" si="117"/>
        <v>0.11536555624581443</v>
      </c>
      <c r="AQ297">
        <f t="shared" si="118"/>
        <v>0.10601113457573243</v>
      </c>
      <c r="AR297">
        <f t="shared" si="119"/>
        <v>0.41461094090750822</v>
      </c>
      <c r="AS297" t="str">
        <f t="shared" si="120"/>
        <v>Illinois Chicago</v>
      </c>
      <c r="AT297">
        <f t="shared" si="121"/>
        <v>296</v>
      </c>
      <c r="AU297">
        <f t="shared" si="122"/>
        <v>295.33333333333331</v>
      </c>
      <c r="AV297">
        <v>296</v>
      </c>
      <c r="AW297" t="str">
        <f t="shared" si="123"/>
        <v>Illinois Chicago</v>
      </c>
      <c r="AX297" t="str">
        <f t="shared" si="124"/>
        <v/>
      </c>
      <c r="AY297">
        <v>296</v>
      </c>
    </row>
    <row r="298" spans="1:51" x14ac:dyDescent="0.25">
      <c r="A298">
        <v>1</v>
      </c>
      <c r="B298">
        <v>1</v>
      </c>
      <c r="C298">
        <v>1</v>
      </c>
      <c r="D298" t="s">
        <v>50</v>
      </c>
      <c r="E298">
        <v>66.811300000000003</v>
      </c>
      <c r="F298">
        <v>81</v>
      </c>
      <c r="G298">
        <v>65.4435</v>
      </c>
      <c r="H298">
        <v>103</v>
      </c>
      <c r="I298">
        <v>94.123900000000006</v>
      </c>
      <c r="J298">
        <v>306</v>
      </c>
      <c r="K298">
        <v>95.521199999999993</v>
      </c>
      <c r="L298">
        <v>311</v>
      </c>
      <c r="M298">
        <v>103.288</v>
      </c>
      <c r="N298">
        <v>194</v>
      </c>
      <c r="O298">
        <v>106.74</v>
      </c>
      <c r="P298">
        <v>225</v>
      </c>
      <c r="Q298">
        <v>-11.218500000000001</v>
      </c>
      <c r="R298">
        <v>297</v>
      </c>
      <c r="S298">
        <f t="shared" si="100"/>
        <v>-0.16791770254433008</v>
      </c>
      <c r="T298">
        <f t="shared" si="101"/>
        <v>297</v>
      </c>
      <c r="U298">
        <f t="shared" si="102"/>
        <v>609606.32116863062</v>
      </c>
      <c r="V298">
        <f t="shared" si="103"/>
        <v>288</v>
      </c>
      <c r="W298">
        <f t="shared" si="104"/>
        <v>26.331378464980588</v>
      </c>
      <c r="X298">
        <f t="shared" si="105"/>
        <v>188</v>
      </c>
      <c r="Y298">
        <f t="shared" si="106"/>
        <v>242.5</v>
      </c>
      <c r="Z298">
        <v>0.22320000000000001</v>
      </c>
      <c r="AA298">
        <f t="shared" si="107"/>
        <v>284</v>
      </c>
      <c r="AB298">
        <v>0.18720000000000001</v>
      </c>
      <c r="AC298">
        <f t="shared" si="108"/>
        <v>0.20519999999999999</v>
      </c>
      <c r="AD298">
        <f t="shared" si="109"/>
        <v>309</v>
      </c>
      <c r="AE298">
        <v>0.1396</v>
      </c>
      <c r="AF298">
        <f t="shared" si="110"/>
        <v>325</v>
      </c>
      <c r="AG298">
        <v>0.41670000000000001</v>
      </c>
      <c r="AH298">
        <f t="shared" si="111"/>
        <v>187</v>
      </c>
      <c r="AI298">
        <f t="shared" si="112"/>
        <v>274.75</v>
      </c>
      <c r="AJ298">
        <f>IF(C298=1,(AI298/Z298),REF)</f>
        <v>1230.9587813620071</v>
      </c>
      <c r="AK298">
        <f t="shared" si="113"/>
        <v>286</v>
      </c>
      <c r="AL298">
        <f>IF(B298=1,(AI298/AC298),REF)</f>
        <v>1338.9376218323587</v>
      </c>
      <c r="AM298">
        <f t="shared" si="114"/>
        <v>303</v>
      </c>
      <c r="AN298">
        <f t="shared" si="115"/>
        <v>286</v>
      </c>
      <c r="AO298" t="str">
        <f t="shared" si="116"/>
        <v>Arkansas St.</v>
      </c>
      <c r="AP298">
        <f t="shared" si="117"/>
        <v>0.12214775761508136</v>
      </c>
      <c r="AQ298">
        <f t="shared" si="118"/>
        <v>9.5576668353238289E-2</v>
      </c>
      <c r="AR298">
        <f t="shared" si="119"/>
        <v>0.41186118377743619</v>
      </c>
      <c r="AS298" t="str">
        <f t="shared" si="120"/>
        <v>Arkansas St.</v>
      </c>
      <c r="AT298">
        <f t="shared" si="121"/>
        <v>297</v>
      </c>
      <c r="AU298">
        <f t="shared" si="122"/>
        <v>297.33333333333331</v>
      </c>
      <c r="AV298">
        <v>297</v>
      </c>
      <c r="AW298" t="str">
        <f t="shared" si="123"/>
        <v>Arkansas St.</v>
      </c>
      <c r="AX298" t="str">
        <f t="shared" si="124"/>
        <v/>
      </c>
      <c r="AY298">
        <v>297</v>
      </c>
    </row>
    <row r="299" spans="1:51" x14ac:dyDescent="0.25">
      <c r="A299">
        <v>1</v>
      </c>
      <c r="B299">
        <v>1</v>
      </c>
      <c r="C299">
        <v>1</v>
      </c>
      <c r="D299" t="s">
        <v>75</v>
      </c>
      <c r="E299">
        <v>62.6006</v>
      </c>
      <c r="F299">
        <v>288</v>
      </c>
      <c r="G299">
        <v>61.019300000000001</v>
      </c>
      <c r="H299">
        <v>310</v>
      </c>
      <c r="I299">
        <v>98.660399999999996</v>
      </c>
      <c r="J299">
        <v>250</v>
      </c>
      <c r="K299">
        <v>96.957999999999998</v>
      </c>
      <c r="L299">
        <v>293</v>
      </c>
      <c r="M299">
        <v>107.611</v>
      </c>
      <c r="N299">
        <v>295</v>
      </c>
      <c r="O299">
        <v>109.23399999999999</v>
      </c>
      <c r="P299">
        <v>283</v>
      </c>
      <c r="Q299">
        <v>-12.276199999999999</v>
      </c>
      <c r="R299">
        <v>302</v>
      </c>
      <c r="S299">
        <f t="shared" si="100"/>
        <v>-0.19610035686558908</v>
      </c>
      <c r="T299">
        <f t="shared" si="101"/>
        <v>307</v>
      </c>
      <c r="U299">
        <f t="shared" si="102"/>
        <v>588499.08613865834</v>
      </c>
      <c r="V299">
        <f t="shared" si="103"/>
        <v>309</v>
      </c>
      <c r="W299">
        <f t="shared" si="104"/>
        <v>29.160438056262389</v>
      </c>
      <c r="X299">
        <f t="shared" si="105"/>
        <v>314</v>
      </c>
      <c r="Y299">
        <f t="shared" si="106"/>
        <v>310.5</v>
      </c>
      <c r="Z299">
        <v>0.18229999999999999</v>
      </c>
      <c r="AA299">
        <f t="shared" si="107"/>
        <v>303</v>
      </c>
      <c r="AB299">
        <v>0.32200000000000001</v>
      </c>
      <c r="AC299">
        <f t="shared" si="108"/>
        <v>0.25214999999999999</v>
      </c>
      <c r="AD299">
        <f t="shared" si="109"/>
        <v>289</v>
      </c>
      <c r="AE299">
        <v>0.23630000000000001</v>
      </c>
      <c r="AF299">
        <f t="shared" si="110"/>
        <v>285</v>
      </c>
      <c r="AG299">
        <v>0.2888</v>
      </c>
      <c r="AH299">
        <f t="shared" si="111"/>
        <v>262</v>
      </c>
      <c r="AI299">
        <f t="shared" si="112"/>
        <v>293.75</v>
      </c>
      <c r="AJ299">
        <f>IF(C299=1,(AI299/Z299),REF)</f>
        <v>1611.3549094898519</v>
      </c>
      <c r="AK299">
        <f t="shared" si="113"/>
        <v>306</v>
      </c>
      <c r="AL299">
        <f>IF(B299=1,(AI299/AC299),REF)</f>
        <v>1164.9811620067421</v>
      </c>
      <c r="AM299">
        <f t="shared" si="114"/>
        <v>296</v>
      </c>
      <c r="AN299">
        <f t="shared" si="115"/>
        <v>289</v>
      </c>
      <c r="AO299" t="str">
        <f t="shared" si="116"/>
        <v>Campbell</v>
      </c>
      <c r="AP299">
        <f t="shared" si="117"/>
        <v>9.7114305212204183E-2</v>
      </c>
      <c r="AQ299">
        <f t="shared" si="118"/>
        <v>0.11950571756942342</v>
      </c>
      <c r="AR299">
        <f t="shared" si="119"/>
        <v>0.41102424531721671</v>
      </c>
      <c r="AS299" t="str">
        <f t="shared" si="120"/>
        <v>Campbell</v>
      </c>
      <c r="AT299">
        <f t="shared" si="121"/>
        <v>298</v>
      </c>
      <c r="AU299">
        <f t="shared" si="122"/>
        <v>292</v>
      </c>
      <c r="AV299">
        <v>300</v>
      </c>
      <c r="AW299" t="str">
        <f t="shared" si="123"/>
        <v>Campbell</v>
      </c>
      <c r="AX299" t="str">
        <f t="shared" si="124"/>
        <v/>
      </c>
      <c r="AY299">
        <v>298</v>
      </c>
    </row>
    <row r="300" spans="1:51" x14ac:dyDescent="0.25">
      <c r="A300">
        <v>1</v>
      </c>
      <c r="B300">
        <v>1</v>
      </c>
      <c r="C300">
        <v>1</v>
      </c>
      <c r="D300" t="s">
        <v>264</v>
      </c>
      <c r="E300">
        <v>69.464799999999997</v>
      </c>
      <c r="F300">
        <v>15</v>
      </c>
      <c r="G300">
        <v>68.322100000000006</v>
      </c>
      <c r="H300">
        <v>21</v>
      </c>
      <c r="I300">
        <v>96.308199999999999</v>
      </c>
      <c r="J300">
        <v>286</v>
      </c>
      <c r="K300">
        <v>97.007300000000001</v>
      </c>
      <c r="L300">
        <v>291</v>
      </c>
      <c r="M300">
        <v>101.003</v>
      </c>
      <c r="N300">
        <v>147</v>
      </c>
      <c r="O300">
        <v>108.88800000000001</v>
      </c>
      <c r="P300">
        <v>274</v>
      </c>
      <c r="Q300">
        <v>-11.880699999999999</v>
      </c>
      <c r="R300">
        <v>301</v>
      </c>
      <c r="S300">
        <f t="shared" si="100"/>
        <v>-0.17103194711566153</v>
      </c>
      <c r="T300">
        <f t="shared" si="101"/>
        <v>299</v>
      </c>
      <c r="U300">
        <f t="shared" si="102"/>
        <v>653692.68295153917</v>
      </c>
      <c r="V300">
        <f t="shared" si="103"/>
        <v>237</v>
      </c>
      <c r="W300">
        <f t="shared" si="104"/>
        <v>26.145878815115033</v>
      </c>
      <c r="X300">
        <f t="shared" si="105"/>
        <v>177</v>
      </c>
      <c r="Y300">
        <f t="shared" si="106"/>
        <v>238</v>
      </c>
      <c r="Z300">
        <v>0.1915</v>
      </c>
      <c r="AA300">
        <f t="shared" si="107"/>
        <v>298</v>
      </c>
      <c r="AB300">
        <v>0.28489999999999999</v>
      </c>
      <c r="AC300">
        <f t="shared" si="108"/>
        <v>0.2382</v>
      </c>
      <c r="AD300">
        <f t="shared" si="109"/>
        <v>295</v>
      </c>
      <c r="AE300">
        <v>0.2913</v>
      </c>
      <c r="AF300">
        <f t="shared" si="110"/>
        <v>263</v>
      </c>
      <c r="AG300">
        <v>0.186</v>
      </c>
      <c r="AH300">
        <f t="shared" si="111"/>
        <v>303</v>
      </c>
      <c r="AI300">
        <f t="shared" si="112"/>
        <v>272.5</v>
      </c>
      <c r="AJ300">
        <f>IF(C300=1,(AI300/Z300),REF)</f>
        <v>1422.976501305483</v>
      </c>
      <c r="AK300">
        <f t="shared" si="113"/>
        <v>295</v>
      </c>
      <c r="AL300">
        <f>IF(B300=1,(AI300/AC300),REF)</f>
        <v>1143.9966414777498</v>
      </c>
      <c r="AM300">
        <f t="shared" si="114"/>
        <v>295</v>
      </c>
      <c r="AN300">
        <f t="shared" si="115"/>
        <v>295</v>
      </c>
      <c r="AO300" t="str">
        <f t="shared" si="116"/>
        <v>Prairie View A&amp;M</v>
      </c>
      <c r="AP300">
        <f t="shared" si="117"/>
        <v>0.10329151917221677</v>
      </c>
      <c r="AQ300">
        <f t="shared" si="118"/>
        <v>0.11315095864303376</v>
      </c>
      <c r="AR300">
        <f t="shared" si="119"/>
        <v>0.41088945955510342</v>
      </c>
      <c r="AS300" t="str">
        <f t="shared" si="120"/>
        <v>Prairie View A&amp;M</v>
      </c>
      <c r="AT300">
        <f t="shared" si="121"/>
        <v>299</v>
      </c>
      <c r="AU300">
        <f t="shared" si="122"/>
        <v>296.33333333333331</v>
      </c>
      <c r="AV300">
        <v>298</v>
      </c>
      <c r="AW300" t="str">
        <f t="shared" si="123"/>
        <v>Prairie View A&amp;M</v>
      </c>
      <c r="AX300" t="str">
        <f t="shared" si="124"/>
        <v/>
      </c>
      <c r="AY300">
        <v>299</v>
      </c>
    </row>
    <row r="301" spans="1:51" x14ac:dyDescent="0.25">
      <c r="A301">
        <v>1</v>
      </c>
      <c r="B301">
        <v>1</v>
      </c>
      <c r="C301">
        <v>1</v>
      </c>
      <c r="D301" t="s">
        <v>304</v>
      </c>
      <c r="E301">
        <v>66.049800000000005</v>
      </c>
      <c r="F301">
        <v>117</v>
      </c>
      <c r="G301">
        <v>64.429699999999997</v>
      </c>
      <c r="H301">
        <v>149</v>
      </c>
      <c r="I301">
        <v>94.117800000000003</v>
      </c>
      <c r="J301">
        <v>307</v>
      </c>
      <c r="K301">
        <v>93.562899999999999</v>
      </c>
      <c r="L301">
        <v>321</v>
      </c>
      <c r="M301">
        <v>96.475300000000004</v>
      </c>
      <c r="N301">
        <v>57</v>
      </c>
      <c r="O301">
        <v>102.65900000000001</v>
      </c>
      <c r="P301">
        <v>150</v>
      </c>
      <c r="Q301">
        <v>-9.0961400000000001</v>
      </c>
      <c r="R301">
        <v>276</v>
      </c>
      <c r="S301">
        <f t="shared" si="100"/>
        <v>-0.13771578415074695</v>
      </c>
      <c r="T301">
        <f t="shared" si="101"/>
        <v>276</v>
      </c>
      <c r="U301">
        <f t="shared" si="102"/>
        <v>578201.02293262922</v>
      </c>
      <c r="V301">
        <f t="shared" si="103"/>
        <v>317</v>
      </c>
      <c r="W301">
        <f t="shared" si="104"/>
        <v>25.024403855343781</v>
      </c>
      <c r="X301">
        <f t="shared" si="105"/>
        <v>130</v>
      </c>
      <c r="Y301">
        <f t="shared" si="106"/>
        <v>203</v>
      </c>
      <c r="Z301">
        <v>0.21479999999999999</v>
      </c>
      <c r="AA301">
        <f t="shared" si="107"/>
        <v>289</v>
      </c>
      <c r="AB301">
        <v>0.21290000000000001</v>
      </c>
      <c r="AC301">
        <f t="shared" si="108"/>
        <v>0.21384999999999998</v>
      </c>
      <c r="AD301">
        <f t="shared" si="109"/>
        <v>305</v>
      </c>
      <c r="AE301">
        <v>8.8800000000000004E-2</v>
      </c>
      <c r="AF301">
        <f t="shared" si="110"/>
        <v>338</v>
      </c>
      <c r="AG301">
        <v>0.1598</v>
      </c>
      <c r="AH301">
        <f t="shared" si="111"/>
        <v>314</v>
      </c>
      <c r="AI301">
        <f t="shared" si="112"/>
        <v>292.16666666666669</v>
      </c>
      <c r="AJ301">
        <f>IF(C301=1,(AI301/Z301),REF)</f>
        <v>1360.1800124146494</v>
      </c>
      <c r="AK301">
        <f t="shared" si="113"/>
        <v>294</v>
      </c>
      <c r="AL301">
        <f>IF(B301=1,(AI301/AC301),REF)</f>
        <v>1366.2224300522175</v>
      </c>
      <c r="AM301">
        <f t="shared" si="114"/>
        <v>307</v>
      </c>
      <c r="AN301">
        <f t="shared" si="115"/>
        <v>294</v>
      </c>
      <c r="AO301" t="str">
        <f t="shared" si="116"/>
        <v>Southern</v>
      </c>
      <c r="AP301">
        <f t="shared" si="117"/>
        <v>0.11638320093308505</v>
      </c>
      <c r="AQ301">
        <f t="shared" si="118"/>
        <v>9.9354754024950337E-2</v>
      </c>
      <c r="AR301">
        <f t="shared" si="119"/>
        <v>0.41035395619181542</v>
      </c>
      <c r="AS301" t="str">
        <f t="shared" si="120"/>
        <v>Southern</v>
      </c>
      <c r="AT301">
        <f t="shared" si="121"/>
        <v>300</v>
      </c>
      <c r="AU301">
        <f t="shared" si="122"/>
        <v>299.66666666666669</v>
      </c>
      <c r="AV301">
        <v>299</v>
      </c>
      <c r="AW301" t="str">
        <f t="shared" si="123"/>
        <v>Southern</v>
      </c>
      <c r="AX301" t="str">
        <f t="shared" si="124"/>
        <v/>
      </c>
      <c r="AY301">
        <v>300</v>
      </c>
    </row>
    <row r="302" spans="1:51" x14ac:dyDescent="0.25">
      <c r="A302">
        <v>1</v>
      </c>
      <c r="B302">
        <v>1</v>
      </c>
      <c r="C302">
        <v>1</v>
      </c>
      <c r="D302" t="s">
        <v>227</v>
      </c>
      <c r="E302">
        <v>65.4512</v>
      </c>
      <c r="F302">
        <v>143</v>
      </c>
      <c r="G302">
        <v>64.463200000000001</v>
      </c>
      <c r="H302">
        <v>144</v>
      </c>
      <c r="I302">
        <v>97.343599999999995</v>
      </c>
      <c r="J302">
        <v>270</v>
      </c>
      <c r="K302">
        <v>99.138599999999997</v>
      </c>
      <c r="L302">
        <v>261</v>
      </c>
      <c r="M302">
        <v>108.434</v>
      </c>
      <c r="N302">
        <v>305</v>
      </c>
      <c r="O302">
        <v>110.834</v>
      </c>
      <c r="P302">
        <v>309</v>
      </c>
      <c r="Q302">
        <v>-11.695399999999999</v>
      </c>
      <c r="R302">
        <v>300</v>
      </c>
      <c r="S302">
        <f t="shared" si="100"/>
        <v>-0.1786888552081552</v>
      </c>
      <c r="T302">
        <f t="shared" si="101"/>
        <v>300</v>
      </c>
      <c r="U302">
        <f t="shared" si="102"/>
        <v>643284.63270629395</v>
      </c>
      <c r="V302">
        <f t="shared" si="103"/>
        <v>250</v>
      </c>
      <c r="W302">
        <f t="shared" si="104"/>
        <v>28.546916064793368</v>
      </c>
      <c r="X302">
        <f t="shared" si="105"/>
        <v>298</v>
      </c>
      <c r="Y302">
        <f t="shared" si="106"/>
        <v>299</v>
      </c>
      <c r="Z302">
        <v>0.1988</v>
      </c>
      <c r="AA302">
        <f t="shared" si="107"/>
        <v>296</v>
      </c>
      <c r="AB302">
        <v>0.25409999999999999</v>
      </c>
      <c r="AC302">
        <f t="shared" si="108"/>
        <v>0.22644999999999998</v>
      </c>
      <c r="AD302">
        <f t="shared" si="109"/>
        <v>298</v>
      </c>
      <c r="AE302">
        <v>0.27060000000000001</v>
      </c>
      <c r="AF302">
        <f t="shared" si="110"/>
        <v>275</v>
      </c>
      <c r="AG302">
        <v>0.18429999999999999</v>
      </c>
      <c r="AH302">
        <f t="shared" si="111"/>
        <v>304</v>
      </c>
      <c r="AI302">
        <f t="shared" si="112"/>
        <v>287.66666666666669</v>
      </c>
      <c r="AJ302">
        <f>IF(C302=1,(AI302/Z302),REF)</f>
        <v>1447.0154258886653</v>
      </c>
      <c r="AK302">
        <f t="shared" si="113"/>
        <v>296</v>
      </c>
      <c r="AL302">
        <f>IF(B302=1,(AI302/AC302),REF)</f>
        <v>1270.3319349378085</v>
      </c>
      <c r="AM302">
        <f t="shared" si="114"/>
        <v>300</v>
      </c>
      <c r="AN302">
        <f t="shared" si="115"/>
        <v>296</v>
      </c>
      <c r="AO302" t="str">
        <f t="shared" si="116"/>
        <v>Niagara</v>
      </c>
      <c r="AP302">
        <f t="shared" si="117"/>
        <v>0.10704951977904358</v>
      </c>
      <c r="AQ302">
        <f t="shared" si="118"/>
        <v>0.10617010511000309</v>
      </c>
      <c r="AR302">
        <f t="shared" si="119"/>
        <v>0.40843116365114712</v>
      </c>
      <c r="AS302" t="str">
        <f t="shared" si="120"/>
        <v>Niagara</v>
      </c>
      <c r="AT302">
        <f t="shared" si="121"/>
        <v>301</v>
      </c>
      <c r="AU302">
        <f t="shared" si="122"/>
        <v>298.33333333333331</v>
      </c>
      <c r="AV302">
        <v>301</v>
      </c>
      <c r="AW302" t="str">
        <f t="shared" si="123"/>
        <v>Niagara</v>
      </c>
      <c r="AX302" t="str">
        <f t="shared" si="124"/>
        <v/>
      </c>
      <c r="AY302">
        <v>301</v>
      </c>
    </row>
    <row r="303" spans="1:51" x14ac:dyDescent="0.25">
      <c r="A303">
        <v>1</v>
      </c>
      <c r="B303">
        <v>1</v>
      </c>
      <c r="C303">
        <v>1</v>
      </c>
      <c r="D303" t="s">
        <v>44</v>
      </c>
      <c r="E303">
        <v>66.500399999999999</v>
      </c>
      <c r="F303">
        <v>97</v>
      </c>
      <c r="G303">
        <v>65.023099999999999</v>
      </c>
      <c r="H303">
        <v>126</v>
      </c>
      <c r="I303">
        <v>95.476500000000001</v>
      </c>
      <c r="J303">
        <v>296</v>
      </c>
      <c r="K303">
        <v>97.704300000000003</v>
      </c>
      <c r="L303">
        <v>285</v>
      </c>
      <c r="M303">
        <v>105.10599999999999</v>
      </c>
      <c r="N303">
        <v>240</v>
      </c>
      <c r="O303">
        <v>107.682</v>
      </c>
      <c r="P303">
        <v>247</v>
      </c>
      <c r="Q303">
        <v>-9.9780099999999994</v>
      </c>
      <c r="R303">
        <v>287</v>
      </c>
      <c r="S303">
        <f t="shared" si="100"/>
        <v>-0.15003969900932926</v>
      </c>
      <c r="T303">
        <f t="shared" si="101"/>
        <v>283</v>
      </c>
      <c r="U303">
        <f t="shared" si="102"/>
        <v>634821.47931168042</v>
      </c>
      <c r="V303">
        <f t="shared" si="103"/>
        <v>266</v>
      </c>
      <c r="W303">
        <f t="shared" si="104"/>
        <v>26.829014705699191</v>
      </c>
      <c r="X303">
        <f t="shared" si="105"/>
        <v>220</v>
      </c>
      <c r="Y303">
        <f t="shared" si="106"/>
        <v>251.5</v>
      </c>
      <c r="Z303">
        <v>0.16209999999999999</v>
      </c>
      <c r="AA303">
        <f t="shared" si="107"/>
        <v>312</v>
      </c>
      <c r="AB303">
        <v>0.36159999999999998</v>
      </c>
      <c r="AC303">
        <f t="shared" si="108"/>
        <v>0.26184999999999997</v>
      </c>
      <c r="AD303">
        <f t="shared" si="109"/>
        <v>281</v>
      </c>
      <c r="AE303">
        <v>0.4385</v>
      </c>
      <c r="AF303">
        <f t="shared" si="110"/>
        <v>209</v>
      </c>
      <c r="AG303">
        <v>0.28170000000000001</v>
      </c>
      <c r="AH303">
        <f t="shared" si="111"/>
        <v>265</v>
      </c>
      <c r="AI303">
        <f t="shared" si="112"/>
        <v>259.25</v>
      </c>
      <c r="AJ303">
        <f>IF(C303=1,(AI303/Z303),REF)</f>
        <v>1599.3214065391735</v>
      </c>
      <c r="AK303">
        <f t="shared" si="113"/>
        <v>305</v>
      </c>
      <c r="AL303">
        <f>IF(B303=1,(AI303/AC303),REF)</f>
        <v>990.07065113614681</v>
      </c>
      <c r="AM303">
        <f t="shared" si="114"/>
        <v>277</v>
      </c>
      <c r="AN303">
        <f t="shared" si="115"/>
        <v>277</v>
      </c>
      <c r="AO303" t="str">
        <f t="shared" si="116"/>
        <v>Appalachian St.</v>
      </c>
      <c r="AP303">
        <f t="shared" si="117"/>
        <v>8.641817673641683E-2</v>
      </c>
      <c r="AQ303">
        <f t="shared" si="118"/>
        <v>0.12665253278092137</v>
      </c>
      <c r="AR303">
        <f t="shared" si="119"/>
        <v>0.40831703827093491</v>
      </c>
      <c r="AS303" t="str">
        <f t="shared" si="120"/>
        <v>Appalachian St.</v>
      </c>
      <c r="AT303">
        <f t="shared" si="121"/>
        <v>302</v>
      </c>
      <c r="AU303">
        <f t="shared" si="122"/>
        <v>286.66666666666669</v>
      </c>
      <c r="AV303">
        <v>302</v>
      </c>
      <c r="AW303" t="str">
        <f t="shared" si="123"/>
        <v>Appalachian St.</v>
      </c>
      <c r="AX303" t="str">
        <f t="shared" si="124"/>
        <v/>
      </c>
      <c r="AY303">
        <v>302</v>
      </c>
    </row>
    <row r="304" spans="1:51" x14ac:dyDescent="0.25">
      <c r="A304">
        <v>1</v>
      </c>
      <c r="B304">
        <v>1</v>
      </c>
      <c r="C304">
        <v>1</v>
      </c>
      <c r="D304" t="s">
        <v>303</v>
      </c>
      <c r="E304">
        <v>68.241900000000001</v>
      </c>
      <c r="F304">
        <v>36</v>
      </c>
      <c r="G304">
        <v>65.916700000000006</v>
      </c>
      <c r="H304">
        <v>80</v>
      </c>
      <c r="I304">
        <v>97.9208</v>
      </c>
      <c r="J304">
        <v>262</v>
      </c>
      <c r="K304">
        <v>95.663700000000006</v>
      </c>
      <c r="L304">
        <v>309</v>
      </c>
      <c r="M304">
        <v>104.84</v>
      </c>
      <c r="N304">
        <v>232</v>
      </c>
      <c r="O304">
        <v>108.139</v>
      </c>
      <c r="P304">
        <v>256</v>
      </c>
      <c r="Q304">
        <v>-12.475300000000001</v>
      </c>
      <c r="R304">
        <v>303</v>
      </c>
      <c r="S304">
        <f t="shared" si="100"/>
        <v>-0.18280997451712203</v>
      </c>
      <c r="T304">
        <f t="shared" si="101"/>
        <v>302</v>
      </c>
      <c r="U304">
        <f t="shared" si="102"/>
        <v>624518.71621501131</v>
      </c>
      <c r="V304">
        <f t="shared" si="103"/>
        <v>280</v>
      </c>
      <c r="W304">
        <f t="shared" si="104"/>
        <v>26.322106907208092</v>
      </c>
      <c r="X304">
        <f t="shared" si="105"/>
        <v>187</v>
      </c>
      <c r="Y304">
        <f t="shared" si="106"/>
        <v>244.5</v>
      </c>
      <c r="Z304">
        <v>0.19350000000000001</v>
      </c>
      <c r="AA304">
        <f t="shared" si="107"/>
        <v>297</v>
      </c>
      <c r="AB304">
        <v>0.25290000000000001</v>
      </c>
      <c r="AC304">
        <f t="shared" si="108"/>
        <v>0.22320000000000001</v>
      </c>
      <c r="AD304">
        <f t="shared" si="109"/>
        <v>301</v>
      </c>
      <c r="AE304">
        <v>0.1173</v>
      </c>
      <c r="AF304">
        <f t="shared" si="110"/>
        <v>332</v>
      </c>
      <c r="AG304">
        <v>0.24379999999999999</v>
      </c>
      <c r="AH304">
        <f t="shared" si="111"/>
        <v>280</v>
      </c>
      <c r="AI304">
        <f t="shared" si="112"/>
        <v>289.91666666666669</v>
      </c>
      <c r="AJ304">
        <f>IF(C304=1,(AI304/Z304),REF)</f>
        <v>1498.2773471145565</v>
      </c>
      <c r="AK304">
        <f t="shared" si="113"/>
        <v>300</v>
      </c>
      <c r="AL304">
        <f>IF(B304=1,(AI304/AC304),REF)</f>
        <v>1298.9097968936678</v>
      </c>
      <c r="AM304">
        <f t="shared" si="114"/>
        <v>302</v>
      </c>
      <c r="AN304">
        <f t="shared" si="115"/>
        <v>300</v>
      </c>
      <c r="AO304" t="str">
        <f t="shared" si="116"/>
        <v>Southeastern Louisiana</v>
      </c>
      <c r="AP304">
        <f t="shared" si="117"/>
        <v>0.10383347945739932</v>
      </c>
      <c r="AQ304">
        <f t="shared" si="118"/>
        <v>0.10435575164013045</v>
      </c>
      <c r="AR304">
        <f t="shared" si="119"/>
        <v>0.40454916230511651</v>
      </c>
      <c r="AS304" t="str">
        <f t="shared" si="120"/>
        <v>Southeastern Louisiana</v>
      </c>
      <c r="AT304">
        <f t="shared" si="121"/>
        <v>303</v>
      </c>
      <c r="AU304">
        <f t="shared" si="122"/>
        <v>301.33333333333331</v>
      </c>
      <c r="AV304">
        <v>303</v>
      </c>
      <c r="AW304" t="str">
        <f t="shared" si="123"/>
        <v>Southeastern Louisiana</v>
      </c>
      <c r="AX304" t="str">
        <f t="shared" si="124"/>
        <v/>
      </c>
      <c r="AY304">
        <v>303</v>
      </c>
    </row>
    <row r="305" spans="1:51" x14ac:dyDescent="0.25">
      <c r="A305">
        <v>1</v>
      </c>
      <c r="B305">
        <v>1</v>
      </c>
      <c r="C305">
        <v>1</v>
      </c>
      <c r="D305" t="s">
        <v>177</v>
      </c>
      <c r="E305">
        <v>68.627399999999994</v>
      </c>
      <c r="F305">
        <v>30</v>
      </c>
      <c r="G305">
        <v>67.424999999999997</v>
      </c>
      <c r="H305">
        <v>30</v>
      </c>
      <c r="I305">
        <v>101.444</v>
      </c>
      <c r="J305">
        <v>185</v>
      </c>
      <c r="K305">
        <v>100.383</v>
      </c>
      <c r="L305">
        <v>241</v>
      </c>
      <c r="M305">
        <v>109.84699999999999</v>
      </c>
      <c r="N305">
        <v>321</v>
      </c>
      <c r="O305">
        <v>111.401</v>
      </c>
      <c r="P305">
        <v>316</v>
      </c>
      <c r="Q305">
        <v>-11.017799999999999</v>
      </c>
      <c r="R305">
        <v>296</v>
      </c>
      <c r="S305">
        <f t="shared" si="100"/>
        <v>-0.1605481192643172</v>
      </c>
      <c r="T305">
        <f t="shared" si="101"/>
        <v>293</v>
      </c>
      <c r="U305">
        <f t="shared" si="102"/>
        <v>691540.92572467856</v>
      </c>
      <c r="V305">
        <f t="shared" si="103"/>
        <v>186</v>
      </c>
      <c r="W305">
        <f t="shared" si="104"/>
        <v>27.448903304658497</v>
      </c>
      <c r="X305">
        <f t="shared" si="105"/>
        <v>245</v>
      </c>
      <c r="Y305">
        <f t="shared" si="106"/>
        <v>269</v>
      </c>
      <c r="Z305">
        <v>0.18379999999999999</v>
      </c>
      <c r="AA305">
        <f t="shared" si="107"/>
        <v>302</v>
      </c>
      <c r="AB305">
        <v>0.26469999999999999</v>
      </c>
      <c r="AC305">
        <f t="shared" si="108"/>
        <v>0.22425</v>
      </c>
      <c r="AD305">
        <f t="shared" si="109"/>
        <v>300</v>
      </c>
      <c r="AE305">
        <v>0.28210000000000002</v>
      </c>
      <c r="AF305">
        <f t="shared" si="110"/>
        <v>270</v>
      </c>
      <c r="AG305">
        <v>0.19839999999999999</v>
      </c>
      <c r="AH305">
        <f t="shared" si="111"/>
        <v>299</v>
      </c>
      <c r="AI305">
        <f t="shared" si="112"/>
        <v>269.5</v>
      </c>
      <c r="AJ305">
        <f>IF(C305=1,(AI305/Z305),REF)</f>
        <v>1466.2676822633298</v>
      </c>
      <c r="AK305">
        <f t="shared" si="113"/>
        <v>297</v>
      </c>
      <c r="AL305">
        <f>IF(B305=1,(AI305/AC305),REF)</f>
        <v>1201.783723522854</v>
      </c>
      <c r="AM305">
        <f t="shared" si="114"/>
        <v>297</v>
      </c>
      <c r="AN305">
        <f t="shared" si="115"/>
        <v>297</v>
      </c>
      <c r="AO305" t="str">
        <f t="shared" si="116"/>
        <v>Lipscomb</v>
      </c>
      <c r="AP305">
        <f t="shared" si="117"/>
        <v>9.8841616682840638E-2</v>
      </c>
      <c r="AQ305">
        <f t="shared" si="118"/>
        <v>0.10587020067654181</v>
      </c>
      <c r="AR305">
        <f t="shared" si="119"/>
        <v>0.40183259985476832</v>
      </c>
      <c r="AS305" t="str">
        <f t="shared" si="120"/>
        <v>Lipscomb</v>
      </c>
      <c r="AT305">
        <f t="shared" si="121"/>
        <v>304</v>
      </c>
      <c r="AU305">
        <f t="shared" si="122"/>
        <v>300.33333333333331</v>
      </c>
      <c r="AV305">
        <v>305</v>
      </c>
      <c r="AW305" t="str">
        <f t="shared" si="123"/>
        <v>Lipscomb</v>
      </c>
      <c r="AX305" t="str">
        <f t="shared" si="124"/>
        <v/>
      </c>
      <c r="AY305">
        <v>304</v>
      </c>
    </row>
    <row r="306" spans="1:51" x14ac:dyDescent="0.25">
      <c r="A306">
        <v>1</v>
      </c>
      <c r="B306">
        <v>1</v>
      </c>
      <c r="C306">
        <v>1</v>
      </c>
      <c r="D306" t="s">
        <v>127</v>
      </c>
      <c r="E306">
        <v>62.95</v>
      </c>
      <c r="F306">
        <v>274</v>
      </c>
      <c r="G306">
        <v>62.1158</v>
      </c>
      <c r="H306">
        <v>273</v>
      </c>
      <c r="I306">
        <v>99.212000000000003</v>
      </c>
      <c r="J306">
        <v>236</v>
      </c>
      <c r="K306">
        <v>97.752899999999997</v>
      </c>
      <c r="L306">
        <v>284</v>
      </c>
      <c r="M306">
        <v>110.566</v>
      </c>
      <c r="N306">
        <v>326</v>
      </c>
      <c r="O306">
        <v>110.99</v>
      </c>
      <c r="P306">
        <v>314</v>
      </c>
      <c r="Q306">
        <v>-13.237399999999999</v>
      </c>
      <c r="R306">
        <v>308</v>
      </c>
      <c r="S306">
        <f t="shared" si="100"/>
        <v>-0.21027958697378868</v>
      </c>
      <c r="T306">
        <f t="shared" si="101"/>
        <v>312</v>
      </c>
      <c r="U306">
        <f t="shared" si="102"/>
        <v>601526.87440690945</v>
      </c>
      <c r="V306">
        <f t="shared" si="103"/>
        <v>294</v>
      </c>
      <c r="W306">
        <f t="shared" si="104"/>
        <v>29.748044863909222</v>
      </c>
      <c r="X306">
        <f t="shared" si="105"/>
        <v>329</v>
      </c>
      <c r="Y306">
        <f t="shared" si="106"/>
        <v>320.5</v>
      </c>
      <c r="Z306">
        <v>0.19120000000000001</v>
      </c>
      <c r="AA306">
        <f t="shared" si="107"/>
        <v>299</v>
      </c>
      <c r="AB306">
        <v>0.24410000000000001</v>
      </c>
      <c r="AC306">
        <f t="shared" si="108"/>
        <v>0.21765000000000001</v>
      </c>
      <c r="AD306">
        <f t="shared" si="109"/>
        <v>304</v>
      </c>
      <c r="AE306">
        <v>0.29010000000000002</v>
      </c>
      <c r="AF306">
        <f t="shared" si="110"/>
        <v>265</v>
      </c>
      <c r="AG306">
        <v>0.24490000000000001</v>
      </c>
      <c r="AH306">
        <f t="shared" si="111"/>
        <v>279</v>
      </c>
      <c r="AI306">
        <f t="shared" si="112"/>
        <v>295.75</v>
      </c>
      <c r="AJ306">
        <f>IF(C306=1,(AI306/Z306),REF)</f>
        <v>1546.8096234309623</v>
      </c>
      <c r="AK306">
        <f t="shared" si="113"/>
        <v>303</v>
      </c>
      <c r="AL306">
        <f>IF(B306=1,(AI306/AC306),REF)</f>
        <v>1358.8329887433954</v>
      </c>
      <c r="AM306">
        <f t="shared" si="114"/>
        <v>305</v>
      </c>
      <c r="AN306">
        <f t="shared" si="115"/>
        <v>303</v>
      </c>
      <c r="AO306" t="str">
        <f t="shared" si="116"/>
        <v>Furman</v>
      </c>
      <c r="AP306">
        <f t="shared" si="117"/>
        <v>0.10227273281850582</v>
      </c>
      <c r="AQ306">
        <f t="shared" si="118"/>
        <v>0.10118880930321918</v>
      </c>
      <c r="AR306">
        <f t="shared" si="119"/>
        <v>0.40084911997668721</v>
      </c>
      <c r="AS306" t="str">
        <f t="shared" si="120"/>
        <v>Furman</v>
      </c>
      <c r="AT306">
        <f t="shared" si="121"/>
        <v>305</v>
      </c>
      <c r="AU306">
        <f t="shared" si="122"/>
        <v>304</v>
      </c>
      <c r="AV306">
        <v>304</v>
      </c>
      <c r="AW306" t="str">
        <f t="shared" si="123"/>
        <v>Furman</v>
      </c>
      <c r="AX306" t="str">
        <f t="shared" si="124"/>
        <v/>
      </c>
      <c r="AY306">
        <v>305</v>
      </c>
    </row>
    <row r="307" spans="1:51" x14ac:dyDescent="0.25">
      <c r="A307">
        <v>1</v>
      </c>
      <c r="B307">
        <v>1</v>
      </c>
      <c r="C307">
        <v>1</v>
      </c>
      <c r="D307" t="s">
        <v>191</v>
      </c>
      <c r="E307">
        <v>66.427300000000002</v>
      </c>
      <c r="F307">
        <v>101</v>
      </c>
      <c r="G307">
        <v>64.783799999999999</v>
      </c>
      <c r="H307">
        <v>135</v>
      </c>
      <c r="I307">
        <v>92.354699999999994</v>
      </c>
      <c r="J307">
        <v>327</v>
      </c>
      <c r="K307">
        <v>94.045100000000005</v>
      </c>
      <c r="L307">
        <v>317</v>
      </c>
      <c r="M307">
        <v>103.708</v>
      </c>
      <c r="N307">
        <v>205</v>
      </c>
      <c r="O307">
        <v>107.04300000000001</v>
      </c>
      <c r="P307">
        <v>230</v>
      </c>
      <c r="Q307">
        <v>-12.9978</v>
      </c>
      <c r="R307">
        <v>307</v>
      </c>
      <c r="S307">
        <f t="shared" si="100"/>
        <v>-0.19567105692990686</v>
      </c>
      <c r="T307">
        <f t="shared" si="101"/>
        <v>306</v>
      </c>
      <c r="U307">
        <f t="shared" si="102"/>
        <v>587514.98170503252</v>
      </c>
      <c r="V307">
        <f t="shared" si="103"/>
        <v>311</v>
      </c>
      <c r="W307">
        <f t="shared" si="104"/>
        <v>26.603981367700886</v>
      </c>
      <c r="X307">
        <f t="shared" si="105"/>
        <v>204</v>
      </c>
      <c r="Y307">
        <f t="shared" si="106"/>
        <v>255</v>
      </c>
      <c r="Z307">
        <v>0.2001</v>
      </c>
      <c r="AA307">
        <f t="shared" si="107"/>
        <v>294</v>
      </c>
      <c r="AB307">
        <v>0.1988</v>
      </c>
      <c r="AC307">
        <f t="shared" si="108"/>
        <v>0.19945000000000002</v>
      </c>
      <c r="AD307">
        <f t="shared" si="109"/>
        <v>311</v>
      </c>
      <c r="AE307">
        <v>0.29149999999999998</v>
      </c>
      <c r="AF307">
        <f t="shared" si="110"/>
        <v>262</v>
      </c>
      <c r="AG307">
        <v>0.11269999999999999</v>
      </c>
      <c r="AH307">
        <f t="shared" si="111"/>
        <v>328</v>
      </c>
      <c r="AI307">
        <f t="shared" si="112"/>
        <v>295.5</v>
      </c>
      <c r="AJ307">
        <f>IF(C307=1,(AI307/Z307),REF)</f>
        <v>1476.7616191904049</v>
      </c>
      <c r="AK307">
        <f t="shared" si="113"/>
        <v>298</v>
      </c>
      <c r="AL307">
        <f>IF(B307=1,(AI307/AC307),REF)</f>
        <v>1481.5743294058659</v>
      </c>
      <c r="AM307">
        <f t="shared" si="114"/>
        <v>312</v>
      </c>
      <c r="AN307">
        <f t="shared" si="115"/>
        <v>298</v>
      </c>
      <c r="AO307" t="str">
        <f t="shared" si="116"/>
        <v>Marist</v>
      </c>
      <c r="AP307">
        <f t="shared" si="117"/>
        <v>0.10753051069709384</v>
      </c>
      <c r="AQ307">
        <f t="shared" si="118"/>
        <v>9.1730378259383571E-2</v>
      </c>
      <c r="AR307">
        <f t="shared" si="119"/>
        <v>0.39751802601185382</v>
      </c>
      <c r="AS307" t="str">
        <f t="shared" si="120"/>
        <v>Marist</v>
      </c>
      <c r="AT307">
        <f t="shared" si="121"/>
        <v>306</v>
      </c>
      <c r="AU307">
        <f t="shared" si="122"/>
        <v>305</v>
      </c>
      <c r="AV307">
        <v>306</v>
      </c>
      <c r="AW307" t="str">
        <f t="shared" si="123"/>
        <v>Marist</v>
      </c>
      <c r="AX307" t="str">
        <f t="shared" si="124"/>
        <v/>
      </c>
      <c r="AY307">
        <v>306</v>
      </c>
    </row>
    <row r="308" spans="1:51" x14ac:dyDescent="0.25">
      <c r="A308">
        <v>1</v>
      </c>
      <c r="B308">
        <v>1</v>
      </c>
      <c r="C308">
        <v>1</v>
      </c>
      <c r="D308" t="s">
        <v>187</v>
      </c>
      <c r="E308">
        <v>62.326799999999999</v>
      </c>
      <c r="F308">
        <v>296</v>
      </c>
      <c r="G308">
        <v>62.450099999999999</v>
      </c>
      <c r="H308">
        <v>266</v>
      </c>
      <c r="I308">
        <v>91.952100000000002</v>
      </c>
      <c r="J308">
        <v>334</v>
      </c>
      <c r="K308">
        <v>92.659599999999998</v>
      </c>
      <c r="L308">
        <v>332</v>
      </c>
      <c r="M308">
        <v>103.93899999999999</v>
      </c>
      <c r="N308">
        <v>215</v>
      </c>
      <c r="O308">
        <v>105.91200000000001</v>
      </c>
      <c r="P308">
        <v>209</v>
      </c>
      <c r="Q308">
        <v>-13.2524</v>
      </c>
      <c r="R308">
        <v>309</v>
      </c>
      <c r="S308">
        <f t="shared" si="100"/>
        <v>-0.21262763369850543</v>
      </c>
      <c r="T308">
        <f t="shared" si="101"/>
        <v>313</v>
      </c>
      <c r="U308">
        <f t="shared" si="102"/>
        <v>535125.53119502182</v>
      </c>
      <c r="V308">
        <f t="shared" si="103"/>
        <v>339</v>
      </c>
      <c r="W308">
        <f t="shared" si="104"/>
        <v>27.876448349517656</v>
      </c>
      <c r="X308">
        <f t="shared" si="105"/>
        <v>273</v>
      </c>
      <c r="Y308">
        <f t="shared" si="106"/>
        <v>293</v>
      </c>
      <c r="Z308">
        <v>0.182</v>
      </c>
      <c r="AA308">
        <f t="shared" si="107"/>
        <v>304</v>
      </c>
      <c r="AB308">
        <v>0.2329</v>
      </c>
      <c r="AC308">
        <f t="shared" si="108"/>
        <v>0.20745</v>
      </c>
      <c r="AD308">
        <f t="shared" si="109"/>
        <v>308</v>
      </c>
      <c r="AE308">
        <v>0.27179999999999999</v>
      </c>
      <c r="AF308">
        <f t="shared" si="110"/>
        <v>274</v>
      </c>
      <c r="AG308">
        <v>0.20799999999999999</v>
      </c>
      <c r="AH308">
        <f t="shared" si="111"/>
        <v>296</v>
      </c>
      <c r="AI308">
        <f t="shared" si="112"/>
        <v>303.83333333333331</v>
      </c>
      <c r="AJ308">
        <f>IF(C308=1,(AI308/Z308),REF)</f>
        <v>1669.4139194139193</v>
      </c>
      <c r="AK308">
        <f t="shared" si="113"/>
        <v>308</v>
      </c>
      <c r="AL308">
        <f>IF(B308=1,(AI308/AC308),REF)</f>
        <v>1464.6099461717683</v>
      </c>
      <c r="AM308">
        <f t="shared" si="114"/>
        <v>310</v>
      </c>
      <c r="AN308">
        <f t="shared" si="115"/>
        <v>308</v>
      </c>
      <c r="AO308" t="str">
        <f t="shared" si="116"/>
        <v>Loyola MD</v>
      </c>
      <c r="AP308">
        <f t="shared" si="117"/>
        <v>9.6611904721865233E-2</v>
      </c>
      <c r="AQ308">
        <f t="shared" si="118"/>
        <v>9.5547156316570694E-2</v>
      </c>
      <c r="AR308">
        <f t="shared" si="119"/>
        <v>0.39178909966505832</v>
      </c>
      <c r="AS308" t="str">
        <f t="shared" si="120"/>
        <v>Loyola MD</v>
      </c>
      <c r="AT308">
        <f t="shared" si="121"/>
        <v>307</v>
      </c>
      <c r="AU308">
        <f t="shared" si="122"/>
        <v>307.66666666666669</v>
      </c>
      <c r="AV308">
        <v>307</v>
      </c>
      <c r="AW308" t="str">
        <f t="shared" si="123"/>
        <v>Loyola MD</v>
      </c>
      <c r="AX308" t="str">
        <f t="shared" si="124"/>
        <v/>
      </c>
      <c r="AY308">
        <v>307</v>
      </c>
    </row>
    <row r="309" spans="1:51" x14ac:dyDescent="0.25">
      <c r="A309">
        <v>1</v>
      </c>
      <c r="B309">
        <v>1</v>
      </c>
      <c r="C309">
        <v>1</v>
      </c>
      <c r="D309" t="s">
        <v>307</v>
      </c>
      <c r="E309">
        <v>67.788700000000006</v>
      </c>
      <c r="F309">
        <v>49</v>
      </c>
      <c r="G309">
        <v>67.245599999999996</v>
      </c>
      <c r="H309">
        <v>35</v>
      </c>
      <c r="I309">
        <v>100.26</v>
      </c>
      <c r="J309">
        <v>211</v>
      </c>
      <c r="K309">
        <v>98.113900000000001</v>
      </c>
      <c r="L309">
        <v>277</v>
      </c>
      <c r="M309">
        <v>109.735</v>
      </c>
      <c r="N309">
        <v>320</v>
      </c>
      <c r="O309">
        <v>111.506</v>
      </c>
      <c r="P309">
        <v>317</v>
      </c>
      <c r="Q309">
        <v>-13.392300000000001</v>
      </c>
      <c r="R309">
        <v>310</v>
      </c>
      <c r="S309">
        <f t="shared" si="100"/>
        <v>-0.19755652490754355</v>
      </c>
      <c r="T309">
        <f t="shared" si="101"/>
        <v>308</v>
      </c>
      <c r="U309">
        <f t="shared" si="102"/>
        <v>652556.89629132079</v>
      </c>
      <c r="V309">
        <f t="shared" si="103"/>
        <v>239</v>
      </c>
      <c r="W309">
        <f t="shared" si="104"/>
        <v>27.830427245305742</v>
      </c>
      <c r="X309">
        <f t="shared" si="105"/>
        <v>270</v>
      </c>
      <c r="Y309">
        <f t="shared" si="106"/>
        <v>289</v>
      </c>
      <c r="Z309">
        <v>0.20039999999999999</v>
      </c>
      <c r="AA309">
        <f t="shared" si="107"/>
        <v>293</v>
      </c>
      <c r="AB309">
        <v>0.16250000000000001</v>
      </c>
      <c r="AC309">
        <f t="shared" si="108"/>
        <v>0.18145</v>
      </c>
      <c r="AD309">
        <f t="shared" si="109"/>
        <v>314</v>
      </c>
      <c r="AE309">
        <v>0.14099999999999999</v>
      </c>
      <c r="AF309">
        <f t="shared" si="110"/>
        <v>324</v>
      </c>
      <c r="AG309">
        <v>0.1258</v>
      </c>
      <c r="AH309">
        <f t="shared" si="111"/>
        <v>323</v>
      </c>
      <c r="AI309">
        <f t="shared" si="112"/>
        <v>299.5</v>
      </c>
      <c r="AJ309">
        <f>IF(C309=1,(AI309/Z309),REF)</f>
        <v>1494.5109780439122</v>
      </c>
      <c r="AK309">
        <f t="shared" si="113"/>
        <v>299</v>
      </c>
      <c r="AL309">
        <f>IF(B309=1,(AI309/AC309),REF)</f>
        <v>1650.5924497106641</v>
      </c>
      <c r="AM309">
        <f t="shared" si="114"/>
        <v>313</v>
      </c>
      <c r="AN309">
        <f t="shared" si="115"/>
        <v>299</v>
      </c>
      <c r="AO309" t="str">
        <f t="shared" si="116"/>
        <v>Southern Utah</v>
      </c>
      <c r="AP309">
        <f t="shared" si="117"/>
        <v>0.10756313850115905</v>
      </c>
      <c r="AQ309">
        <f t="shared" si="118"/>
        <v>8.2332549713310318E-2</v>
      </c>
      <c r="AR309">
        <f t="shared" si="119"/>
        <v>0.3899366382761778</v>
      </c>
      <c r="AS309" t="str">
        <f t="shared" si="120"/>
        <v>Southern Utah</v>
      </c>
      <c r="AT309">
        <f t="shared" si="121"/>
        <v>308</v>
      </c>
      <c r="AU309">
        <f t="shared" si="122"/>
        <v>307</v>
      </c>
      <c r="AV309">
        <v>308</v>
      </c>
      <c r="AW309" t="str">
        <f t="shared" si="123"/>
        <v>Southern Utah</v>
      </c>
      <c r="AX309" t="str">
        <f t="shared" si="124"/>
        <v/>
      </c>
      <c r="AY309">
        <v>308</v>
      </c>
    </row>
    <row r="310" spans="1:51" x14ac:dyDescent="0.25">
      <c r="A310">
        <v>1</v>
      </c>
      <c r="B310">
        <v>1</v>
      </c>
      <c r="C310">
        <v>1</v>
      </c>
      <c r="D310" t="s">
        <v>151</v>
      </c>
      <c r="E310">
        <v>63.788600000000002</v>
      </c>
      <c r="F310">
        <v>240</v>
      </c>
      <c r="G310">
        <v>63.156199999999998</v>
      </c>
      <c r="H310">
        <v>227</v>
      </c>
      <c r="I310">
        <v>99.150199999999998</v>
      </c>
      <c r="J310">
        <v>242</v>
      </c>
      <c r="K310">
        <v>96.875399999999999</v>
      </c>
      <c r="L310">
        <v>296</v>
      </c>
      <c r="M310">
        <v>108.63</v>
      </c>
      <c r="N310">
        <v>307</v>
      </c>
      <c r="O310">
        <v>110.911</v>
      </c>
      <c r="P310">
        <v>312</v>
      </c>
      <c r="Q310">
        <v>-14.035299999999999</v>
      </c>
      <c r="R310">
        <v>315</v>
      </c>
      <c r="S310">
        <f t="shared" si="100"/>
        <v>-0.22003304665723972</v>
      </c>
      <c r="T310">
        <f t="shared" si="101"/>
        <v>318</v>
      </c>
      <c r="U310">
        <f t="shared" si="102"/>
        <v>598646.00417358114</v>
      </c>
      <c r="V310">
        <f t="shared" si="103"/>
        <v>296</v>
      </c>
      <c r="W310">
        <f t="shared" si="104"/>
        <v>29.323534933028213</v>
      </c>
      <c r="X310">
        <f t="shared" si="105"/>
        <v>321</v>
      </c>
      <c r="Y310">
        <f t="shared" si="106"/>
        <v>319.5</v>
      </c>
      <c r="Z310">
        <v>0.185</v>
      </c>
      <c r="AA310">
        <f t="shared" si="107"/>
        <v>301</v>
      </c>
      <c r="AB310">
        <v>0.16070000000000001</v>
      </c>
      <c r="AC310">
        <f t="shared" si="108"/>
        <v>0.17285</v>
      </c>
      <c r="AD310">
        <f t="shared" si="109"/>
        <v>316</v>
      </c>
      <c r="AE310">
        <v>0.28799999999999998</v>
      </c>
      <c r="AF310">
        <f t="shared" si="110"/>
        <v>266</v>
      </c>
      <c r="AG310">
        <v>0.1744</v>
      </c>
      <c r="AH310">
        <f t="shared" si="111"/>
        <v>308</v>
      </c>
      <c r="AI310">
        <f t="shared" si="112"/>
        <v>303.91666666666669</v>
      </c>
      <c r="AJ310">
        <f>IF(C310=1,(AI310/Z310),REF)</f>
        <v>1642.7927927927929</v>
      </c>
      <c r="AK310">
        <f t="shared" si="113"/>
        <v>307</v>
      </c>
      <c r="AL310">
        <f>IF(B310=1,(AI310/AC310),REF)</f>
        <v>1758.2682479992286</v>
      </c>
      <c r="AM310">
        <f t="shared" si="114"/>
        <v>318</v>
      </c>
      <c r="AN310">
        <f t="shared" si="115"/>
        <v>307</v>
      </c>
      <c r="AO310" t="str">
        <f t="shared" si="116"/>
        <v>Idaho St.</v>
      </c>
      <c r="AP310">
        <f t="shared" si="117"/>
        <v>9.8362398223916028E-2</v>
      </c>
      <c r="AQ310">
        <f t="shared" si="118"/>
        <v>7.7813207316304825E-2</v>
      </c>
      <c r="AR310">
        <f t="shared" si="119"/>
        <v>0.3784132292962481</v>
      </c>
      <c r="AS310" t="str">
        <f t="shared" si="120"/>
        <v>Idaho St.</v>
      </c>
      <c r="AT310">
        <f t="shared" si="121"/>
        <v>309</v>
      </c>
      <c r="AU310">
        <f t="shared" si="122"/>
        <v>310.66666666666669</v>
      </c>
      <c r="AV310">
        <v>309</v>
      </c>
      <c r="AW310" t="str">
        <f t="shared" si="123"/>
        <v>Idaho St.</v>
      </c>
      <c r="AX310" t="str">
        <f t="shared" si="124"/>
        <v/>
      </c>
      <c r="AY310">
        <v>309</v>
      </c>
    </row>
    <row r="311" spans="1:51" x14ac:dyDescent="0.25">
      <c r="A311">
        <v>1</v>
      </c>
      <c r="B311">
        <v>1</v>
      </c>
      <c r="C311">
        <v>1</v>
      </c>
      <c r="D311" t="s">
        <v>180</v>
      </c>
      <c r="E311">
        <v>67.200800000000001</v>
      </c>
      <c r="F311">
        <v>73</v>
      </c>
      <c r="G311">
        <v>66.168800000000005</v>
      </c>
      <c r="H311">
        <v>71</v>
      </c>
      <c r="I311">
        <v>97.690600000000003</v>
      </c>
      <c r="J311">
        <v>266</v>
      </c>
      <c r="K311">
        <v>96.566199999999995</v>
      </c>
      <c r="L311">
        <v>300</v>
      </c>
      <c r="M311">
        <v>108.55500000000001</v>
      </c>
      <c r="N311">
        <v>306</v>
      </c>
      <c r="O311">
        <v>110.893</v>
      </c>
      <c r="P311">
        <v>311</v>
      </c>
      <c r="Q311">
        <v>-14.3271</v>
      </c>
      <c r="R311">
        <v>317</v>
      </c>
      <c r="S311">
        <f t="shared" si="100"/>
        <v>-0.21319389054892213</v>
      </c>
      <c r="T311">
        <f t="shared" si="101"/>
        <v>314</v>
      </c>
      <c r="U311">
        <f t="shared" si="102"/>
        <v>626649.54204475391</v>
      </c>
      <c r="V311">
        <f t="shared" si="103"/>
        <v>274</v>
      </c>
      <c r="W311">
        <f t="shared" si="104"/>
        <v>27.827370415779583</v>
      </c>
      <c r="X311">
        <f t="shared" si="105"/>
        <v>269</v>
      </c>
      <c r="Y311">
        <f t="shared" si="106"/>
        <v>291.5</v>
      </c>
      <c r="Z311">
        <v>0.1779</v>
      </c>
      <c r="AA311">
        <f t="shared" si="107"/>
        <v>305</v>
      </c>
      <c r="AB311">
        <v>0.18129999999999999</v>
      </c>
      <c r="AC311">
        <f t="shared" si="108"/>
        <v>0.17959999999999998</v>
      </c>
      <c r="AD311">
        <f t="shared" si="109"/>
        <v>315</v>
      </c>
      <c r="AE311">
        <v>0.1646</v>
      </c>
      <c r="AF311">
        <f t="shared" si="110"/>
        <v>313</v>
      </c>
      <c r="AG311">
        <v>0.10249999999999999</v>
      </c>
      <c r="AH311">
        <f t="shared" si="111"/>
        <v>335</v>
      </c>
      <c r="AI311">
        <f t="shared" si="112"/>
        <v>307.08333333333331</v>
      </c>
      <c r="AJ311">
        <f>IF(C311=1,(AI311/Z311),REF)</f>
        <v>1726.1570170507775</v>
      </c>
      <c r="AK311">
        <f t="shared" si="113"/>
        <v>311</v>
      </c>
      <c r="AL311">
        <f>IF(B311=1,(AI311/AC311),REF)</f>
        <v>1709.8181143281367</v>
      </c>
      <c r="AM311">
        <f t="shared" si="114"/>
        <v>316</v>
      </c>
      <c r="AN311">
        <f t="shared" si="115"/>
        <v>311</v>
      </c>
      <c r="AO311" t="str">
        <f t="shared" si="116"/>
        <v>Longwood</v>
      </c>
      <c r="AP311">
        <f t="shared" si="117"/>
        <v>9.4120359583193439E-2</v>
      </c>
      <c r="AQ311">
        <f t="shared" si="118"/>
        <v>8.1134799523462087E-2</v>
      </c>
      <c r="AR311">
        <f t="shared" si="119"/>
        <v>0.37762116375459409</v>
      </c>
      <c r="AS311" t="str">
        <f t="shared" si="120"/>
        <v>Longwood</v>
      </c>
      <c r="AT311">
        <f t="shared" si="121"/>
        <v>310</v>
      </c>
      <c r="AU311">
        <f t="shared" si="122"/>
        <v>312</v>
      </c>
      <c r="AV311">
        <v>310</v>
      </c>
      <c r="AW311" t="str">
        <f t="shared" si="123"/>
        <v>Longwood</v>
      </c>
      <c r="AX311" t="str">
        <f t="shared" si="124"/>
        <v/>
      </c>
      <c r="AY311">
        <v>310</v>
      </c>
    </row>
    <row r="312" spans="1:51" x14ac:dyDescent="0.25">
      <c r="A312">
        <v>1</v>
      </c>
      <c r="B312">
        <v>1</v>
      </c>
      <c r="C312">
        <v>1</v>
      </c>
      <c r="D312" t="s">
        <v>214</v>
      </c>
      <c r="E312">
        <v>66.195700000000002</v>
      </c>
      <c r="F312">
        <v>108</v>
      </c>
      <c r="G312">
        <v>65.054199999999994</v>
      </c>
      <c r="H312">
        <v>120</v>
      </c>
      <c r="I312">
        <v>95.688299999999998</v>
      </c>
      <c r="J312">
        <v>294</v>
      </c>
      <c r="K312">
        <v>95.083100000000002</v>
      </c>
      <c r="L312">
        <v>313</v>
      </c>
      <c r="M312">
        <v>109.85899999999999</v>
      </c>
      <c r="N312">
        <v>322</v>
      </c>
      <c r="O312">
        <v>110.43899999999999</v>
      </c>
      <c r="P312">
        <v>303</v>
      </c>
      <c r="Q312">
        <v>-15.3558</v>
      </c>
      <c r="R312">
        <v>320</v>
      </c>
      <c r="S312">
        <f t="shared" si="100"/>
        <v>-0.23197730366171807</v>
      </c>
      <c r="T312">
        <f t="shared" si="101"/>
        <v>320</v>
      </c>
      <c r="U312">
        <f t="shared" si="102"/>
        <v>598461.81352898793</v>
      </c>
      <c r="V312">
        <f t="shared" si="103"/>
        <v>297</v>
      </c>
      <c r="W312">
        <f t="shared" si="104"/>
        <v>28.065072328770864</v>
      </c>
      <c r="X312">
        <f t="shared" si="105"/>
        <v>283</v>
      </c>
      <c r="Y312">
        <f t="shared" si="106"/>
        <v>301.5</v>
      </c>
      <c r="Z312">
        <v>0.16450000000000001</v>
      </c>
      <c r="AA312">
        <f t="shared" si="107"/>
        <v>310</v>
      </c>
      <c r="AB312">
        <v>0.20649999999999999</v>
      </c>
      <c r="AC312">
        <f t="shared" si="108"/>
        <v>0.1855</v>
      </c>
      <c r="AD312">
        <f t="shared" si="109"/>
        <v>313</v>
      </c>
      <c r="AE312">
        <v>0.187</v>
      </c>
      <c r="AF312">
        <f t="shared" si="110"/>
        <v>300</v>
      </c>
      <c r="AG312">
        <v>0.1812</v>
      </c>
      <c r="AH312">
        <f t="shared" si="111"/>
        <v>306</v>
      </c>
      <c r="AI312">
        <f t="shared" si="112"/>
        <v>306.25</v>
      </c>
      <c r="AJ312">
        <f>IF(C312=1,(AI312/Z312),REF)</f>
        <v>1861.7021276595744</v>
      </c>
      <c r="AK312">
        <f t="shared" si="113"/>
        <v>312</v>
      </c>
      <c r="AL312">
        <f>IF(B312=1,(AI312/AC312),REF)</f>
        <v>1650.9433962264152</v>
      </c>
      <c r="AM312">
        <f t="shared" si="114"/>
        <v>314</v>
      </c>
      <c r="AN312">
        <f t="shared" si="115"/>
        <v>312</v>
      </c>
      <c r="AO312" t="str">
        <f t="shared" si="116"/>
        <v>Montana St.</v>
      </c>
      <c r="AP312">
        <f t="shared" si="117"/>
        <v>8.6375493602110109E-2</v>
      </c>
      <c r="AQ312">
        <f t="shared" si="118"/>
        <v>8.4167991806710127E-2</v>
      </c>
      <c r="AR312">
        <f t="shared" si="119"/>
        <v>0.37352704791786423</v>
      </c>
      <c r="AS312" t="str">
        <f t="shared" si="120"/>
        <v>Montana St.</v>
      </c>
      <c r="AT312">
        <f t="shared" si="121"/>
        <v>311</v>
      </c>
      <c r="AU312">
        <f t="shared" si="122"/>
        <v>312</v>
      </c>
      <c r="AV312">
        <v>311</v>
      </c>
      <c r="AW312" t="str">
        <f t="shared" si="123"/>
        <v>Montana St.</v>
      </c>
      <c r="AX312" t="str">
        <f t="shared" si="124"/>
        <v/>
      </c>
      <c r="AY312">
        <v>311</v>
      </c>
    </row>
    <row r="313" spans="1:51" x14ac:dyDescent="0.25">
      <c r="A313">
        <v>1</v>
      </c>
      <c r="B313">
        <v>1</v>
      </c>
      <c r="C313">
        <v>1</v>
      </c>
      <c r="D313" t="s">
        <v>226</v>
      </c>
      <c r="E313">
        <v>68.572999999999993</v>
      </c>
      <c r="F313">
        <v>31</v>
      </c>
      <c r="G313">
        <v>67.363200000000006</v>
      </c>
      <c r="H313">
        <v>32</v>
      </c>
      <c r="I313">
        <v>99.176000000000002</v>
      </c>
      <c r="J313">
        <v>238</v>
      </c>
      <c r="K313">
        <v>96.758899999999997</v>
      </c>
      <c r="L313">
        <v>298</v>
      </c>
      <c r="M313">
        <v>107.184</v>
      </c>
      <c r="N313">
        <v>288</v>
      </c>
      <c r="O313">
        <v>109.52500000000001</v>
      </c>
      <c r="P313">
        <v>289</v>
      </c>
      <c r="Q313">
        <v>-12.7662</v>
      </c>
      <c r="R313">
        <v>306</v>
      </c>
      <c r="S313">
        <f t="shared" si="100"/>
        <v>-0.18616802531608664</v>
      </c>
      <c r="T313">
        <f t="shared" si="101"/>
        <v>304</v>
      </c>
      <c r="U313">
        <f t="shared" si="102"/>
        <v>641999.9507361172</v>
      </c>
      <c r="V313">
        <f t="shared" si="103"/>
        <v>254</v>
      </c>
      <c r="W313">
        <f t="shared" si="104"/>
        <v>26.734253950678941</v>
      </c>
      <c r="X313">
        <f t="shared" si="105"/>
        <v>214</v>
      </c>
      <c r="Y313">
        <f t="shared" si="106"/>
        <v>259</v>
      </c>
      <c r="Z313">
        <v>0.1263</v>
      </c>
      <c r="AA313">
        <f t="shared" si="107"/>
        <v>317</v>
      </c>
      <c r="AB313">
        <v>0.29149999999999998</v>
      </c>
      <c r="AC313">
        <f t="shared" si="108"/>
        <v>0.20889999999999997</v>
      </c>
      <c r="AD313">
        <f t="shared" si="109"/>
        <v>307</v>
      </c>
      <c r="AE313">
        <v>0.2913</v>
      </c>
      <c r="AF313">
        <f t="shared" si="110"/>
        <v>263</v>
      </c>
      <c r="AG313">
        <v>0.18310000000000001</v>
      </c>
      <c r="AH313">
        <f t="shared" si="111"/>
        <v>305</v>
      </c>
      <c r="AI313">
        <f t="shared" si="112"/>
        <v>282</v>
      </c>
      <c r="AJ313">
        <f>IF(C313=1,(AI313/Z313),REF)</f>
        <v>2232.7790973871734</v>
      </c>
      <c r="AK313">
        <f t="shared" si="113"/>
        <v>316</v>
      </c>
      <c r="AL313">
        <f>IF(B313=1,(AI313/AC313),REF)</f>
        <v>1349.9281953087602</v>
      </c>
      <c r="AM313">
        <f t="shared" si="114"/>
        <v>304</v>
      </c>
      <c r="AN313">
        <f t="shared" si="115"/>
        <v>304</v>
      </c>
      <c r="AO313" t="str">
        <f t="shared" si="116"/>
        <v>New Orleans</v>
      </c>
      <c r="AP313">
        <f t="shared" si="117"/>
        <v>6.5123005303709611E-2</v>
      </c>
      <c r="AQ313">
        <f t="shared" si="118"/>
        <v>9.7200652592262182E-2</v>
      </c>
      <c r="AR313">
        <f t="shared" si="119"/>
        <v>0.36621887995211988</v>
      </c>
      <c r="AS313" t="str">
        <f t="shared" si="120"/>
        <v>New Orleans</v>
      </c>
      <c r="AT313">
        <f t="shared" si="121"/>
        <v>312</v>
      </c>
      <c r="AU313">
        <f t="shared" si="122"/>
        <v>307.66666666666669</v>
      </c>
      <c r="AV313">
        <v>313</v>
      </c>
      <c r="AW313" t="str">
        <f t="shared" si="123"/>
        <v>New Orleans</v>
      </c>
      <c r="AX313" t="str">
        <f t="shared" si="124"/>
        <v/>
      </c>
      <c r="AY313">
        <v>312</v>
      </c>
    </row>
    <row r="314" spans="1:51" x14ac:dyDescent="0.25">
      <c r="A314">
        <v>1</v>
      </c>
      <c r="B314">
        <v>1</v>
      </c>
      <c r="C314">
        <v>1</v>
      </c>
      <c r="D314" t="s">
        <v>342</v>
      </c>
      <c r="E314">
        <v>64.277699999999996</v>
      </c>
      <c r="F314">
        <v>205</v>
      </c>
      <c r="G314">
        <v>63.490600000000001</v>
      </c>
      <c r="H314">
        <v>203</v>
      </c>
      <c r="I314">
        <v>92.076400000000007</v>
      </c>
      <c r="J314">
        <v>333</v>
      </c>
      <c r="K314">
        <v>93.723299999999995</v>
      </c>
      <c r="L314">
        <v>319</v>
      </c>
      <c r="M314">
        <v>103.05200000000001</v>
      </c>
      <c r="N314">
        <v>190</v>
      </c>
      <c r="O314">
        <v>106.258</v>
      </c>
      <c r="P314">
        <v>215</v>
      </c>
      <c r="Q314">
        <v>-12.5345</v>
      </c>
      <c r="R314">
        <v>304</v>
      </c>
      <c r="S314">
        <f t="shared" si="100"/>
        <v>-0.19500853328603857</v>
      </c>
      <c r="T314">
        <f t="shared" si="101"/>
        <v>305</v>
      </c>
      <c r="U314">
        <f t="shared" si="102"/>
        <v>564618.97824355448</v>
      </c>
      <c r="V314">
        <f t="shared" si="103"/>
        <v>325</v>
      </c>
      <c r="W314">
        <f t="shared" si="104"/>
        <v>27.171792622468868</v>
      </c>
      <c r="X314">
        <f t="shared" si="105"/>
        <v>229</v>
      </c>
      <c r="Y314">
        <f t="shared" si="106"/>
        <v>267</v>
      </c>
      <c r="Z314">
        <v>0.17660000000000001</v>
      </c>
      <c r="AA314">
        <f t="shared" si="107"/>
        <v>307</v>
      </c>
      <c r="AB314">
        <v>0.13009999999999999</v>
      </c>
      <c r="AC314">
        <f t="shared" si="108"/>
        <v>0.15334999999999999</v>
      </c>
      <c r="AD314">
        <f t="shared" si="109"/>
        <v>321</v>
      </c>
      <c r="AE314">
        <v>0.1855</v>
      </c>
      <c r="AF314">
        <f t="shared" si="110"/>
        <v>302</v>
      </c>
      <c r="AG314">
        <v>0.25969999999999999</v>
      </c>
      <c r="AH314">
        <f t="shared" si="111"/>
        <v>275</v>
      </c>
      <c r="AI314">
        <f t="shared" si="112"/>
        <v>299.16666666666669</v>
      </c>
      <c r="AJ314">
        <f>IF(C314=1,(AI314/Z314),REF)</f>
        <v>1694.0354850887127</v>
      </c>
      <c r="AK314">
        <f t="shared" si="113"/>
        <v>309</v>
      </c>
      <c r="AL314">
        <f>IF(B314=1,(AI314/AC314),REF)</f>
        <v>1950.8749049016415</v>
      </c>
      <c r="AM314">
        <f t="shared" si="114"/>
        <v>321</v>
      </c>
      <c r="AN314">
        <f t="shared" si="115"/>
        <v>309</v>
      </c>
      <c r="AO314" t="str">
        <f t="shared" si="116"/>
        <v>UMass Lowell</v>
      </c>
      <c r="AP314">
        <f t="shared" si="117"/>
        <v>9.3608246149403662E-2</v>
      </c>
      <c r="AQ314">
        <f t="shared" si="118"/>
        <v>6.8143537769101162E-2</v>
      </c>
      <c r="AR314">
        <f t="shared" si="119"/>
        <v>0.36570225084765251</v>
      </c>
      <c r="AS314" t="str">
        <f t="shared" si="120"/>
        <v>UMass Lowell</v>
      </c>
      <c r="AT314">
        <f t="shared" si="121"/>
        <v>313</v>
      </c>
      <c r="AU314">
        <f t="shared" si="122"/>
        <v>314.33333333333331</v>
      </c>
      <c r="AV314">
        <v>312</v>
      </c>
      <c r="AW314" t="str">
        <f t="shared" si="123"/>
        <v>UMass Lowell</v>
      </c>
      <c r="AX314" t="str">
        <f t="shared" si="124"/>
        <v/>
      </c>
      <c r="AY314">
        <v>313</v>
      </c>
    </row>
    <row r="315" spans="1:51" x14ac:dyDescent="0.25">
      <c r="A315">
        <v>1</v>
      </c>
      <c r="B315">
        <v>1</v>
      </c>
      <c r="C315">
        <v>1</v>
      </c>
      <c r="D315" t="s">
        <v>53</v>
      </c>
      <c r="E315">
        <v>68.188400000000001</v>
      </c>
      <c r="F315">
        <v>39</v>
      </c>
      <c r="G315">
        <v>66.406700000000001</v>
      </c>
      <c r="H315">
        <v>64</v>
      </c>
      <c r="I315">
        <v>93.906000000000006</v>
      </c>
      <c r="J315">
        <v>311</v>
      </c>
      <c r="K315">
        <v>93.917400000000001</v>
      </c>
      <c r="L315">
        <v>318</v>
      </c>
      <c r="M315">
        <v>108.056</v>
      </c>
      <c r="N315">
        <v>302</v>
      </c>
      <c r="O315">
        <v>108.69799999999999</v>
      </c>
      <c r="P315">
        <v>269</v>
      </c>
      <c r="Q315">
        <v>-14.780099999999999</v>
      </c>
      <c r="R315">
        <v>318</v>
      </c>
      <c r="S315">
        <f t="shared" si="100"/>
        <v>-0.21676120865132475</v>
      </c>
      <c r="T315">
        <f t="shared" si="101"/>
        <v>316</v>
      </c>
      <c r="U315">
        <f t="shared" si="102"/>
        <v>601454.28360716801</v>
      </c>
      <c r="V315">
        <f t="shared" si="103"/>
        <v>295</v>
      </c>
      <c r="W315">
        <f t="shared" si="104"/>
        <v>26.560973295638018</v>
      </c>
      <c r="X315">
        <f t="shared" si="105"/>
        <v>202</v>
      </c>
      <c r="Y315">
        <f t="shared" si="106"/>
        <v>259</v>
      </c>
      <c r="Z315">
        <v>0.15909999999999999</v>
      </c>
      <c r="AA315">
        <f t="shared" si="107"/>
        <v>313</v>
      </c>
      <c r="AB315">
        <v>0.18529999999999999</v>
      </c>
      <c r="AC315">
        <f t="shared" si="108"/>
        <v>0.17219999999999999</v>
      </c>
      <c r="AD315">
        <f t="shared" si="109"/>
        <v>317</v>
      </c>
      <c r="AE315">
        <v>0.14799999999999999</v>
      </c>
      <c r="AF315">
        <f t="shared" si="110"/>
        <v>318</v>
      </c>
      <c r="AG315">
        <v>0.19259999999999999</v>
      </c>
      <c r="AH315">
        <f t="shared" si="111"/>
        <v>300</v>
      </c>
      <c r="AI315">
        <f t="shared" si="112"/>
        <v>300.83333333333331</v>
      </c>
      <c r="AJ315">
        <f>IF(C315=1,(AI315/Z315),REF)</f>
        <v>1890.8443327047978</v>
      </c>
      <c r="AK315">
        <f t="shared" si="113"/>
        <v>313</v>
      </c>
      <c r="AL315">
        <f>IF(B315=1,(AI315/AC315),REF)</f>
        <v>1746.9996128532714</v>
      </c>
      <c r="AM315">
        <f t="shared" si="114"/>
        <v>317</v>
      </c>
      <c r="AN315">
        <f t="shared" si="115"/>
        <v>313</v>
      </c>
      <c r="AO315" t="str">
        <f t="shared" si="116"/>
        <v>Austin Peay</v>
      </c>
      <c r="AP315">
        <f t="shared" si="117"/>
        <v>8.3410411057425471E-2</v>
      </c>
      <c r="AQ315">
        <f t="shared" si="118"/>
        <v>7.7582919846445275E-2</v>
      </c>
      <c r="AR315">
        <f t="shared" si="119"/>
        <v>0.36501537341217422</v>
      </c>
      <c r="AS315" t="str">
        <f t="shared" si="120"/>
        <v>Austin Peay</v>
      </c>
      <c r="AT315">
        <f t="shared" si="121"/>
        <v>314</v>
      </c>
      <c r="AU315">
        <f t="shared" si="122"/>
        <v>314.66666666666669</v>
      </c>
      <c r="AV315">
        <v>314</v>
      </c>
      <c r="AW315" t="str">
        <f t="shared" si="123"/>
        <v>Austin Peay</v>
      </c>
      <c r="AX315" t="str">
        <f t="shared" si="124"/>
        <v/>
      </c>
      <c r="AY315">
        <v>314</v>
      </c>
    </row>
    <row r="316" spans="1:51" x14ac:dyDescent="0.25">
      <c r="A316">
        <v>1</v>
      </c>
      <c r="B316">
        <v>1</v>
      </c>
      <c r="C316">
        <v>1</v>
      </c>
      <c r="D316" t="s">
        <v>118</v>
      </c>
      <c r="E316">
        <v>67.412300000000002</v>
      </c>
      <c r="F316">
        <v>64</v>
      </c>
      <c r="G316">
        <v>67.105900000000005</v>
      </c>
      <c r="H316">
        <v>43</v>
      </c>
      <c r="I316">
        <v>96.709900000000005</v>
      </c>
      <c r="J316">
        <v>276</v>
      </c>
      <c r="K316">
        <v>96.884799999999998</v>
      </c>
      <c r="L316">
        <v>295</v>
      </c>
      <c r="M316">
        <v>108.381</v>
      </c>
      <c r="N316">
        <v>304</v>
      </c>
      <c r="O316">
        <v>112.012</v>
      </c>
      <c r="P316">
        <v>321</v>
      </c>
      <c r="Q316">
        <v>-15.1273</v>
      </c>
      <c r="R316">
        <v>319</v>
      </c>
      <c r="S316">
        <f t="shared" si="100"/>
        <v>-0.2243982181293325</v>
      </c>
      <c r="T316">
        <f t="shared" si="101"/>
        <v>319</v>
      </c>
      <c r="U316">
        <f t="shared" si="102"/>
        <v>632776.64132108982</v>
      </c>
      <c r="V316">
        <f t="shared" si="103"/>
        <v>268</v>
      </c>
      <c r="W316">
        <f t="shared" si="104"/>
        <v>28.189290029256398</v>
      </c>
      <c r="X316">
        <f t="shared" si="105"/>
        <v>289</v>
      </c>
      <c r="Y316">
        <f t="shared" si="106"/>
        <v>304</v>
      </c>
      <c r="Z316">
        <v>0.17749999999999999</v>
      </c>
      <c r="AA316">
        <f t="shared" si="107"/>
        <v>306</v>
      </c>
      <c r="AB316">
        <v>0.11600000000000001</v>
      </c>
      <c r="AC316">
        <f t="shared" si="108"/>
        <v>0.14674999999999999</v>
      </c>
      <c r="AD316">
        <f t="shared" si="109"/>
        <v>322</v>
      </c>
      <c r="AE316">
        <v>0.1741</v>
      </c>
      <c r="AF316">
        <f t="shared" si="110"/>
        <v>308</v>
      </c>
      <c r="AG316">
        <v>0.22770000000000001</v>
      </c>
      <c r="AH316">
        <f t="shared" si="111"/>
        <v>287</v>
      </c>
      <c r="AI316">
        <f t="shared" si="112"/>
        <v>301.33333333333331</v>
      </c>
      <c r="AJ316">
        <f>IF(C316=1,(AI316/Z316),REF)</f>
        <v>1697.6525821596244</v>
      </c>
      <c r="AK316">
        <f t="shared" si="113"/>
        <v>310</v>
      </c>
      <c r="AL316">
        <f>IF(B316=1,(AI316/AC316),REF)</f>
        <v>2053.3787620670073</v>
      </c>
      <c r="AM316">
        <f t="shared" si="114"/>
        <v>322</v>
      </c>
      <c r="AN316">
        <f t="shared" si="115"/>
        <v>310</v>
      </c>
      <c r="AO316" t="str">
        <f t="shared" si="116"/>
        <v>Fairleigh Dickinson</v>
      </c>
      <c r="AP316">
        <f t="shared" si="117"/>
        <v>9.4065232871729298E-2</v>
      </c>
      <c r="AQ316">
        <f t="shared" si="118"/>
        <v>6.4794635482776045E-2</v>
      </c>
      <c r="AR316">
        <f t="shared" si="119"/>
        <v>0.36307277206165062</v>
      </c>
      <c r="AS316" t="str">
        <f t="shared" si="120"/>
        <v>Fairleigh Dickinson</v>
      </c>
      <c r="AT316">
        <f t="shared" si="121"/>
        <v>315</v>
      </c>
      <c r="AU316">
        <f t="shared" si="122"/>
        <v>315.66666666666669</v>
      </c>
      <c r="AV316">
        <v>315</v>
      </c>
      <c r="AW316" t="str">
        <f t="shared" si="123"/>
        <v>Fairleigh Dickinson</v>
      </c>
      <c r="AX316" t="str">
        <f t="shared" si="124"/>
        <v/>
      </c>
      <c r="AY316">
        <v>315</v>
      </c>
    </row>
    <row r="317" spans="1:51" x14ac:dyDescent="0.25">
      <c r="A317">
        <v>1</v>
      </c>
      <c r="B317">
        <v>1</v>
      </c>
      <c r="C317">
        <v>1</v>
      </c>
      <c r="D317" t="s">
        <v>365</v>
      </c>
      <c r="E317">
        <v>67.718900000000005</v>
      </c>
      <c r="F317">
        <v>53</v>
      </c>
      <c r="G317">
        <v>66.919499999999999</v>
      </c>
      <c r="H317">
        <v>49</v>
      </c>
      <c r="I317">
        <v>98.251000000000005</v>
      </c>
      <c r="J317">
        <v>256</v>
      </c>
      <c r="K317">
        <v>98.355699999999999</v>
      </c>
      <c r="L317">
        <v>271</v>
      </c>
      <c r="M317">
        <v>107.98099999999999</v>
      </c>
      <c r="N317">
        <v>300</v>
      </c>
      <c r="O317">
        <v>110.91500000000001</v>
      </c>
      <c r="P317">
        <v>313</v>
      </c>
      <c r="Q317">
        <v>-12.559100000000001</v>
      </c>
      <c r="R317">
        <v>305</v>
      </c>
      <c r="S317">
        <f t="shared" si="100"/>
        <v>-0.18546225647492806</v>
      </c>
      <c r="T317">
        <f t="shared" si="101"/>
        <v>303</v>
      </c>
      <c r="U317">
        <f t="shared" si="102"/>
        <v>655102.055658928</v>
      </c>
      <c r="V317">
        <f t="shared" si="103"/>
        <v>231</v>
      </c>
      <c r="W317">
        <f t="shared" si="104"/>
        <v>27.623236307823159</v>
      </c>
      <c r="X317">
        <f t="shared" si="105"/>
        <v>255</v>
      </c>
      <c r="Y317">
        <f t="shared" si="106"/>
        <v>279</v>
      </c>
      <c r="Z317">
        <v>0.12540000000000001</v>
      </c>
      <c r="AA317">
        <f t="shared" si="107"/>
        <v>318</v>
      </c>
      <c r="AB317">
        <v>0.27510000000000001</v>
      </c>
      <c r="AC317">
        <f t="shared" si="108"/>
        <v>0.20025000000000001</v>
      </c>
      <c r="AD317">
        <f t="shared" si="109"/>
        <v>310</v>
      </c>
      <c r="AE317">
        <v>0.33900000000000002</v>
      </c>
      <c r="AF317">
        <f t="shared" si="110"/>
        <v>247</v>
      </c>
      <c r="AG317">
        <v>0.12130000000000001</v>
      </c>
      <c r="AH317">
        <f t="shared" si="111"/>
        <v>325</v>
      </c>
      <c r="AI317">
        <f t="shared" si="112"/>
        <v>282.5</v>
      </c>
      <c r="AJ317">
        <f>IF(C317=1,(AI317/Z317),REF)</f>
        <v>2252.7910685805418</v>
      </c>
      <c r="AK317">
        <f t="shared" si="113"/>
        <v>318</v>
      </c>
      <c r="AL317">
        <f>IF(B317=1,(AI317/AC317),REF)</f>
        <v>1410.7365792759051</v>
      </c>
      <c r="AM317">
        <f t="shared" si="114"/>
        <v>309</v>
      </c>
      <c r="AN317">
        <f t="shared" si="115"/>
        <v>309</v>
      </c>
      <c r="AO317" t="str">
        <f t="shared" si="116"/>
        <v>Wagner</v>
      </c>
      <c r="AP317">
        <f t="shared" si="117"/>
        <v>6.4601277209138677E-2</v>
      </c>
      <c r="AQ317">
        <f t="shared" si="118"/>
        <v>9.2664067165589656E-2</v>
      </c>
      <c r="AR317">
        <f t="shared" si="119"/>
        <v>0.3616106510020855</v>
      </c>
      <c r="AS317" t="str">
        <f t="shared" si="120"/>
        <v>Wagner</v>
      </c>
      <c r="AT317">
        <f t="shared" si="121"/>
        <v>316</v>
      </c>
      <c r="AU317">
        <f t="shared" si="122"/>
        <v>311.66666666666669</v>
      </c>
      <c r="AV317">
        <v>316</v>
      </c>
      <c r="AW317" t="str">
        <f t="shared" si="123"/>
        <v>Wagner</v>
      </c>
      <c r="AX317" t="str">
        <f t="shared" si="124"/>
        <v/>
      </c>
      <c r="AY317">
        <v>316</v>
      </c>
    </row>
    <row r="318" spans="1:51" x14ac:dyDescent="0.25">
      <c r="A318">
        <v>1</v>
      </c>
      <c r="B318">
        <v>1</v>
      </c>
      <c r="C318">
        <v>1</v>
      </c>
      <c r="D318" t="s">
        <v>163</v>
      </c>
      <c r="E318">
        <v>64.892899999999997</v>
      </c>
      <c r="F318">
        <v>166</v>
      </c>
      <c r="G318">
        <v>62.926200000000001</v>
      </c>
      <c r="H318">
        <v>241</v>
      </c>
      <c r="I318">
        <v>93.093199999999996</v>
      </c>
      <c r="J318">
        <v>320</v>
      </c>
      <c r="K318">
        <v>90.794799999999995</v>
      </c>
      <c r="L318">
        <v>339</v>
      </c>
      <c r="M318">
        <v>97.008200000000002</v>
      </c>
      <c r="N318">
        <v>70</v>
      </c>
      <c r="O318">
        <v>104.328</v>
      </c>
      <c r="P318">
        <v>176</v>
      </c>
      <c r="Q318">
        <v>-13.533200000000001</v>
      </c>
      <c r="R318">
        <v>311</v>
      </c>
      <c r="S318">
        <f t="shared" si="100"/>
        <v>-0.20854669771269288</v>
      </c>
      <c r="T318">
        <f t="shared" si="101"/>
        <v>311</v>
      </c>
      <c r="U318">
        <f t="shared" si="102"/>
        <v>534957.32114737586</v>
      </c>
      <c r="V318">
        <f t="shared" si="103"/>
        <v>340</v>
      </c>
      <c r="W318">
        <f t="shared" si="104"/>
        <v>26.136307330288922</v>
      </c>
      <c r="X318">
        <f t="shared" si="105"/>
        <v>176</v>
      </c>
      <c r="Y318">
        <f t="shared" si="106"/>
        <v>243.5</v>
      </c>
      <c r="Z318">
        <v>0.10440000000000001</v>
      </c>
      <c r="AA318">
        <f t="shared" si="107"/>
        <v>327</v>
      </c>
      <c r="AB318">
        <v>0.31369999999999998</v>
      </c>
      <c r="AC318">
        <f t="shared" si="108"/>
        <v>0.20904999999999999</v>
      </c>
      <c r="AD318">
        <f t="shared" si="109"/>
        <v>306</v>
      </c>
      <c r="AE318">
        <v>0.39950000000000002</v>
      </c>
      <c r="AF318">
        <f t="shared" si="110"/>
        <v>222</v>
      </c>
      <c r="AG318">
        <v>0.22059999999999999</v>
      </c>
      <c r="AH318">
        <f t="shared" si="111"/>
        <v>290</v>
      </c>
      <c r="AI318">
        <f t="shared" si="112"/>
        <v>285.41666666666669</v>
      </c>
      <c r="AJ318">
        <f>IF(C318=1,(AI318/Z318),REF)</f>
        <v>2733.8761174968072</v>
      </c>
      <c r="AK318">
        <f t="shared" si="113"/>
        <v>321</v>
      </c>
      <c r="AL318">
        <f>IF(B318=1,(AI318/AC318),REF)</f>
        <v>1365.3033564537991</v>
      </c>
      <c r="AM318">
        <f t="shared" si="114"/>
        <v>306</v>
      </c>
      <c r="AN318">
        <f t="shared" si="115"/>
        <v>306</v>
      </c>
      <c r="AO318" t="str">
        <f t="shared" si="116"/>
        <v>Jackson St.</v>
      </c>
      <c r="AP318">
        <f t="shared" si="117"/>
        <v>5.2751920462996787E-2</v>
      </c>
      <c r="AQ318">
        <f t="shared" si="118"/>
        <v>9.7132843239769923E-2</v>
      </c>
      <c r="AR318">
        <f t="shared" si="119"/>
        <v>0.35472434607151021</v>
      </c>
      <c r="AS318" t="str">
        <f t="shared" si="120"/>
        <v>Jackson St.</v>
      </c>
      <c r="AT318">
        <f t="shared" si="121"/>
        <v>317</v>
      </c>
      <c r="AU318">
        <f t="shared" si="122"/>
        <v>309.66666666666669</v>
      </c>
      <c r="AV318">
        <v>317</v>
      </c>
      <c r="AW318" t="str">
        <f t="shared" si="123"/>
        <v>Jackson St.</v>
      </c>
      <c r="AX318" t="str">
        <f t="shared" si="124"/>
        <v/>
      </c>
      <c r="AY318">
        <v>317</v>
      </c>
    </row>
    <row r="319" spans="1:51" x14ac:dyDescent="0.25">
      <c r="A319">
        <v>1</v>
      </c>
      <c r="B319">
        <v>1</v>
      </c>
      <c r="C319">
        <v>1</v>
      </c>
      <c r="D319" t="s">
        <v>165</v>
      </c>
      <c r="E319">
        <v>64.322699999999998</v>
      </c>
      <c r="F319">
        <v>202</v>
      </c>
      <c r="G319">
        <v>62.834899999999998</v>
      </c>
      <c r="H319">
        <v>247</v>
      </c>
      <c r="I319">
        <v>93.740899999999996</v>
      </c>
      <c r="J319">
        <v>314</v>
      </c>
      <c r="K319">
        <v>94.504099999999994</v>
      </c>
      <c r="L319">
        <v>316</v>
      </c>
      <c r="M319">
        <v>106.038</v>
      </c>
      <c r="N319">
        <v>263</v>
      </c>
      <c r="O319">
        <v>108.22499999999999</v>
      </c>
      <c r="P319">
        <v>259</v>
      </c>
      <c r="Q319">
        <v>-13.721</v>
      </c>
      <c r="R319">
        <v>312</v>
      </c>
      <c r="S319">
        <f t="shared" si="100"/>
        <v>-0.21331349585760551</v>
      </c>
      <c r="T319">
        <f t="shared" si="101"/>
        <v>315</v>
      </c>
      <c r="U319">
        <f t="shared" si="102"/>
        <v>574467.6364164945</v>
      </c>
      <c r="V319">
        <f t="shared" si="103"/>
        <v>322</v>
      </c>
      <c r="W319">
        <f t="shared" si="104"/>
        <v>27.961462635854939</v>
      </c>
      <c r="X319">
        <f t="shared" si="105"/>
        <v>279</v>
      </c>
      <c r="Y319">
        <f t="shared" si="106"/>
        <v>297</v>
      </c>
      <c r="Z319">
        <v>8.5000000000000006E-2</v>
      </c>
      <c r="AA319">
        <f t="shared" si="107"/>
        <v>332</v>
      </c>
      <c r="AB319">
        <v>0.36120000000000002</v>
      </c>
      <c r="AC319">
        <f t="shared" si="108"/>
        <v>0.22310000000000002</v>
      </c>
      <c r="AD319">
        <f t="shared" si="109"/>
        <v>302</v>
      </c>
      <c r="AE319">
        <v>0.50439999999999996</v>
      </c>
      <c r="AF319">
        <f t="shared" si="110"/>
        <v>185</v>
      </c>
      <c r="AG319">
        <v>0.16170000000000001</v>
      </c>
      <c r="AH319">
        <f t="shared" si="111"/>
        <v>312</v>
      </c>
      <c r="AI319">
        <f t="shared" si="112"/>
        <v>288.83333333333331</v>
      </c>
      <c r="AJ319">
        <f>IF(C319=1,(AI319/Z319),REF)</f>
        <v>3398.039215686274</v>
      </c>
      <c r="AK319">
        <f t="shared" si="113"/>
        <v>330</v>
      </c>
      <c r="AL319">
        <f>IF(B319=1,(AI319/AC319),REF)</f>
        <v>1294.6361870611083</v>
      </c>
      <c r="AM319">
        <f t="shared" si="114"/>
        <v>301</v>
      </c>
      <c r="AN319">
        <f t="shared" si="115"/>
        <v>301</v>
      </c>
      <c r="AO319" t="str">
        <f t="shared" si="116"/>
        <v>Jacksonville St.</v>
      </c>
      <c r="AP319">
        <f t="shared" si="117"/>
        <v>4.202538942513339E-2</v>
      </c>
      <c r="AQ319">
        <f t="shared" si="118"/>
        <v>0.10435197589895795</v>
      </c>
      <c r="AR319">
        <f t="shared" si="119"/>
        <v>0.35138043173427724</v>
      </c>
      <c r="AS319" t="str">
        <f t="shared" si="120"/>
        <v>Jacksonville St.</v>
      </c>
      <c r="AT319">
        <f t="shared" si="121"/>
        <v>318</v>
      </c>
      <c r="AU319">
        <f t="shared" si="122"/>
        <v>307</v>
      </c>
      <c r="AV319">
        <v>319</v>
      </c>
      <c r="AW319" t="str">
        <f t="shared" si="123"/>
        <v>Jacksonville St.</v>
      </c>
      <c r="AX319" t="str">
        <f t="shared" si="124"/>
        <v/>
      </c>
      <c r="AY319">
        <v>318</v>
      </c>
    </row>
    <row r="320" spans="1:51" x14ac:dyDescent="0.25">
      <c r="A320">
        <v>1</v>
      </c>
      <c r="B320">
        <v>1</v>
      </c>
      <c r="C320">
        <v>1</v>
      </c>
      <c r="D320" t="s">
        <v>329</v>
      </c>
      <c r="E320">
        <v>59.621400000000001</v>
      </c>
      <c r="F320">
        <v>341</v>
      </c>
      <c r="G320">
        <v>58.3108</v>
      </c>
      <c r="H320">
        <v>346</v>
      </c>
      <c r="I320">
        <v>103.727</v>
      </c>
      <c r="J320">
        <v>132</v>
      </c>
      <c r="K320">
        <v>102.652</v>
      </c>
      <c r="L320">
        <v>195</v>
      </c>
      <c r="M320">
        <v>117.86499999999999</v>
      </c>
      <c r="N320">
        <v>351</v>
      </c>
      <c r="O320">
        <v>121.30800000000001</v>
      </c>
      <c r="P320">
        <v>351</v>
      </c>
      <c r="Q320">
        <v>-18.656400000000001</v>
      </c>
      <c r="R320">
        <v>328</v>
      </c>
      <c r="S320">
        <f t="shared" si="100"/>
        <v>-0.31290778143418313</v>
      </c>
      <c r="T320">
        <f t="shared" si="101"/>
        <v>341</v>
      </c>
      <c r="U320">
        <f t="shared" si="102"/>
        <v>628256.51406682562</v>
      </c>
      <c r="V320">
        <f t="shared" si="103"/>
        <v>272</v>
      </c>
      <c r="W320">
        <f t="shared" si="104"/>
        <v>36.20936747950747</v>
      </c>
      <c r="X320">
        <f t="shared" si="105"/>
        <v>351</v>
      </c>
      <c r="Y320">
        <f t="shared" si="106"/>
        <v>346</v>
      </c>
      <c r="Z320">
        <v>0.1641</v>
      </c>
      <c r="AA320">
        <f t="shared" si="107"/>
        <v>311</v>
      </c>
      <c r="AB320">
        <v>0.1137</v>
      </c>
      <c r="AC320">
        <f t="shared" si="108"/>
        <v>0.1389</v>
      </c>
      <c r="AD320">
        <f t="shared" si="109"/>
        <v>323</v>
      </c>
      <c r="AE320">
        <v>0.06</v>
      </c>
      <c r="AF320">
        <f t="shared" si="110"/>
        <v>345</v>
      </c>
      <c r="AG320">
        <v>0.23250000000000001</v>
      </c>
      <c r="AH320">
        <f t="shared" si="111"/>
        <v>284</v>
      </c>
      <c r="AI320">
        <f t="shared" si="112"/>
        <v>318.5</v>
      </c>
      <c r="AJ320">
        <f>IF(C320=1,(AI320/Z320),REF)</f>
        <v>1940.8897014015845</v>
      </c>
      <c r="AK320">
        <f t="shared" si="113"/>
        <v>315</v>
      </c>
      <c r="AL320">
        <f>IF(B320=1,(AI320/AC320),REF)</f>
        <v>2293.016558675306</v>
      </c>
      <c r="AM320">
        <f t="shared" si="114"/>
        <v>323</v>
      </c>
      <c r="AN320">
        <f t="shared" si="115"/>
        <v>315</v>
      </c>
      <c r="AO320" t="str">
        <f t="shared" si="116"/>
        <v>The Citadel</v>
      </c>
      <c r="AP320">
        <f t="shared" si="117"/>
        <v>8.5807283835366635E-2</v>
      </c>
      <c r="AQ320">
        <f t="shared" si="118"/>
        <v>6.048823623261234E-2</v>
      </c>
      <c r="AR320">
        <f t="shared" si="119"/>
        <v>0.35130183038261342</v>
      </c>
      <c r="AS320" t="str">
        <f t="shared" si="120"/>
        <v>The Citadel</v>
      </c>
      <c r="AT320">
        <f t="shared" si="121"/>
        <v>319</v>
      </c>
      <c r="AU320">
        <f t="shared" si="122"/>
        <v>319</v>
      </c>
      <c r="AV320">
        <v>318</v>
      </c>
      <c r="AW320" t="str">
        <f t="shared" si="123"/>
        <v>The Citadel</v>
      </c>
      <c r="AX320" t="str">
        <f t="shared" si="124"/>
        <v/>
      </c>
      <c r="AY320">
        <v>319</v>
      </c>
    </row>
    <row r="321" spans="1:51" x14ac:dyDescent="0.25">
      <c r="A321">
        <v>1</v>
      </c>
      <c r="B321">
        <v>1</v>
      </c>
      <c r="C321">
        <v>1</v>
      </c>
      <c r="D321" t="s">
        <v>354</v>
      </c>
      <c r="E321">
        <v>61.773699999999998</v>
      </c>
      <c r="F321">
        <v>311</v>
      </c>
      <c r="G321">
        <v>61.593899999999998</v>
      </c>
      <c r="H321">
        <v>294</v>
      </c>
      <c r="I321">
        <v>92.463499999999996</v>
      </c>
      <c r="J321">
        <v>326</v>
      </c>
      <c r="K321">
        <v>92.245800000000003</v>
      </c>
      <c r="L321">
        <v>335</v>
      </c>
      <c r="M321">
        <v>105.048</v>
      </c>
      <c r="N321">
        <v>237</v>
      </c>
      <c r="O321">
        <v>108.64</v>
      </c>
      <c r="P321">
        <v>267</v>
      </c>
      <c r="Q321">
        <v>-16.393999999999998</v>
      </c>
      <c r="R321">
        <v>321</v>
      </c>
      <c r="S321">
        <f t="shared" si="100"/>
        <v>-0.26539125873956065</v>
      </c>
      <c r="T321">
        <f t="shared" si="101"/>
        <v>326</v>
      </c>
      <c r="U321">
        <f t="shared" si="102"/>
        <v>525650.18050580809</v>
      </c>
      <c r="V321">
        <f t="shared" si="103"/>
        <v>342</v>
      </c>
      <c r="W321">
        <f t="shared" si="104"/>
        <v>29.29408898531657</v>
      </c>
      <c r="X321">
        <f t="shared" si="105"/>
        <v>320</v>
      </c>
      <c r="Y321">
        <f t="shared" si="106"/>
        <v>323</v>
      </c>
      <c r="Z321">
        <v>8.2400000000000001E-2</v>
      </c>
      <c r="AA321">
        <f t="shared" si="107"/>
        <v>336</v>
      </c>
      <c r="AB321">
        <v>0.36359999999999998</v>
      </c>
      <c r="AC321">
        <f t="shared" si="108"/>
        <v>0.22299999999999998</v>
      </c>
      <c r="AD321">
        <f t="shared" si="109"/>
        <v>303</v>
      </c>
      <c r="AE321">
        <v>0.31030000000000002</v>
      </c>
      <c r="AF321">
        <f t="shared" si="110"/>
        <v>256</v>
      </c>
      <c r="AG321">
        <v>0.16339999999999999</v>
      </c>
      <c r="AH321">
        <f t="shared" si="111"/>
        <v>311</v>
      </c>
      <c r="AI321">
        <f t="shared" si="112"/>
        <v>310.16666666666669</v>
      </c>
      <c r="AJ321">
        <f>IF(C321=1,(AI321/Z321),REF)</f>
        <v>3764.1585760517801</v>
      </c>
      <c r="AK321">
        <f t="shared" si="113"/>
        <v>333</v>
      </c>
      <c r="AL321">
        <f>IF(B321=1,(AI321/AC321),REF)</f>
        <v>1390.8819133034383</v>
      </c>
      <c r="AM321">
        <f t="shared" si="114"/>
        <v>308</v>
      </c>
      <c r="AN321">
        <f t="shared" si="115"/>
        <v>303</v>
      </c>
      <c r="AO321" t="str">
        <f t="shared" si="116"/>
        <v>Utah Valley</v>
      </c>
      <c r="AP321">
        <f t="shared" si="117"/>
        <v>4.0325158216521891E-2</v>
      </c>
      <c r="AQ321">
        <f t="shared" si="118"/>
        <v>0.10337443642299832</v>
      </c>
      <c r="AR321">
        <f t="shared" si="119"/>
        <v>0.34879497452957531</v>
      </c>
      <c r="AS321" t="str">
        <f t="shared" si="120"/>
        <v>Utah Valley</v>
      </c>
      <c r="AT321">
        <f t="shared" si="121"/>
        <v>320</v>
      </c>
      <c r="AU321">
        <f t="shared" si="122"/>
        <v>308.66666666666669</v>
      </c>
      <c r="AV321">
        <v>320</v>
      </c>
      <c r="AW321" t="str">
        <f t="shared" si="123"/>
        <v>Utah Valley</v>
      </c>
      <c r="AX321" t="str">
        <f t="shared" si="124"/>
        <v/>
      </c>
      <c r="AY321">
        <v>320</v>
      </c>
    </row>
    <row r="322" spans="1:51" x14ac:dyDescent="0.25">
      <c r="A322">
        <v>1</v>
      </c>
      <c r="B322">
        <v>1</v>
      </c>
      <c r="C322">
        <v>1</v>
      </c>
      <c r="D322" t="s">
        <v>148</v>
      </c>
      <c r="E322">
        <v>67.717200000000005</v>
      </c>
      <c r="F322">
        <v>54</v>
      </c>
      <c r="G322">
        <v>65.877200000000002</v>
      </c>
      <c r="H322">
        <v>82</v>
      </c>
      <c r="I322">
        <v>101.447</v>
      </c>
      <c r="J322">
        <v>184</v>
      </c>
      <c r="K322">
        <v>101.05</v>
      </c>
      <c r="L322">
        <v>231</v>
      </c>
      <c r="M322">
        <v>112.098</v>
      </c>
      <c r="N322">
        <v>341</v>
      </c>
      <c r="O322">
        <v>114.82</v>
      </c>
      <c r="P322">
        <v>339</v>
      </c>
      <c r="Q322">
        <v>-13.770099999999999</v>
      </c>
      <c r="R322">
        <v>314</v>
      </c>
      <c r="S322">
        <f t="shared" ref="S322:S352" si="125">(K322-O322)/E322</f>
        <v>-0.20334567879357082</v>
      </c>
      <c r="T322">
        <f t="shared" ref="T322:T352" si="126">RANK(S322,S:S,0)</f>
        <v>309</v>
      </c>
      <c r="U322">
        <f t="shared" ref="U322:U352" si="127">(K322^2)*E322</f>
        <v>691467.27021300001</v>
      </c>
      <c r="V322">
        <f t="shared" ref="V322:V352" si="128">RANK(U322,U:U,0)</f>
        <v>187</v>
      </c>
      <c r="W322">
        <f t="shared" ref="W322:W352" si="129">O322^1.6/E322</f>
        <v>29.196384581163123</v>
      </c>
      <c r="X322">
        <f t="shared" ref="X322:X352" si="130">RANK(W322,W:W,1)</f>
        <v>315</v>
      </c>
      <c r="Y322">
        <f t="shared" ref="Y322:Y352" si="131">AVERAGE(X322,T322)</f>
        <v>312</v>
      </c>
      <c r="Z322">
        <v>0.11550000000000001</v>
      </c>
      <c r="AA322">
        <f t="shared" ref="AA322:AA352" si="132">RANK(Z322,Z:Z,0)</f>
        <v>319</v>
      </c>
      <c r="AB322">
        <v>0.21729999999999999</v>
      </c>
      <c r="AC322">
        <f t="shared" ref="AC322:AC352" si="133">(Z322+AB322)/2</f>
        <v>0.16639999999999999</v>
      </c>
      <c r="AD322">
        <f t="shared" ref="AD322:AD352" si="134">RANK(AC322,AC:AC,0)</f>
        <v>319</v>
      </c>
      <c r="AE322">
        <v>0.25030000000000002</v>
      </c>
      <c r="AF322">
        <f t="shared" ref="AF322:AF352" si="135">RANK(AE322,AE:AE,0)</f>
        <v>281</v>
      </c>
      <c r="AG322">
        <v>0.20899999999999999</v>
      </c>
      <c r="AH322">
        <f t="shared" ref="AH322:AH352" si="136">RANK(AG322,AG:AG,0)</f>
        <v>295</v>
      </c>
      <c r="AI322">
        <f t="shared" ref="AI322:AI352" si="137">(T322+V322+Y322+(AD322)+AF322+AH322)/6</f>
        <v>283.83333333333331</v>
      </c>
      <c r="AJ322">
        <f>IF(C322=1,(AI322/Z322),REF)</f>
        <v>2457.4314574314571</v>
      </c>
      <c r="AK322">
        <f t="shared" ref="AK322:AK352" si="138">RANK(AJ322,AJ:AJ,1)</f>
        <v>319</v>
      </c>
      <c r="AL322">
        <f>IF(B322=1,(AI322/AC322),REF)</f>
        <v>1705.7291666666667</v>
      </c>
      <c r="AM322">
        <f t="shared" ref="AM322:AM352" si="139">RANK(AL322,AL:AL,1)</f>
        <v>315</v>
      </c>
      <c r="AN322">
        <f t="shared" ref="AN322:AN352" si="140">MIN(AK322,AM322,AD322)</f>
        <v>315</v>
      </c>
      <c r="AO322" t="str">
        <f t="shared" ref="AO322:AO352" si="141">D322</f>
        <v>Houston Baptist</v>
      </c>
      <c r="AP322">
        <f t="shared" ref="AP322:AP352" si="142">(Z322*(($BD$2)/((AJ322)))^(1/10))</f>
        <v>5.8986075494701085E-2</v>
      </c>
      <c r="AQ322">
        <f t="shared" ref="AQ322:AQ352" si="143">(AC322*(($BC$2)/((AL322)))^(1/8))</f>
        <v>7.519416426583618E-2</v>
      </c>
      <c r="AR322">
        <f t="shared" ref="AR322:AR352" si="144">((AP322+AQ322)/2)^(1/2.5)</f>
        <v>0.33936216917745021</v>
      </c>
      <c r="AS322" t="str">
        <f t="shared" ref="AS322:AS352" si="145">AO322</f>
        <v>Houston Baptist</v>
      </c>
      <c r="AT322">
        <f t="shared" ref="AT322:AT352" si="146">RANK(AR322,AR:AR,0)</f>
        <v>321</v>
      </c>
      <c r="AU322">
        <f t="shared" ref="AU322:AU352" si="147">(AT322+AN322+AD322)/3</f>
        <v>318.33333333333331</v>
      </c>
      <c r="AV322">
        <v>321</v>
      </c>
      <c r="AW322" t="str">
        <f t="shared" ref="AW322:AW352" si="148">AS322</f>
        <v>Houston Baptist</v>
      </c>
      <c r="AX322" t="str">
        <f t="shared" ref="AX322:AX342" si="149">IF(OR(((RANK(Z322,Z:Z,0))&lt;17),(RANK(AB322,AB:AB,0)&lt;17)),"y","")</f>
        <v/>
      </c>
      <c r="AY322">
        <v>321</v>
      </c>
    </row>
    <row r="323" spans="1:51" x14ac:dyDescent="0.25">
      <c r="A323">
        <v>1</v>
      </c>
      <c r="B323">
        <v>1</v>
      </c>
      <c r="C323">
        <v>1</v>
      </c>
      <c r="D323" t="s">
        <v>94</v>
      </c>
      <c r="E323">
        <v>73.488699999999994</v>
      </c>
      <c r="F323">
        <v>3</v>
      </c>
      <c r="G323">
        <v>73.469800000000006</v>
      </c>
      <c r="H323">
        <v>2</v>
      </c>
      <c r="I323">
        <v>96.076300000000003</v>
      </c>
      <c r="J323">
        <v>289</v>
      </c>
      <c r="K323">
        <v>98.615600000000001</v>
      </c>
      <c r="L323">
        <v>269</v>
      </c>
      <c r="M323">
        <v>113.626</v>
      </c>
      <c r="N323">
        <v>347</v>
      </c>
      <c r="O323">
        <v>115.745</v>
      </c>
      <c r="P323">
        <v>343</v>
      </c>
      <c r="Q323">
        <v>-17.129200000000001</v>
      </c>
      <c r="R323">
        <v>325</v>
      </c>
      <c r="S323">
        <f t="shared" si="125"/>
        <v>-0.23308889666030294</v>
      </c>
      <c r="T323">
        <f t="shared" si="126"/>
        <v>321</v>
      </c>
      <c r="U323">
        <f t="shared" si="127"/>
        <v>714680.29449379398</v>
      </c>
      <c r="V323">
        <f t="shared" si="128"/>
        <v>145</v>
      </c>
      <c r="W323">
        <f t="shared" si="129"/>
        <v>27.251036031190374</v>
      </c>
      <c r="X323">
        <f t="shared" si="130"/>
        <v>233</v>
      </c>
      <c r="Y323">
        <f t="shared" si="131"/>
        <v>277</v>
      </c>
      <c r="Z323">
        <v>0.1517</v>
      </c>
      <c r="AA323">
        <f t="shared" si="132"/>
        <v>315</v>
      </c>
      <c r="AB323">
        <v>8.2699999999999996E-2</v>
      </c>
      <c r="AC323">
        <f t="shared" si="133"/>
        <v>0.1172</v>
      </c>
      <c r="AD323">
        <f t="shared" si="134"/>
        <v>328</v>
      </c>
      <c r="AE323">
        <v>9.0499999999999997E-2</v>
      </c>
      <c r="AF323">
        <f t="shared" si="135"/>
        <v>336</v>
      </c>
      <c r="AG323">
        <v>9.7500000000000003E-2</v>
      </c>
      <c r="AH323">
        <f t="shared" si="136"/>
        <v>337</v>
      </c>
      <c r="AI323">
        <f t="shared" si="137"/>
        <v>290.66666666666669</v>
      </c>
      <c r="AJ323">
        <f>IF(C323=1,(AI323/Z323),REF)</f>
        <v>1916.062403867282</v>
      </c>
      <c r="AK323">
        <f t="shared" si="138"/>
        <v>314</v>
      </c>
      <c r="AL323">
        <f>IF(B323=1,(AI323/AC323),REF)</f>
        <v>2480.0910125142209</v>
      </c>
      <c r="AM323">
        <f t="shared" si="139"/>
        <v>326</v>
      </c>
      <c r="AN323">
        <f t="shared" si="140"/>
        <v>314</v>
      </c>
      <c r="AO323" t="str">
        <f t="shared" si="141"/>
        <v>Coppin St.</v>
      </c>
      <c r="AP323">
        <f t="shared" si="142"/>
        <v>7.9425558120056E-2</v>
      </c>
      <c r="AQ323">
        <f t="shared" si="143"/>
        <v>5.0540406849196848E-2</v>
      </c>
      <c r="AR323">
        <f t="shared" si="144"/>
        <v>0.33505789522655199</v>
      </c>
      <c r="AS323" t="str">
        <f t="shared" si="145"/>
        <v>Coppin St.</v>
      </c>
      <c r="AT323">
        <f t="shared" si="146"/>
        <v>322</v>
      </c>
      <c r="AU323">
        <f t="shared" si="147"/>
        <v>321.33333333333331</v>
      </c>
      <c r="AV323">
        <v>322</v>
      </c>
      <c r="AW323" t="str">
        <f t="shared" si="148"/>
        <v>Coppin St.</v>
      </c>
      <c r="AX323" t="str">
        <f t="shared" si="149"/>
        <v/>
      </c>
      <c r="AY323">
        <v>322</v>
      </c>
    </row>
    <row r="324" spans="1:51" x14ac:dyDescent="0.25">
      <c r="A324">
        <v>1</v>
      </c>
      <c r="B324">
        <v>1</v>
      </c>
      <c r="C324">
        <v>1</v>
      </c>
      <c r="D324" t="s">
        <v>216</v>
      </c>
      <c r="E324">
        <v>65.726699999999994</v>
      </c>
      <c r="F324">
        <v>129</v>
      </c>
      <c r="G324">
        <v>64.166399999999996</v>
      </c>
      <c r="H324">
        <v>164</v>
      </c>
      <c r="I324">
        <v>92.894999999999996</v>
      </c>
      <c r="J324">
        <v>322</v>
      </c>
      <c r="K324">
        <v>93.673699999999997</v>
      </c>
      <c r="L324">
        <v>320</v>
      </c>
      <c r="M324">
        <v>107.45</v>
      </c>
      <c r="N324">
        <v>291</v>
      </c>
      <c r="O324">
        <v>112.723</v>
      </c>
      <c r="P324">
        <v>328</v>
      </c>
      <c r="Q324">
        <v>-19.0489</v>
      </c>
      <c r="R324">
        <v>332</v>
      </c>
      <c r="S324">
        <f t="shared" si="125"/>
        <v>-0.28982590028101218</v>
      </c>
      <c r="T324">
        <f t="shared" si="126"/>
        <v>328</v>
      </c>
      <c r="U324">
        <f t="shared" si="127"/>
        <v>576736.15425734711</v>
      </c>
      <c r="V324">
        <f t="shared" si="128"/>
        <v>319</v>
      </c>
      <c r="W324">
        <f t="shared" si="129"/>
        <v>29.206413785441335</v>
      </c>
      <c r="X324">
        <f t="shared" si="130"/>
        <v>317</v>
      </c>
      <c r="Y324">
        <f t="shared" si="131"/>
        <v>322.5</v>
      </c>
      <c r="Z324">
        <v>0.14269999999999999</v>
      </c>
      <c r="AA324">
        <f t="shared" si="132"/>
        <v>316</v>
      </c>
      <c r="AB324">
        <v>8.5800000000000001E-2</v>
      </c>
      <c r="AC324">
        <f t="shared" si="133"/>
        <v>0.11424999999999999</v>
      </c>
      <c r="AD324">
        <f t="shared" si="134"/>
        <v>330</v>
      </c>
      <c r="AE324">
        <v>9.1300000000000006E-2</v>
      </c>
      <c r="AF324">
        <f t="shared" si="135"/>
        <v>335</v>
      </c>
      <c r="AG324">
        <v>0.21640000000000001</v>
      </c>
      <c r="AH324">
        <f t="shared" si="136"/>
        <v>292</v>
      </c>
      <c r="AI324">
        <f t="shared" si="137"/>
        <v>321.08333333333331</v>
      </c>
      <c r="AJ324">
        <f>IF(C324=1,(AI324/Z324),REF)</f>
        <v>2250.0583975706609</v>
      </c>
      <c r="AK324">
        <f t="shared" si="138"/>
        <v>317</v>
      </c>
      <c r="AL324">
        <f>IF(B324=1,(AI324/AC324),REF)</f>
        <v>2810.3574033552154</v>
      </c>
      <c r="AM324">
        <f t="shared" si="139"/>
        <v>329</v>
      </c>
      <c r="AN324">
        <f t="shared" si="140"/>
        <v>317</v>
      </c>
      <c r="AO324" t="str">
        <f t="shared" si="141"/>
        <v>Morgan St.</v>
      </c>
      <c r="AP324">
        <f t="shared" si="142"/>
        <v>7.3522497889739413E-2</v>
      </c>
      <c r="AQ324">
        <f t="shared" si="143"/>
        <v>4.8504338799797111E-2</v>
      </c>
      <c r="AR324">
        <f t="shared" si="144"/>
        <v>0.32671580414237589</v>
      </c>
      <c r="AS324" t="str">
        <f t="shared" si="145"/>
        <v>Morgan St.</v>
      </c>
      <c r="AT324">
        <f t="shared" si="146"/>
        <v>323</v>
      </c>
      <c r="AU324">
        <f t="shared" si="147"/>
        <v>323.33333333333331</v>
      </c>
      <c r="AV324">
        <v>323</v>
      </c>
      <c r="AW324" t="str">
        <f t="shared" si="148"/>
        <v>Morgan St.</v>
      </c>
      <c r="AX324" t="str">
        <f t="shared" si="149"/>
        <v/>
      </c>
      <c r="AY324">
        <v>323</v>
      </c>
    </row>
    <row r="325" spans="1:51" x14ac:dyDescent="0.25">
      <c r="A325">
        <v>1</v>
      </c>
      <c r="B325">
        <v>1</v>
      </c>
      <c r="C325">
        <v>1</v>
      </c>
      <c r="D325" t="s">
        <v>306</v>
      </c>
      <c r="E325">
        <v>62.5077</v>
      </c>
      <c r="F325">
        <v>291</v>
      </c>
      <c r="G325">
        <v>61.688000000000002</v>
      </c>
      <c r="H325">
        <v>291</v>
      </c>
      <c r="I325">
        <v>93.1995</v>
      </c>
      <c r="J325">
        <v>319</v>
      </c>
      <c r="K325">
        <v>96.859499999999997</v>
      </c>
      <c r="L325">
        <v>297</v>
      </c>
      <c r="M325">
        <v>109.386</v>
      </c>
      <c r="N325">
        <v>316</v>
      </c>
      <c r="O325">
        <v>110.58199999999999</v>
      </c>
      <c r="P325">
        <v>305</v>
      </c>
      <c r="Q325">
        <v>-13.722099999999999</v>
      </c>
      <c r="R325">
        <v>313</v>
      </c>
      <c r="S325">
        <f t="shared" si="125"/>
        <v>-0.21953295354012381</v>
      </c>
      <c r="T325">
        <f t="shared" si="126"/>
        <v>317</v>
      </c>
      <c r="U325">
        <f t="shared" si="127"/>
        <v>586432.41083872493</v>
      </c>
      <c r="V325">
        <f t="shared" si="128"/>
        <v>314</v>
      </c>
      <c r="W325">
        <f t="shared" si="129"/>
        <v>29.782529832368546</v>
      </c>
      <c r="X325">
        <f t="shared" si="130"/>
        <v>330</v>
      </c>
      <c r="Y325">
        <f t="shared" si="131"/>
        <v>323.5</v>
      </c>
      <c r="Z325">
        <v>8.3900000000000002E-2</v>
      </c>
      <c r="AA325">
        <f t="shared" si="132"/>
        <v>334</v>
      </c>
      <c r="AB325">
        <v>0.25090000000000001</v>
      </c>
      <c r="AC325">
        <f t="shared" si="133"/>
        <v>0.16739999999999999</v>
      </c>
      <c r="AD325">
        <f t="shared" si="134"/>
        <v>318</v>
      </c>
      <c r="AE325">
        <v>0.32879999999999998</v>
      </c>
      <c r="AF325">
        <f t="shared" si="135"/>
        <v>250</v>
      </c>
      <c r="AG325">
        <v>0.1353</v>
      </c>
      <c r="AH325">
        <f t="shared" si="136"/>
        <v>321</v>
      </c>
      <c r="AI325">
        <f t="shared" si="137"/>
        <v>307.25</v>
      </c>
      <c r="AJ325">
        <f>IF(C325=1,(AI325/Z325),REF)</f>
        <v>3662.0977353992848</v>
      </c>
      <c r="AK325">
        <f t="shared" si="138"/>
        <v>332</v>
      </c>
      <c r="AL325">
        <f>IF(B325=1,(AI325/AC325),REF)</f>
        <v>1835.4241338112306</v>
      </c>
      <c r="AM325">
        <f t="shared" si="139"/>
        <v>319</v>
      </c>
      <c r="AN325">
        <f t="shared" si="140"/>
        <v>318</v>
      </c>
      <c r="AO325" t="str">
        <f t="shared" si="141"/>
        <v>Southern Miss</v>
      </c>
      <c r="AP325">
        <f t="shared" si="142"/>
        <v>4.1172252466815454E-2</v>
      </c>
      <c r="AQ325">
        <f t="shared" si="143"/>
        <v>7.4956271088875051E-2</v>
      </c>
      <c r="AR325">
        <f t="shared" si="144"/>
        <v>0.32030488600009727</v>
      </c>
      <c r="AS325" t="str">
        <f t="shared" si="145"/>
        <v>Southern Miss</v>
      </c>
      <c r="AT325">
        <f t="shared" si="146"/>
        <v>324</v>
      </c>
      <c r="AU325">
        <f t="shared" si="147"/>
        <v>320</v>
      </c>
      <c r="AV325">
        <v>325</v>
      </c>
      <c r="AW325" t="str">
        <f t="shared" si="148"/>
        <v>Southern Miss</v>
      </c>
      <c r="AX325" t="str">
        <f t="shared" si="149"/>
        <v/>
      </c>
      <c r="AY325">
        <v>324</v>
      </c>
    </row>
    <row r="326" spans="1:51" x14ac:dyDescent="0.25">
      <c r="A326">
        <v>1</v>
      </c>
      <c r="B326">
        <v>1</v>
      </c>
      <c r="C326">
        <v>1</v>
      </c>
      <c r="D326" t="s">
        <v>265</v>
      </c>
      <c r="E326">
        <v>62.510300000000001</v>
      </c>
      <c r="F326">
        <v>290</v>
      </c>
      <c r="G326">
        <v>61.753900000000002</v>
      </c>
      <c r="H326">
        <v>285</v>
      </c>
      <c r="I326">
        <v>95.443600000000004</v>
      </c>
      <c r="J326">
        <v>297</v>
      </c>
      <c r="K326">
        <v>95.721800000000002</v>
      </c>
      <c r="L326">
        <v>308</v>
      </c>
      <c r="M326">
        <v>114.1</v>
      </c>
      <c r="N326">
        <v>348</v>
      </c>
      <c r="O326">
        <v>114.455</v>
      </c>
      <c r="P326">
        <v>336</v>
      </c>
      <c r="Q326">
        <v>-18.733000000000001</v>
      </c>
      <c r="R326">
        <v>329</v>
      </c>
      <c r="S326">
        <f t="shared" si="125"/>
        <v>-0.29968181243731029</v>
      </c>
      <c r="T326">
        <f t="shared" si="126"/>
        <v>334</v>
      </c>
      <c r="U326">
        <f t="shared" si="127"/>
        <v>572760.81263135094</v>
      </c>
      <c r="V326">
        <f t="shared" si="128"/>
        <v>323</v>
      </c>
      <c r="W326">
        <f t="shared" si="129"/>
        <v>31.467630964310086</v>
      </c>
      <c r="X326">
        <f t="shared" si="130"/>
        <v>347</v>
      </c>
      <c r="Y326">
        <f t="shared" si="131"/>
        <v>340.5</v>
      </c>
      <c r="Z326">
        <v>0.1116</v>
      </c>
      <c r="AA326">
        <f t="shared" si="132"/>
        <v>322</v>
      </c>
      <c r="AB326">
        <v>0.16489999999999999</v>
      </c>
      <c r="AC326">
        <f t="shared" si="133"/>
        <v>0.13824999999999998</v>
      </c>
      <c r="AD326">
        <f t="shared" si="134"/>
        <v>324</v>
      </c>
      <c r="AE326">
        <v>0.25950000000000001</v>
      </c>
      <c r="AF326">
        <f t="shared" si="135"/>
        <v>280</v>
      </c>
      <c r="AG326">
        <v>5.7200000000000001E-2</v>
      </c>
      <c r="AH326">
        <f t="shared" si="136"/>
        <v>346</v>
      </c>
      <c r="AI326">
        <f t="shared" si="137"/>
        <v>324.58333333333331</v>
      </c>
      <c r="AJ326">
        <f>IF(C326=1,(AI326/Z326),REF)</f>
        <v>2908.4528076463557</v>
      </c>
      <c r="AK326">
        <f t="shared" si="138"/>
        <v>323</v>
      </c>
      <c r="AL326">
        <f>IF(B326=1,(AI326/AC326),REF)</f>
        <v>2347.7998794454493</v>
      </c>
      <c r="AM326">
        <f t="shared" si="139"/>
        <v>324</v>
      </c>
      <c r="AN326">
        <f t="shared" si="140"/>
        <v>323</v>
      </c>
      <c r="AO326" t="str">
        <f t="shared" si="141"/>
        <v>Presbyterian</v>
      </c>
      <c r="AP326">
        <f t="shared" si="142"/>
        <v>5.6042003370192758E-2</v>
      </c>
      <c r="AQ326">
        <f t="shared" si="143"/>
        <v>6.0027752021533494E-2</v>
      </c>
      <c r="AR326">
        <f t="shared" si="144"/>
        <v>0.32024003857745514</v>
      </c>
      <c r="AS326" t="str">
        <f t="shared" si="145"/>
        <v>Presbyterian</v>
      </c>
      <c r="AT326">
        <f t="shared" si="146"/>
        <v>325</v>
      </c>
      <c r="AU326">
        <f t="shared" si="147"/>
        <v>324</v>
      </c>
      <c r="AV326">
        <v>324</v>
      </c>
      <c r="AW326" t="str">
        <f t="shared" si="148"/>
        <v>Presbyterian</v>
      </c>
      <c r="AX326" t="str">
        <f t="shared" si="149"/>
        <v/>
      </c>
      <c r="AY326">
        <v>325</v>
      </c>
    </row>
    <row r="327" spans="1:51" x14ac:dyDescent="0.25">
      <c r="A327">
        <v>1</v>
      </c>
      <c r="B327">
        <v>1</v>
      </c>
      <c r="C327">
        <v>1</v>
      </c>
      <c r="D327" t="s">
        <v>228</v>
      </c>
      <c r="E327">
        <v>68.373999999999995</v>
      </c>
      <c r="F327">
        <v>34</v>
      </c>
      <c r="G327">
        <v>65.8095</v>
      </c>
      <c r="H327">
        <v>84</v>
      </c>
      <c r="I327">
        <v>91.452600000000004</v>
      </c>
      <c r="J327">
        <v>337</v>
      </c>
      <c r="K327">
        <v>89.787999999999997</v>
      </c>
      <c r="L327">
        <v>344</v>
      </c>
      <c r="M327">
        <v>106.971</v>
      </c>
      <c r="N327">
        <v>284</v>
      </c>
      <c r="O327">
        <v>107.65900000000001</v>
      </c>
      <c r="P327">
        <v>246</v>
      </c>
      <c r="Q327">
        <v>-17.870799999999999</v>
      </c>
      <c r="R327">
        <v>326</v>
      </c>
      <c r="S327">
        <f t="shared" si="125"/>
        <v>-0.26137128148126498</v>
      </c>
      <c r="T327">
        <f t="shared" si="126"/>
        <v>325</v>
      </c>
      <c r="U327">
        <f t="shared" si="127"/>
        <v>551223.32116105594</v>
      </c>
      <c r="V327">
        <f t="shared" si="128"/>
        <v>333</v>
      </c>
      <c r="W327">
        <f t="shared" si="129"/>
        <v>26.084922983136657</v>
      </c>
      <c r="X327">
        <f t="shared" si="130"/>
        <v>174</v>
      </c>
      <c r="Y327">
        <f t="shared" si="131"/>
        <v>249.5</v>
      </c>
      <c r="Z327">
        <v>0.11409999999999999</v>
      </c>
      <c r="AA327">
        <f t="shared" si="132"/>
        <v>320</v>
      </c>
      <c r="AB327">
        <v>0.14019999999999999</v>
      </c>
      <c r="AC327">
        <f t="shared" si="133"/>
        <v>0.12714999999999999</v>
      </c>
      <c r="AD327">
        <f t="shared" si="134"/>
        <v>325</v>
      </c>
      <c r="AE327">
        <v>0.17399999999999999</v>
      </c>
      <c r="AF327">
        <f t="shared" si="135"/>
        <v>309</v>
      </c>
      <c r="AG327">
        <v>6.93E-2</v>
      </c>
      <c r="AH327">
        <f t="shared" si="136"/>
        <v>343</v>
      </c>
      <c r="AI327">
        <f t="shared" si="137"/>
        <v>314.08333333333331</v>
      </c>
      <c r="AJ327">
        <f>IF(C327=1,(AI327/Z327),REF)</f>
        <v>2752.7023079170317</v>
      </c>
      <c r="AK327">
        <f t="shared" si="138"/>
        <v>322</v>
      </c>
      <c r="AL327">
        <f>IF(B327=1,(AI327/AC327),REF)</f>
        <v>2470.1795779263339</v>
      </c>
      <c r="AM327">
        <f t="shared" si="139"/>
        <v>325</v>
      </c>
      <c r="AN327">
        <f t="shared" si="140"/>
        <v>322</v>
      </c>
      <c r="AO327" t="str">
        <f t="shared" si="141"/>
        <v>Nicholls St.</v>
      </c>
      <c r="AP327">
        <f t="shared" si="142"/>
        <v>5.7613648564607316E-2</v>
      </c>
      <c r="AQ327">
        <f t="shared" si="143"/>
        <v>5.485861930077094E-2</v>
      </c>
      <c r="AR327">
        <f t="shared" si="144"/>
        <v>0.31623226787919723</v>
      </c>
      <c r="AS327" t="str">
        <f t="shared" si="145"/>
        <v>Nicholls St.</v>
      </c>
      <c r="AT327">
        <f t="shared" si="146"/>
        <v>326</v>
      </c>
      <c r="AU327">
        <f t="shared" si="147"/>
        <v>324.33333333333331</v>
      </c>
      <c r="AV327">
        <v>326</v>
      </c>
      <c r="AW327" t="str">
        <f t="shared" si="148"/>
        <v>Nicholls St.</v>
      </c>
      <c r="AX327" t="str">
        <f t="shared" si="149"/>
        <v/>
      </c>
      <c r="AY327">
        <v>326</v>
      </c>
    </row>
    <row r="328" spans="1:51" x14ac:dyDescent="0.25">
      <c r="A328">
        <v>1</v>
      </c>
      <c r="B328">
        <v>1</v>
      </c>
      <c r="C328">
        <v>1</v>
      </c>
      <c r="D328" t="s">
        <v>49</v>
      </c>
      <c r="E328">
        <v>64.655799999999999</v>
      </c>
      <c r="F328">
        <v>182</v>
      </c>
      <c r="G328">
        <v>62.957000000000001</v>
      </c>
      <c r="H328">
        <v>239</v>
      </c>
      <c r="I328">
        <v>92.108999999999995</v>
      </c>
      <c r="J328">
        <v>332</v>
      </c>
      <c r="K328">
        <v>92.017200000000003</v>
      </c>
      <c r="L328">
        <v>336</v>
      </c>
      <c r="M328">
        <v>103.009</v>
      </c>
      <c r="N328">
        <v>189</v>
      </c>
      <c r="O328">
        <v>108.883</v>
      </c>
      <c r="P328">
        <v>273</v>
      </c>
      <c r="Q328">
        <v>-16.865500000000001</v>
      </c>
      <c r="R328">
        <v>323</v>
      </c>
      <c r="S328">
        <f t="shared" si="125"/>
        <v>-0.26085517463243812</v>
      </c>
      <c r="T328">
        <f t="shared" si="126"/>
        <v>324</v>
      </c>
      <c r="U328">
        <f t="shared" si="127"/>
        <v>547451.33300361189</v>
      </c>
      <c r="V328">
        <f t="shared" si="128"/>
        <v>334</v>
      </c>
      <c r="W328">
        <f t="shared" si="129"/>
        <v>28.088505702857152</v>
      </c>
      <c r="X328">
        <f t="shared" si="130"/>
        <v>285</v>
      </c>
      <c r="Y328">
        <f t="shared" si="131"/>
        <v>304.5</v>
      </c>
      <c r="Z328">
        <v>0.1066</v>
      </c>
      <c r="AA328">
        <f t="shared" si="132"/>
        <v>324</v>
      </c>
      <c r="AB328">
        <v>0.13150000000000001</v>
      </c>
      <c r="AC328">
        <f t="shared" si="133"/>
        <v>0.11905</v>
      </c>
      <c r="AD328">
        <f t="shared" si="134"/>
        <v>327</v>
      </c>
      <c r="AE328">
        <v>4.9500000000000002E-2</v>
      </c>
      <c r="AF328">
        <f t="shared" si="135"/>
        <v>347</v>
      </c>
      <c r="AG328">
        <v>0.12130000000000001</v>
      </c>
      <c r="AH328">
        <f t="shared" si="136"/>
        <v>325</v>
      </c>
      <c r="AI328">
        <f t="shared" si="137"/>
        <v>326.91666666666669</v>
      </c>
      <c r="AJ328">
        <f>IF(C328=1,(AI328/Z328),REF)</f>
        <v>3066.760475297061</v>
      </c>
      <c r="AK328">
        <f t="shared" si="138"/>
        <v>325</v>
      </c>
      <c r="AL328">
        <f>IF(B328=1,(AI328/AC328),REF)</f>
        <v>2746.0450790984182</v>
      </c>
      <c r="AM328">
        <f t="shared" si="139"/>
        <v>328</v>
      </c>
      <c r="AN328">
        <f t="shared" si="140"/>
        <v>325</v>
      </c>
      <c r="AO328" t="str">
        <f t="shared" si="141"/>
        <v>Arkansas Pine Bluff</v>
      </c>
      <c r="AP328">
        <f t="shared" si="142"/>
        <v>5.324819348954616E-2</v>
      </c>
      <c r="AQ328">
        <f t="shared" si="143"/>
        <v>5.0688625665880997E-2</v>
      </c>
      <c r="AR328">
        <f t="shared" si="144"/>
        <v>0.30640494529421569</v>
      </c>
      <c r="AS328" t="str">
        <f t="shared" si="145"/>
        <v>Arkansas Pine Bluff</v>
      </c>
      <c r="AT328">
        <f t="shared" si="146"/>
        <v>327</v>
      </c>
      <c r="AU328">
        <f t="shared" si="147"/>
        <v>326.33333333333331</v>
      </c>
      <c r="AV328">
        <v>327</v>
      </c>
      <c r="AW328" t="str">
        <f t="shared" si="148"/>
        <v>Arkansas Pine Bluff</v>
      </c>
      <c r="AX328" t="str">
        <f t="shared" si="149"/>
        <v/>
      </c>
      <c r="AY328">
        <v>327</v>
      </c>
    </row>
    <row r="329" spans="1:51" x14ac:dyDescent="0.25">
      <c r="A329">
        <v>1</v>
      </c>
      <c r="B329">
        <v>1</v>
      </c>
      <c r="C329">
        <v>1</v>
      </c>
      <c r="D329" t="s">
        <v>321</v>
      </c>
      <c r="E329">
        <v>63.998699999999999</v>
      </c>
      <c r="F329">
        <v>225</v>
      </c>
      <c r="G329">
        <v>63.301600000000001</v>
      </c>
      <c r="H329">
        <v>221</v>
      </c>
      <c r="I329">
        <v>87.012100000000004</v>
      </c>
      <c r="J329">
        <v>345</v>
      </c>
      <c r="K329">
        <v>88.8309</v>
      </c>
      <c r="L329">
        <v>345</v>
      </c>
      <c r="M329">
        <v>106.911</v>
      </c>
      <c r="N329">
        <v>281</v>
      </c>
      <c r="O329">
        <v>108.23</v>
      </c>
      <c r="P329">
        <v>260</v>
      </c>
      <c r="Q329">
        <v>-19.3992</v>
      </c>
      <c r="R329">
        <v>337</v>
      </c>
      <c r="S329">
        <f t="shared" si="125"/>
        <v>-0.30311709456598346</v>
      </c>
      <c r="T329">
        <f t="shared" si="126"/>
        <v>337</v>
      </c>
      <c r="U329">
        <f t="shared" si="127"/>
        <v>505009.18466040673</v>
      </c>
      <c r="V329">
        <f t="shared" si="128"/>
        <v>345</v>
      </c>
      <c r="W329">
        <f t="shared" si="129"/>
        <v>28.105097821980173</v>
      </c>
      <c r="X329">
        <f t="shared" si="130"/>
        <v>286</v>
      </c>
      <c r="Y329">
        <f t="shared" si="131"/>
        <v>311.5</v>
      </c>
      <c r="Z329">
        <v>0.114</v>
      </c>
      <c r="AA329">
        <f t="shared" si="132"/>
        <v>321</v>
      </c>
      <c r="AB329">
        <v>9.6799999999999997E-2</v>
      </c>
      <c r="AC329">
        <f t="shared" si="133"/>
        <v>0.10539999999999999</v>
      </c>
      <c r="AD329">
        <f t="shared" si="134"/>
        <v>338</v>
      </c>
      <c r="AE329">
        <v>4.65E-2</v>
      </c>
      <c r="AF329">
        <f t="shared" si="135"/>
        <v>348</v>
      </c>
      <c r="AG329">
        <v>0.1032</v>
      </c>
      <c r="AH329">
        <f t="shared" si="136"/>
        <v>334</v>
      </c>
      <c r="AI329">
        <f t="shared" si="137"/>
        <v>335.58333333333331</v>
      </c>
      <c r="AJ329">
        <f>IF(C329=1,(AI329/Z329),REF)</f>
        <v>2943.7134502923973</v>
      </c>
      <c r="AK329">
        <f t="shared" si="138"/>
        <v>324</v>
      </c>
      <c r="AL329">
        <f>IF(B329=1,(AI329/AC329),REF)</f>
        <v>3183.9025932953828</v>
      </c>
      <c r="AM329">
        <f t="shared" si="139"/>
        <v>339</v>
      </c>
      <c r="AN329">
        <f t="shared" si="140"/>
        <v>324</v>
      </c>
      <c r="AO329" t="str">
        <f t="shared" si="141"/>
        <v>Tennessee St.</v>
      </c>
      <c r="AP329">
        <f t="shared" si="142"/>
        <v>5.7178262949778284E-2</v>
      </c>
      <c r="AQ329">
        <f t="shared" si="143"/>
        <v>4.4054493613130991E-2</v>
      </c>
      <c r="AR329">
        <f t="shared" si="144"/>
        <v>0.30319108476844242</v>
      </c>
      <c r="AS329" t="str">
        <f t="shared" si="145"/>
        <v>Tennessee St.</v>
      </c>
      <c r="AT329">
        <f t="shared" si="146"/>
        <v>328</v>
      </c>
      <c r="AU329">
        <f t="shared" si="147"/>
        <v>330</v>
      </c>
      <c r="AV329">
        <v>328</v>
      </c>
      <c r="AW329" t="str">
        <f t="shared" si="148"/>
        <v>Tennessee St.</v>
      </c>
      <c r="AX329" t="str">
        <f t="shared" si="149"/>
        <v/>
      </c>
      <c r="AY329">
        <v>328</v>
      </c>
    </row>
    <row r="330" spans="1:51" x14ac:dyDescent="0.25">
      <c r="A330">
        <v>1</v>
      </c>
      <c r="B330">
        <v>1</v>
      </c>
      <c r="C330">
        <v>1</v>
      </c>
      <c r="D330" t="s">
        <v>298</v>
      </c>
      <c r="E330">
        <v>64.881500000000003</v>
      </c>
      <c r="F330">
        <v>167</v>
      </c>
      <c r="G330">
        <v>63.811700000000002</v>
      </c>
      <c r="H330">
        <v>182</v>
      </c>
      <c r="I330">
        <v>89.067099999999996</v>
      </c>
      <c r="J330">
        <v>344</v>
      </c>
      <c r="K330">
        <v>89.918599999999998</v>
      </c>
      <c r="L330">
        <v>343</v>
      </c>
      <c r="M330">
        <v>103.852</v>
      </c>
      <c r="N330">
        <v>212</v>
      </c>
      <c r="O330">
        <v>108.664</v>
      </c>
      <c r="P330">
        <v>268</v>
      </c>
      <c r="Q330">
        <v>-18.745100000000001</v>
      </c>
      <c r="R330">
        <v>330</v>
      </c>
      <c r="S330">
        <f t="shared" si="125"/>
        <v>-0.28891748803588085</v>
      </c>
      <c r="T330">
        <f t="shared" si="126"/>
        <v>327</v>
      </c>
      <c r="U330">
        <f t="shared" si="127"/>
        <v>524589.93616422371</v>
      </c>
      <c r="V330">
        <f t="shared" si="128"/>
        <v>343</v>
      </c>
      <c r="W330">
        <f t="shared" si="129"/>
        <v>27.900771893741926</v>
      </c>
      <c r="X330">
        <f t="shared" si="130"/>
        <v>274</v>
      </c>
      <c r="Y330">
        <f t="shared" si="131"/>
        <v>300.5</v>
      </c>
      <c r="Z330">
        <v>0.10630000000000001</v>
      </c>
      <c r="AA330">
        <f t="shared" si="132"/>
        <v>325</v>
      </c>
      <c r="AB330">
        <v>0.1091</v>
      </c>
      <c r="AC330">
        <f t="shared" si="133"/>
        <v>0.1077</v>
      </c>
      <c r="AD330">
        <f t="shared" si="134"/>
        <v>335</v>
      </c>
      <c r="AE330">
        <v>7.9200000000000007E-2</v>
      </c>
      <c r="AF330">
        <f t="shared" si="135"/>
        <v>340</v>
      </c>
      <c r="AG330">
        <v>7.3499999999999996E-2</v>
      </c>
      <c r="AH330">
        <f t="shared" si="136"/>
        <v>341</v>
      </c>
      <c r="AI330">
        <f t="shared" si="137"/>
        <v>331.08333333333331</v>
      </c>
      <c r="AJ330">
        <f>IF(C330=1,(AI330/Z330),REF)</f>
        <v>3114.6127312637186</v>
      </c>
      <c r="AK330">
        <f t="shared" si="138"/>
        <v>327</v>
      </c>
      <c r="AL330">
        <f>IF(B330=1,(AI330/AC330),REF)</f>
        <v>3074.1256576911169</v>
      </c>
      <c r="AM330">
        <f t="shared" si="139"/>
        <v>336</v>
      </c>
      <c r="AN330">
        <f t="shared" si="140"/>
        <v>327</v>
      </c>
      <c r="AO330" t="str">
        <f t="shared" si="141"/>
        <v>South Carolina St.</v>
      </c>
      <c r="AP330">
        <f t="shared" si="142"/>
        <v>5.3016190548671703E-2</v>
      </c>
      <c r="AQ330">
        <f t="shared" si="143"/>
        <v>4.5213702837664356E-2</v>
      </c>
      <c r="AR330">
        <f t="shared" si="144"/>
        <v>0.29956113734751211</v>
      </c>
      <c r="AS330" t="str">
        <f t="shared" si="145"/>
        <v>South Carolina St.</v>
      </c>
      <c r="AT330">
        <f t="shared" si="146"/>
        <v>329</v>
      </c>
      <c r="AU330">
        <f t="shared" si="147"/>
        <v>330.33333333333331</v>
      </c>
      <c r="AV330">
        <v>329</v>
      </c>
      <c r="AW330" t="str">
        <f t="shared" si="148"/>
        <v>South Carolina St.</v>
      </c>
      <c r="AX330" t="str">
        <f t="shared" si="149"/>
        <v/>
      </c>
      <c r="AY330">
        <v>329</v>
      </c>
    </row>
    <row r="331" spans="1:51" x14ac:dyDescent="0.25">
      <c r="A331">
        <v>1</v>
      </c>
      <c r="B331">
        <v>1</v>
      </c>
      <c r="C331">
        <v>1</v>
      </c>
      <c r="D331" t="s">
        <v>58</v>
      </c>
      <c r="E331">
        <v>63.244900000000001</v>
      </c>
      <c r="F331">
        <v>260</v>
      </c>
      <c r="G331">
        <v>62.761299999999999</v>
      </c>
      <c r="H331">
        <v>250</v>
      </c>
      <c r="I331">
        <v>90.057199999999995</v>
      </c>
      <c r="J331">
        <v>341</v>
      </c>
      <c r="K331">
        <v>93.45</v>
      </c>
      <c r="L331">
        <v>323</v>
      </c>
      <c r="M331">
        <v>105.699</v>
      </c>
      <c r="N331">
        <v>256</v>
      </c>
      <c r="O331">
        <v>109.914</v>
      </c>
      <c r="P331">
        <v>293</v>
      </c>
      <c r="Q331">
        <v>-16.463999999999999</v>
      </c>
      <c r="R331">
        <v>322</v>
      </c>
      <c r="S331">
        <f t="shared" si="125"/>
        <v>-0.26032138559789009</v>
      </c>
      <c r="T331">
        <f t="shared" si="126"/>
        <v>323</v>
      </c>
      <c r="U331">
        <f t="shared" si="127"/>
        <v>552311.54532224999</v>
      </c>
      <c r="V331">
        <f t="shared" si="128"/>
        <v>332</v>
      </c>
      <c r="W331">
        <f t="shared" si="129"/>
        <v>29.151392884060581</v>
      </c>
      <c r="X331">
        <f t="shared" si="130"/>
        <v>313</v>
      </c>
      <c r="Y331">
        <f t="shared" si="131"/>
        <v>318</v>
      </c>
      <c r="Z331">
        <v>9.9900000000000003E-2</v>
      </c>
      <c r="AA331">
        <f t="shared" si="132"/>
        <v>328</v>
      </c>
      <c r="AB331">
        <v>0.12720000000000001</v>
      </c>
      <c r="AC331">
        <f t="shared" si="133"/>
        <v>0.11355000000000001</v>
      </c>
      <c r="AD331">
        <f t="shared" si="134"/>
        <v>331</v>
      </c>
      <c r="AE331">
        <v>0.18679999999999999</v>
      </c>
      <c r="AF331">
        <f t="shared" si="135"/>
        <v>301</v>
      </c>
      <c r="AG331">
        <v>5.96E-2</v>
      </c>
      <c r="AH331">
        <f t="shared" si="136"/>
        <v>344</v>
      </c>
      <c r="AI331">
        <f t="shared" si="137"/>
        <v>324.83333333333331</v>
      </c>
      <c r="AJ331">
        <f>IF(C331=1,(AI331/Z331),REF)</f>
        <v>3251.5849182515844</v>
      </c>
      <c r="AK331">
        <f t="shared" si="138"/>
        <v>329</v>
      </c>
      <c r="AL331">
        <f>IF(B331=1,(AI331/AC331),REF)</f>
        <v>2860.7074710113015</v>
      </c>
      <c r="AM331">
        <f t="shared" si="139"/>
        <v>330</v>
      </c>
      <c r="AN331">
        <f t="shared" si="140"/>
        <v>329</v>
      </c>
      <c r="AO331" t="str">
        <f t="shared" si="141"/>
        <v>Binghamton</v>
      </c>
      <c r="AP331">
        <f t="shared" si="142"/>
        <v>4.961027536361956E-2</v>
      </c>
      <c r="AQ331">
        <f t="shared" si="143"/>
        <v>4.8100271925186788E-2</v>
      </c>
      <c r="AR331">
        <f t="shared" si="144"/>
        <v>0.29892661210618066</v>
      </c>
      <c r="AS331" t="str">
        <f t="shared" si="145"/>
        <v>Binghamton</v>
      </c>
      <c r="AT331">
        <f t="shared" si="146"/>
        <v>330</v>
      </c>
      <c r="AU331">
        <f t="shared" si="147"/>
        <v>330</v>
      </c>
      <c r="AV331">
        <v>330</v>
      </c>
      <c r="AW331" t="str">
        <f t="shared" si="148"/>
        <v>Binghamton</v>
      </c>
      <c r="AX331" t="str">
        <f t="shared" si="149"/>
        <v/>
      </c>
      <c r="AY331">
        <v>330</v>
      </c>
    </row>
    <row r="332" spans="1:51" x14ac:dyDescent="0.25">
      <c r="A332">
        <v>1</v>
      </c>
      <c r="B332">
        <v>1</v>
      </c>
      <c r="C332">
        <v>1</v>
      </c>
      <c r="D332" t="s">
        <v>372</v>
      </c>
      <c r="E332">
        <v>67.282399999999996</v>
      </c>
      <c r="F332">
        <v>67</v>
      </c>
      <c r="G332">
        <v>66.391900000000007</v>
      </c>
      <c r="H332">
        <v>65</v>
      </c>
      <c r="I332">
        <v>89.989599999999996</v>
      </c>
      <c r="J332">
        <v>342</v>
      </c>
      <c r="K332">
        <v>90.894099999999995</v>
      </c>
      <c r="L332">
        <v>338</v>
      </c>
      <c r="M332">
        <v>106.54300000000001</v>
      </c>
      <c r="N332">
        <v>275</v>
      </c>
      <c r="O332">
        <v>107.952</v>
      </c>
      <c r="P332">
        <v>253</v>
      </c>
      <c r="Q332">
        <v>-17.058</v>
      </c>
      <c r="R332">
        <v>324</v>
      </c>
      <c r="S332">
        <f t="shared" si="125"/>
        <v>-0.25352692531776522</v>
      </c>
      <c r="T332">
        <f t="shared" si="126"/>
        <v>322</v>
      </c>
      <c r="U332">
        <f t="shared" si="127"/>
        <v>555869.52143821225</v>
      </c>
      <c r="V332">
        <f t="shared" si="128"/>
        <v>330</v>
      </c>
      <c r="W332">
        <f t="shared" si="129"/>
        <v>26.623652365501979</v>
      </c>
      <c r="X332">
        <f t="shared" si="130"/>
        <v>208</v>
      </c>
      <c r="Y332">
        <f t="shared" si="131"/>
        <v>265</v>
      </c>
      <c r="Z332">
        <v>5.04E-2</v>
      </c>
      <c r="AA332">
        <f t="shared" si="132"/>
        <v>345</v>
      </c>
      <c r="AB332">
        <v>0.27589999999999998</v>
      </c>
      <c r="AC332">
        <f t="shared" si="133"/>
        <v>0.16314999999999999</v>
      </c>
      <c r="AD332">
        <f t="shared" si="134"/>
        <v>320</v>
      </c>
      <c r="AE332">
        <v>0.20699999999999999</v>
      </c>
      <c r="AF332">
        <f t="shared" si="135"/>
        <v>294</v>
      </c>
      <c r="AG332">
        <v>0.13200000000000001</v>
      </c>
      <c r="AH332">
        <f t="shared" si="136"/>
        <v>322</v>
      </c>
      <c r="AI332">
        <f t="shared" si="137"/>
        <v>308.83333333333331</v>
      </c>
      <c r="AJ332">
        <f>IF(C332=1,(AI332/Z332),REF)</f>
        <v>6127.6455026455023</v>
      </c>
      <c r="AK332">
        <f t="shared" si="138"/>
        <v>345</v>
      </c>
      <c r="AL332">
        <f>IF(B332=1,(AI332/AC332),REF)</f>
        <v>1892.9410562876699</v>
      </c>
      <c r="AM332">
        <f t="shared" si="139"/>
        <v>320</v>
      </c>
      <c r="AN332">
        <f t="shared" si="140"/>
        <v>320</v>
      </c>
      <c r="AO332" t="str">
        <f t="shared" si="141"/>
        <v>Western Illinois</v>
      </c>
      <c r="AP332">
        <f t="shared" si="142"/>
        <v>2.3491829093770664E-2</v>
      </c>
      <c r="AQ332">
        <f t="shared" si="143"/>
        <v>7.2772034387905304E-2</v>
      </c>
      <c r="AR332">
        <f t="shared" si="144"/>
        <v>0.29714834575278776</v>
      </c>
      <c r="AS332" t="str">
        <f t="shared" si="145"/>
        <v>Western Illinois</v>
      </c>
      <c r="AT332">
        <f t="shared" si="146"/>
        <v>331</v>
      </c>
      <c r="AU332">
        <f t="shared" si="147"/>
        <v>323.66666666666669</v>
      </c>
      <c r="AV332">
        <v>332</v>
      </c>
      <c r="AW332" t="str">
        <f t="shared" si="148"/>
        <v>Western Illinois</v>
      </c>
      <c r="AX332" t="str">
        <f t="shared" si="149"/>
        <v/>
      </c>
      <c r="AY332">
        <v>331</v>
      </c>
    </row>
    <row r="333" spans="1:51" x14ac:dyDescent="0.25">
      <c r="A333">
        <v>1</v>
      </c>
      <c r="B333">
        <v>1</v>
      </c>
      <c r="C333">
        <v>1</v>
      </c>
      <c r="D333" t="s">
        <v>385</v>
      </c>
      <c r="E333">
        <v>64.079499999999996</v>
      </c>
      <c r="F333">
        <v>220</v>
      </c>
      <c r="G333">
        <v>63.666400000000003</v>
      </c>
      <c r="H333">
        <v>193</v>
      </c>
      <c r="I333">
        <v>93.025899999999993</v>
      </c>
      <c r="J333">
        <v>321</v>
      </c>
      <c r="K333">
        <v>92.873099999999994</v>
      </c>
      <c r="L333">
        <v>331</v>
      </c>
      <c r="M333">
        <v>108.63</v>
      </c>
      <c r="N333">
        <v>308</v>
      </c>
      <c r="O333">
        <v>112.074</v>
      </c>
      <c r="P333">
        <v>322</v>
      </c>
      <c r="Q333">
        <v>-19.2012</v>
      </c>
      <c r="R333">
        <v>334</v>
      </c>
      <c r="S333">
        <f t="shared" si="125"/>
        <v>-0.29964185113803954</v>
      </c>
      <c r="T333">
        <f t="shared" si="126"/>
        <v>333</v>
      </c>
      <c r="U333">
        <f t="shared" si="127"/>
        <v>552712.13334097678</v>
      </c>
      <c r="V333">
        <f t="shared" si="128"/>
        <v>331</v>
      </c>
      <c r="W333">
        <f t="shared" si="129"/>
        <v>29.681693873055064</v>
      </c>
      <c r="X333">
        <f t="shared" si="130"/>
        <v>327</v>
      </c>
      <c r="Y333">
        <f t="shared" si="131"/>
        <v>330</v>
      </c>
      <c r="Z333">
        <v>0.105</v>
      </c>
      <c r="AA333">
        <f t="shared" si="132"/>
        <v>326</v>
      </c>
      <c r="AB333">
        <v>0.1017</v>
      </c>
      <c r="AC333">
        <f t="shared" si="133"/>
        <v>0.10335</v>
      </c>
      <c r="AD333">
        <f t="shared" si="134"/>
        <v>339</v>
      </c>
      <c r="AE333">
        <v>0.14799999999999999</v>
      </c>
      <c r="AF333">
        <f t="shared" si="135"/>
        <v>318</v>
      </c>
      <c r="AG333">
        <v>0.157</v>
      </c>
      <c r="AH333">
        <f t="shared" si="136"/>
        <v>315</v>
      </c>
      <c r="AI333">
        <f t="shared" si="137"/>
        <v>327.66666666666669</v>
      </c>
      <c r="AJ333">
        <f>IF(C333=1,(AI333/Z333),REF)</f>
        <v>3120.6349206349209</v>
      </c>
      <c r="AK333">
        <f t="shared" si="138"/>
        <v>328</v>
      </c>
      <c r="AL333">
        <f>IF(B333=1,(AI333/AC333),REF)</f>
        <v>3170.4563780035483</v>
      </c>
      <c r="AM333">
        <f t="shared" si="139"/>
        <v>338</v>
      </c>
      <c r="AN333">
        <f t="shared" si="140"/>
        <v>328</v>
      </c>
      <c r="AO333" t="str">
        <f t="shared" si="141"/>
        <v>Texas Pan American</v>
      </c>
      <c r="AP333">
        <f t="shared" si="142"/>
        <v>5.2357712266489359E-2</v>
      </c>
      <c r="AQ333">
        <f t="shared" si="143"/>
        <v>4.3220504551953268E-2</v>
      </c>
      <c r="AR333">
        <f t="shared" si="144"/>
        <v>0.29629994524502978</v>
      </c>
      <c r="AS333" t="str">
        <f t="shared" si="145"/>
        <v>Texas Pan American</v>
      </c>
      <c r="AT333">
        <f t="shared" si="146"/>
        <v>332</v>
      </c>
      <c r="AU333">
        <f t="shared" si="147"/>
        <v>333</v>
      </c>
      <c r="AV333">
        <v>331</v>
      </c>
      <c r="AW333" t="str">
        <f t="shared" si="148"/>
        <v>Texas Pan American</v>
      </c>
      <c r="AX333" t="str">
        <f t="shared" si="149"/>
        <v/>
      </c>
      <c r="AY333">
        <v>332</v>
      </c>
    </row>
    <row r="334" spans="1:51" x14ac:dyDescent="0.25">
      <c r="A334">
        <v>1</v>
      </c>
      <c r="B334">
        <v>1</v>
      </c>
      <c r="C334">
        <v>1</v>
      </c>
      <c r="D334" t="s">
        <v>189</v>
      </c>
      <c r="E334">
        <v>66.250200000000007</v>
      </c>
      <c r="F334">
        <v>104</v>
      </c>
      <c r="G334">
        <v>65.682699999999997</v>
      </c>
      <c r="H334">
        <v>86</v>
      </c>
      <c r="I334">
        <v>90.311999999999998</v>
      </c>
      <c r="J334">
        <v>340</v>
      </c>
      <c r="K334">
        <v>93.271199999999993</v>
      </c>
      <c r="L334">
        <v>326</v>
      </c>
      <c r="M334">
        <v>112.09699999999999</v>
      </c>
      <c r="N334">
        <v>340</v>
      </c>
      <c r="O334">
        <v>115.22799999999999</v>
      </c>
      <c r="P334">
        <v>340</v>
      </c>
      <c r="Q334">
        <v>-21.956299999999999</v>
      </c>
      <c r="R334">
        <v>345</v>
      </c>
      <c r="S334">
        <f t="shared" si="125"/>
        <v>-0.3314223957059752</v>
      </c>
      <c r="T334">
        <f t="shared" si="126"/>
        <v>345</v>
      </c>
      <c r="U334">
        <f t="shared" si="127"/>
        <v>576344.7245537499</v>
      </c>
      <c r="V334">
        <f t="shared" si="128"/>
        <v>320</v>
      </c>
      <c r="W334">
        <f t="shared" si="129"/>
        <v>30.012739908204715</v>
      </c>
      <c r="X334">
        <f t="shared" si="130"/>
        <v>333</v>
      </c>
      <c r="Y334">
        <f t="shared" si="131"/>
        <v>339</v>
      </c>
      <c r="Z334">
        <v>0.107</v>
      </c>
      <c r="AA334">
        <f t="shared" si="132"/>
        <v>323</v>
      </c>
      <c r="AB334">
        <v>7.3700000000000002E-2</v>
      </c>
      <c r="AC334">
        <f t="shared" si="133"/>
        <v>9.035E-2</v>
      </c>
      <c r="AD334">
        <f t="shared" si="134"/>
        <v>343</v>
      </c>
      <c r="AE334">
        <v>0.17</v>
      </c>
      <c r="AF334">
        <f t="shared" si="135"/>
        <v>312</v>
      </c>
      <c r="AG334">
        <v>0.14130000000000001</v>
      </c>
      <c r="AH334">
        <f t="shared" si="136"/>
        <v>319</v>
      </c>
      <c r="AI334">
        <f t="shared" si="137"/>
        <v>329.66666666666669</v>
      </c>
      <c r="AJ334">
        <f>IF(C334=1,(AI334/Z334),REF)</f>
        <v>3080.9968847352029</v>
      </c>
      <c r="AK334">
        <f t="shared" si="138"/>
        <v>326</v>
      </c>
      <c r="AL334">
        <f>IF(B334=1,(AI334/AC334),REF)</f>
        <v>3648.7732890610591</v>
      </c>
      <c r="AM334">
        <f t="shared" si="139"/>
        <v>343</v>
      </c>
      <c r="AN334">
        <f t="shared" si="140"/>
        <v>326</v>
      </c>
      <c r="AO334" t="str">
        <f t="shared" si="141"/>
        <v>Maine</v>
      </c>
      <c r="AP334">
        <f t="shared" si="142"/>
        <v>5.3423250791548763E-2</v>
      </c>
      <c r="AQ334">
        <f t="shared" si="143"/>
        <v>3.7126103511223134E-2</v>
      </c>
      <c r="AR334">
        <f t="shared" si="144"/>
        <v>0.2899627065339801</v>
      </c>
      <c r="AS334" t="str">
        <f t="shared" si="145"/>
        <v>Maine</v>
      </c>
      <c r="AT334">
        <f t="shared" si="146"/>
        <v>333</v>
      </c>
      <c r="AU334">
        <f t="shared" si="147"/>
        <v>334</v>
      </c>
      <c r="AV334">
        <v>333</v>
      </c>
      <c r="AW334" t="str">
        <f t="shared" si="148"/>
        <v>Maine</v>
      </c>
      <c r="AX334" t="str">
        <f t="shared" si="149"/>
        <v/>
      </c>
      <c r="AY334">
        <v>333</v>
      </c>
    </row>
    <row r="335" spans="1:51" x14ac:dyDescent="0.25">
      <c r="A335">
        <v>1</v>
      </c>
      <c r="B335">
        <v>1</v>
      </c>
      <c r="C335">
        <v>1</v>
      </c>
      <c r="D335" t="s">
        <v>232</v>
      </c>
      <c r="E335">
        <v>62.4572</v>
      </c>
      <c r="F335">
        <v>293</v>
      </c>
      <c r="G335">
        <v>61.335000000000001</v>
      </c>
      <c r="H335">
        <v>300</v>
      </c>
      <c r="I335">
        <v>92.613699999999994</v>
      </c>
      <c r="J335">
        <v>324</v>
      </c>
      <c r="K335">
        <v>92.915599999999998</v>
      </c>
      <c r="L335">
        <v>329</v>
      </c>
      <c r="M335">
        <v>106.09699999999999</v>
      </c>
      <c r="N335">
        <v>265</v>
      </c>
      <c r="O335">
        <v>112.398</v>
      </c>
      <c r="P335">
        <v>326</v>
      </c>
      <c r="Q335">
        <v>-19.482600000000001</v>
      </c>
      <c r="R335">
        <v>339</v>
      </c>
      <c r="S335">
        <f t="shared" si="125"/>
        <v>-0.31193201104116097</v>
      </c>
      <c r="T335">
        <f t="shared" si="126"/>
        <v>340</v>
      </c>
      <c r="U335">
        <f t="shared" si="127"/>
        <v>539212.28959664016</v>
      </c>
      <c r="V335">
        <f t="shared" si="128"/>
        <v>338</v>
      </c>
      <c r="W335">
        <f t="shared" si="129"/>
        <v>30.593645003673647</v>
      </c>
      <c r="X335">
        <f t="shared" si="130"/>
        <v>343</v>
      </c>
      <c r="Y335">
        <f t="shared" si="131"/>
        <v>341.5</v>
      </c>
      <c r="Z335">
        <v>8.1699999999999995E-2</v>
      </c>
      <c r="AA335">
        <f t="shared" si="132"/>
        <v>339</v>
      </c>
      <c r="AB335">
        <v>0.14829999999999999</v>
      </c>
      <c r="AC335">
        <f t="shared" si="133"/>
        <v>0.11499999999999999</v>
      </c>
      <c r="AD335">
        <f t="shared" si="134"/>
        <v>329</v>
      </c>
      <c r="AE335">
        <v>0.1701</v>
      </c>
      <c r="AF335">
        <f t="shared" si="135"/>
        <v>311</v>
      </c>
      <c r="AG335">
        <v>9.7600000000000006E-2</v>
      </c>
      <c r="AH335">
        <f t="shared" si="136"/>
        <v>336</v>
      </c>
      <c r="AI335">
        <f t="shared" si="137"/>
        <v>332.58333333333331</v>
      </c>
      <c r="AJ335">
        <f>IF(C335=1,(AI335/Z335),REF)</f>
        <v>4070.7874337005305</v>
      </c>
      <c r="AK335">
        <f t="shared" si="138"/>
        <v>340</v>
      </c>
      <c r="AL335">
        <f>IF(B335=1,(AI335/AC335),REF)</f>
        <v>2892.0289855072465</v>
      </c>
      <c r="AM335">
        <f t="shared" si="139"/>
        <v>331</v>
      </c>
      <c r="AN335">
        <f t="shared" si="140"/>
        <v>329</v>
      </c>
      <c r="AO335" t="str">
        <f t="shared" si="141"/>
        <v>North Carolina A&amp;T</v>
      </c>
      <c r="AP335">
        <f t="shared" si="142"/>
        <v>3.9670700882763435E-2</v>
      </c>
      <c r="AQ335">
        <f t="shared" si="143"/>
        <v>4.8648234570212612E-2</v>
      </c>
      <c r="AR335">
        <f t="shared" si="144"/>
        <v>0.28708435913270863</v>
      </c>
      <c r="AS335" t="str">
        <f t="shared" si="145"/>
        <v>North Carolina A&amp;T</v>
      </c>
      <c r="AT335">
        <f t="shared" si="146"/>
        <v>334</v>
      </c>
      <c r="AU335">
        <f t="shared" si="147"/>
        <v>330.66666666666669</v>
      </c>
      <c r="AV335">
        <v>334</v>
      </c>
      <c r="AW335" t="str">
        <f t="shared" si="148"/>
        <v>North Carolina A&amp;T</v>
      </c>
      <c r="AX335" t="str">
        <f t="shared" si="149"/>
        <v/>
      </c>
      <c r="AY335">
        <v>334</v>
      </c>
    </row>
    <row r="336" spans="1:51" x14ac:dyDescent="0.25">
      <c r="A336">
        <v>1</v>
      </c>
      <c r="B336">
        <v>1</v>
      </c>
      <c r="C336">
        <v>1</v>
      </c>
      <c r="D336" t="s">
        <v>176</v>
      </c>
      <c r="E336">
        <v>66.605099999999993</v>
      </c>
      <c r="F336">
        <v>89</v>
      </c>
      <c r="G336">
        <v>65.619200000000006</v>
      </c>
      <c r="H336">
        <v>91</v>
      </c>
      <c r="I336">
        <v>91.9238</v>
      </c>
      <c r="J336">
        <v>335</v>
      </c>
      <c r="K336">
        <v>90.073400000000007</v>
      </c>
      <c r="L336">
        <v>342</v>
      </c>
      <c r="M336">
        <v>106.35</v>
      </c>
      <c r="N336">
        <v>269</v>
      </c>
      <c r="O336">
        <v>109.414</v>
      </c>
      <c r="P336">
        <v>285</v>
      </c>
      <c r="Q336">
        <v>-19.340299999999999</v>
      </c>
      <c r="R336">
        <v>336</v>
      </c>
      <c r="S336">
        <f t="shared" si="125"/>
        <v>-0.29037716331031704</v>
      </c>
      <c r="T336">
        <f t="shared" si="126"/>
        <v>329</v>
      </c>
      <c r="U336">
        <f t="shared" si="127"/>
        <v>540381.65542017261</v>
      </c>
      <c r="V336">
        <f t="shared" si="128"/>
        <v>337</v>
      </c>
      <c r="W336">
        <f t="shared" si="129"/>
        <v>27.47952035547554</v>
      </c>
      <c r="X336">
        <f t="shared" si="130"/>
        <v>248</v>
      </c>
      <c r="Y336">
        <f t="shared" si="131"/>
        <v>288.5</v>
      </c>
      <c r="Z336">
        <v>9.2399999999999996E-2</v>
      </c>
      <c r="AA336">
        <f t="shared" si="132"/>
        <v>330</v>
      </c>
      <c r="AB336">
        <v>0.10829999999999999</v>
      </c>
      <c r="AC336">
        <f t="shared" si="133"/>
        <v>0.10034999999999999</v>
      </c>
      <c r="AD336">
        <f t="shared" si="134"/>
        <v>340</v>
      </c>
      <c r="AE336">
        <v>0.13569999999999999</v>
      </c>
      <c r="AF336">
        <f t="shared" si="135"/>
        <v>326</v>
      </c>
      <c r="AG336">
        <v>0.17349999999999999</v>
      </c>
      <c r="AH336">
        <f t="shared" si="136"/>
        <v>309</v>
      </c>
      <c r="AI336">
        <f t="shared" si="137"/>
        <v>321.58333333333331</v>
      </c>
      <c r="AJ336">
        <f>IF(C336=1,(AI336/Z336),REF)</f>
        <v>3480.3391053391051</v>
      </c>
      <c r="AK336">
        <f t="shared" si="138"/>
        <v>331</v>
      </c>
      <c r="AL336">
        <f>IF(B336=1,(AI336/AC336),REF)</f>
        <v>3204.6171732270386</v>
      </c>
      <c r="AM336">
        <f t="shared" si="139"/>
        <v>340</v>
      </c>
      <c r="AN336">
        <f t="shared" si="140"/>
        <v>331</v>
      </c>
      <c r="AO336" t="str">
        <f t="shared" si="141"/>
        <v>Liberty</v>
      </c>
      <c r="AP336">
        <f t="shared" si="142"/>
        <v>4.5574873777708906E-2</v>
      </c>
      <c r="AQ336">
        <f t="shared" si="143"/>
        <v>4.190973663136361E-2</v>
      </c>
      <c r="AR336">
        <f t="shared" si="144"/>
        <v>0.28599646594490491</v>
      </c>
      <c r="AS336" t="str">
        <f t="shared" si="145"/>
        <v>Liberty</v>
      </c>
      <c r="AT336">
        <f t="shared" si="146"/>
        <v>335</v>
      </c>
      <c r="AU336">
        <f t="shared" si="147"/>
        <v>335.33333333333331</v>
      </c>
      <c r="AV336">
        <v>336</v>
      </c>
      <c r="AW336" t="str">
        <f t="shared" si="148"/>
        <v>Liberty</v>
      </c>
      <c r="AX336" t="str">
        <f t="shared" si="149"/>
        <v/>
      </c>
      <c r="AY336">
        <v>335</v>
      </c>
    </row>
    <row r="337" spans="1:51" x14ac:dyDescent="0.25">
      <c r="A337">
        <v>1</v>
      </c>
      <c r="B337">
        <v>1</v>
      </c>
      <c r="C337">
        <v>1</v>
      </c>
      <c r="D337" t="s">
        <v>57</v>
      </c>
      <c r="E337">
        <v>60.575000000000003</v>
      </c>
      <c r="F337">
        <v>334</v>
      </c>
      <c r="G337">
        <v>60.002600000000001</v>
      </c>
      <c r="H337">
        <v>333</v>
      </c>
      <c r="I337">
        <v>93.969499999999996</v>
      </c>
      <c r="J337">
        <v>310</v>
      </c>
      <c r="K337">
        <v>90.635300000000001</v>
      </c>
      <c r="L337">
        <v>341</v>
      </c>
      <c r="M337">
        <v>102.756</v>
      </c>
      <c r="N337">
        <v>185</v>
      </c>
      <c r="O337">
        <v>109.419</v>
      </c>
      <c r="P337">
        <v>286</v>
      </c>
      <c r="Q337">
        <v>-18.784099999999999</v>
      </c>
      <c r="R337">
        <v>331</v>
      </c>
      <c r="S337">
        <f t="shared" si="125"/>
        <v>-0.31008997111019387</v>
      </c>
      <c r="T337">
        <f t="shared" si="126"/>
        <v>339</v>
      </c>
      <c r="U337">
        <f t="shared" si="127"/>
        <v>497608.94198890182</v>
      </c>
      <c r="V337">
        <f t="shared" si="128"/>
        <v>346</v>
      </c>
      <c r="W337">
        <f t="shared" si="129"/>
        <v>30.217251786645477</v>
      </c>
      <c r="X337">
        <f t="shared" si="130"/>
        <v>338</v>
      </c>
      <c r="Y337">
        <f t="shared" si="131"/>
        <v>338.5</v>
      </c>
      <c r="Z337">
        <v>8.1299999999999997E-2</v>
      </c>
      <c r="AA337">
        <f t="shared" si="132"/>
        <v>340</v>
      </c>
      <c r="AB337">
        <v>0.14499999999999999</v>
      </c>
      <c r="AC337">
        <f t="shared" si="133"/>
        <v>0.11315</v>
      </c>
      <c r="AD337">
        <f t="shared" si="134"/>
        <v>332</v>
      </c>
      <c r="AE337">
        <v>0.1875</v>
      </c>
      <c r="AF337">
        <f t="shared" si="135"/>
        <v>299</v>
      </c>
      <c r="AG337">
        <v>8.3000000000000004E-2</v>
      </c>
      <c r="AH337">
        <f t="shared" si="136"/>
        <v>338</v>
      </c>
      <c r="AI337">
        <f t="shared" si="137"/>
        <v>332.08333333333331</v>
      </c>
      <c r="AJ337">
        <f>IF(C337=1,(AI337/Z337),REF)</f>
        <v>4084.6658466584663</v>
      </c>
      <c r="AK337">
        <f t="shared" si="138"/>
        <v>342</v>
      </c>
      <c r="AL337">
        <f>IF(B337=1,(AI337/AC337),REF)</f>
        <v>2934.894682574753</v>
      </c>
      <c r="AM337">
        <f t="shared" si="139"/>
        <v>332</v>
      </c>
      <c r="AN337">
        <f t="shared" si="140"/>
        <v>332</v>
      </c>
      <c r="AO337" t="str">
        <f t="shared" si="141"/>
        <v>Bethune Cookman</v>
      </c>
      <c r="AP337">
        <f t="shared" si="142"/>
        <v>3.9463041265590845E-2</v>
      </c>
      <c r="AQ337">
        <f t="shared" si="143"/>
        <v>4.7777681106661536E-2</v>
      </c>
      <c r="AR337">
        <f t="shared" si="144"/>
        <v>0.28567728048607982</v>
      </c>
      <c r="AS337" t="str">
        <f t="shared" si="145"/>
        <v>Bethune Cookman</v>
      </c>
      <c r="AT337">
        <f t="shared" si="146"/>
        <v>336</v>
      </c>
      <c r="AU337">
        <f t="shared" si="147"/>
        <v>333.33333333333331</v>
      </c>
      <c r="AV337">
        <v>335</v>
      </c>
      <c r="AW337" t="str">
        <f t="shared" si="148"/>
        <v>Bethune Cookman</v>
      </c>
      <c r="AX337" t="str">
        <f t="shared" si="149"/>
        <v/>
      </c>
      <c r="AY337">
        <v>336</v>
      </c>
    </row>
    <row r="338" spans="1:51" x14ac:dyDescent="0.25">
      <c r="A338">
        <v>1</v>
      </c>
      <c r="B338">
        <v>1</v>
      </c>
      <c r="C338">
        <v>1</v>
      </c>
      <c r="D338" t="s">
        <v>83</v>
      </c>
      <c r="E338">
        <v>63.252499999999998</v>
      </c>
      <c r="F338">
        <v>259</v>
      </c>
      <c r="G338">
        <v>62.400799999999997</v>
      </c>
      <c r="H338">
        <v>268</v>
      </c>
      <c r="I338">
        <v>86.587800000000001</v>
      </c>
      <c r="J338">
        <v>347</v>
      </c>
      <c r="K338">
        <v>88.569599999999994</v>
      </c>
      <c r="L338">
        <v>347</v>
      </c>
      <c r="M338">
        <v>105.90600000000001</v>
      </c>
      <c r="N338">
        <v>260</v>
      </c>
      <c r="O338">
        <v>107.01600000000001</v>
      </c>
      <c r="P338">
        <v>229</v>
      </c>
      <c r="Q338">
        <v>-18.4465</v>
      </c>
      <c r="R338">
        <v>327</v>
      </c>
      <c r="S338">
        <f t="shared" si="125"/>
        <v>-0.29163116082368307</v>
      </c>
      <c r="T338">
        <f t="shared" si="126"/>
        <v>331</v>
      </c>
      <c r="U338">
        <f t="shared" si="127"/>
        <v>496188.91972823034</v>
      </c>
      <c r="V338">
        <f t="shared" si="128"/>
        <v>347</v>
      </c>
      <c r="W338">
        <f t="shared" si="129"/>
        <v>27.928026455321945</v>
      </c>
      <c r="X338">
        <f t="shared" si="130"/>
        <v>277</v>
      </c>
      <c r="Y338">
        <f t="shared" si="131"/>
        <v>304</v>
      </c>
      <c r="Z338">
        <v>7.1499999999999994E-2</v>
      </c>
      <c r="AA338">
        <f t="shared" si="132"/>
        <v>343</v>
      </c>
      <c r="AB338">
        <v>0.17</v>
      </c>
      <c r="AC338">
        <f t="shared" si="133"/>
        <v>0.12075</v>
      </c>
      <c r="AD338">
        <f t="shared" si="134"/>
        <v>326</v>
      </c>
      <c r="AE338">
        <v>0.28239999999999998</v>
      </c>
      <c r="AF338">
        <f t="shared" si="135"/>
        <v>269</v>
      </c>
      <c r="AG338">
        <v>7.5200000000000003E-2</v>
      </c>
      <c r="AH338">
        <f t="shared" si="136"/>
        <v>340</v>
      </c>
      <c r="AI338">
        <f t="shared" si="137"/>
        <v>319.5</v>
      </c>
      <c r="AJ338">
        <f>IF(C338=1,(AI338/Z338),REF)</f>
        <v>4468.5314685314688</v>
      </c>
      <c r="AK338">
        <f t="shared" si="138"/>
        <v>343</v>
      </c>
      <c r="AL338">
        <f>IF(B338=1,(AI338/AC338),REF)</f>
        <v>2645.9627329192549</v>
      </c>
      <c r="AM338">
        <f t="shared" si="139"/>
        <v>327</v>
      </c>
      <c r="AN338">
        <f t="shared" si="140"/>
        <v>326</v>
      </c>
      <c r="AO338" t="str">
        <f t="shared" si="141"/>
        <v>Chicago St.</v>
      </c>
      <c r="AP338">
        <f t="shared" si="142"/>
        <v>3.4395784489507086E-2</v>
      </c>
      <c r="AQ338">
        <f t="shared" si="143"/>
        <v>5.1651596340066656E-2</v>
      </c>
      <c r="AR338">
        <f t="shared" si="144"/>
        <v>0.28410773901026054</v>
      </c>
      <c r="AS338" t="str">
        <f t="shared" si="145"/>
        <v>Chicago St.</v>
      </c>
      <c r="AT338">
        <f t="shared" si="146"/>
        <v>337</v>
      </c>
      <c r="AU338">
        <f t="shared" si="147"/>
        <v>329.66666666666669</v>
      </c>
      <c r="AV338">
        <v>337</v>
      </c>
      <c r="AW338" t="str">
        <f t="shared" si="148"/>
        <v>Chicago St.</v>
      </c>
      <c r="AX338" t="str">
        <f t="shared" si="149"/>
        <v/>
      </c>
      <c r="AY338">
        <v>337</v>
      </c>
    </row>
    <row r="339" spans="1:51" x14ac:dyDescent="0.25">
      <c r="A339">
        <v>1</v>
      </c>
      <c r="B339">
        <v>1</v>
      </c>
      <c r="C339">
        <v>1</v>
      </c>
      <c r="D339" t="s">
        <v>314</v>
      </c>
      <c r="E339">
        <v>66.391099999999994</v>
      </c>
      <c r="F339">
        <v>102</v>
      </c>
      <c r="G339">
        <v>65.544799999999995</v>
      </c>
      <c r="H339">
        <v>96</v>
      </c>
      <c r="I339">
        <v>97.816199999999995</v>
      </c>
      <c r="J339">
        <v>264</v>
      </c>
      <c r="K339">
        <v>96.354799999999997</v>
      </c>
      <c r="L339">
        <v>301</v>
      </c>
      <c r="M339">
        <v>111.90600000000001</v>
      </c>
      <c r="N339">
        <v>337</v>
      </c>
      <c r="O339">
        <v>115.643</v>
      </c>
      <c r="P339">
        <v>342</v>
      </c>
      <c r="Q339">
        <v>-19.288399999999999</v>
      </c>
      <c r="R339">
        <v>335</v>
      </c>
      <c r="S339">
        <f t="shared" si="125"/>
        <v>-0.29052388045988098</v>
      </c>
      <c r="T339">
        <f t="shared" si="126"/>
        <v>330</v>
      </c>
      <c r="U339">
        <f t="shared" si="127"/>
        <v>616391.40307125682</v>
      </c>
      <c r="V339">
        <f t="shared" si="128"/>
        <v>285</v>
      </c>
      <c r="W339">
        <f t="shared" si="129"/>
        <v>30.121812096040351</v>
      </c>
      <c r="X339">
        <f t="shared" si="130"/>
        <v>336</v>
      </c>
      <c r="Y339">
        <f t="shared" si="131"/>
        <v>333</v>
      </c>
      <c r="Z339">
        <v>8.0299999999999996E-2</v>
      </c>
      <c r="AA339">
        <f t="shared" si="132"/>
        <v>341</v>
      </c>
      <c r="AB339">
        <v>0.1394</v>
      </c>
      <c r="AC339">
        <f t="shared" si="133"/>
        <v>0.10985</v>
      </c>
      <c r="AD339">
        <f t="shared" si="134"/>
        <v>333</v>
      </c>
      <c r="AE339">
        <v>7.2900000000000006E-2</v>
      </c>
      <c r="AF339">
        <f t="shared" si="135"/>
        <v>342</v>
      </c>
      <c r="AG339">
        <v>0.1125</v>
      </c>
      <c r="AH339">
        <f t="shared" si="136"/>
        <v>329</v>
      </c>
      <c r="AI339">
        <f t="shared" si="137"/>
        <v>325.33333333333331</v>
      </c>
      <c r="AJ339">
        <f>IF(C339=1,(AI339/Z339),REF)</f>
        <v>4051.4736405147364</v>
      </c>
      <c r="AK339">
        <f t="shared" si="138"/>
        <v>337</v>
      </c>
      <c r="AL339">
        <f>IF(B339=1,(AI339/AC339),REF)</f>
        <v>2961.6143225610676</v>
      </c>
      <c r="AM339">
        <f t="shared" si="139"/>
        <v>333</v>
      </c>
      <c r="AN339">
        <f t="shared" si="140"/>
        <v>333</v>
      </c>
      <c r="AO339" t="str">
        <f t="shared" si="141"/>
        <v>Stetson</v>
      </c>
      <c r="AP339">
        <f t="shared" si="142"/>
        <v>3.9009456806200132E-2</v>
      </c>
      <c r="AQ339">
        <f t="shared" si="143"/>
        <v>4.633173597723271E-2</v>
      </c>
      <c r="AR339">
        <f t="shared" si="144"/>
        <v>0.28317276742282643</v>
      </c>
      <c r="AS339" t="str">
        <f t="shared" si="145"/>
        <v>Stetson</v>
      </c>
      <c r="AT339">
        <f t="shared" si="146"/>
        <v>338</v>
      </c>
      <c r="AU339">
        <f t="shared" si="147"/>
        <v>334.66666666666669</v>
      </c>
      <c r="AV339">
        <v>338</v>
      </c>
      <c r="AW339" t="str">
        <f t="shared" si="148"/>
        <v>Stetson</v>
      </c>
      <c r="AX339" t="str">
        <f t="shared" si="149"/>
        <v/>
      </c>
      <c r="AY339">
        <v>338</v>
      </c>
    </row>
    <row r="340" spans="1:51" x14ac:dyDescent="0.25">
      <c r="A340">
        <v>1</v>
      </c>
      <c r="B340">
        <v>1</v>
      </c>
      <c r="C340">
        <v>1</v>
      </c>
      <c r="D340" t="s">
        <v>35</v>
      </c>
      <c r="E340">
        <v>64.823700000000002</v>
      </c>
      <c r="F340">
        <v>171</v>
      </c>
      <c r="G340">
        <v>63.547699999999999</v>
      </c>
      <c r="H340">
        <v>199</v>
      </c>
      <c r="I340">
        <v>93.354799999999997</v>
      </c>
      <c r="J340">
        <v>318</v>
      </c>
      <c r="K340">
        <v>92.882300000000001</v>
      </c>
      <c r="L340">
        <v>330</v>
      </c>
      <c r="M340">
        <v>111.068</v>
      </c>
      <c r="N340">
        <v>331</v>
      </c>
      <c r="O340">
        <v>113.16800000000001</v>
      </c>
      <c r="P340">
        <v>329</v>
      </c>
      <c r="Q340">
        <v>-20.285699999999999</v>
      </c>
      <c r="R340">
        <v>342</v>
      </c>
      <c r="S340">
        <f t="shared" si="125"/>
        <v>-0.312936472308739</v>
      </c>
      <c r="T340">
        <f t="shared" si="126"/>
        <v>342</v>
      </c>
      <c r="U340">
        <f t="shared" si="127"/>
        <v>559241.94591637503</v>
      </c>
      <c r="V340">
        <f t="shared" si="128"/>
        <v>327</v>
      </c>
      <c r="W340">
        <f t="shared" si="129"/>
        <v>29.800531449783445</v>
      </c>
      <c r="X340">
        <f t="shared" si="130"/>
        <v>331</v>
      </c>
      <c r="Y340">
        <f t="shared" si="131"/>
        <v>336.5</v>
      </c>
      <c r="Z340">
        <v>8.2199999999999995E-2</v>
      </c>
      <c r="AA340">
        <f t="shared" si="132"/>
        <v>337</v>
      </c>
      <c r="AB340">
        <v>0.1336</v>
      </c>
      <c r="AC340">
        <f t="shared" si="133"/>
        <v>0.1079</v>
      </c>
      <c r="AD340">
        <f t="shared" si="134"/>
        <v>334</v>
      </c>
      <c r="AE340">
        <v>6.8000000000000005E-2</v>
      </c>
      <c r="AF340">
        <f t="shared" si="135"/>
        <v>344</v>
      </c>
      <c r="AG340">
        <v>0.11360000000000001</v>
      </c>
      <c r="AH340">
        <f t="shared" si="136"/>
        <v>327</v>
      </c>
      <c r="AI340">
        <f t="shared" si="137"/>
        <v>335.08333333333331</v>
      </c>
      <c r="AJ340">
        <f>IF(C340=1,(AI340/Z340),REF)</f>
        <v>4076.439578264396</v>
      </c>
      <c r="AK340">
        <f t="shared" si="138"/>
        <v>341</v>
      </c>
      <c r="AL340">
        <f>IF(B340=1,(AI340/AC340),REF)</f>
        <v>3105.4989187519309</v>
      </c>
      <c r="AM340">
        <f t="shared" si="139"/>
        <v>337</v>
      </c>
      <c r="AN340">
        <f t="shared" si="140"/>
        <v>334</v>
      </c>
      <c r="AO340" t="str">
        <f t="shared" si="141"/>
        <v>Abilene Christian</v>
      </c>
      <c r="AP340">
        <f t="shared" si="142"/>
        <v>3.9907946011636768E-2</v>
      </c>
      <c r="AQ340">
        <f t="shared" si="143"/>
        <v>4.5240208330723466E-2</v>
      </c>
      <c r="AR340">
        <f t="shared" si="144"/>
        <v>0.28291638306055111</v>
      </c>
      <c r="AS340" t="str">
        <f t="shared" si="145"/>
        <v>Abilene Christian</v>
      </c>
      <c r="AT340">
        <f t="shared" si="146"/>
        <v>339</v>
      </c>
      <c r="AU340">
        <f t="shared" si="147"/>
        <v>335.66666666666669</v>
      </c>
      <c r="AV340">
        <v>339</v>
      </c>
      <c r="AW340" t="str">
        <f t="shared" si="148"/>
        <v>Abilene Christian</v>
      </c>
      <c r="AX340" t="str">
        <f t="shared" si="149"/>
        <v/>
      </c>
      <c r="AY340">
        <v>339</v>
      </c>
    </row>
    <row r="341" spans="1:51" x14ac:dyDescent="0.25">
      <c r="A341">
        <v>1</v>
      </c>
      <c r="B341">
        <v>1</v>
      </c>
      <c r="C341">
        <v>1</v>
      </c>
      <c r="D341" t="s">
        <v>164</v>
      </c>
      <c r="E341">
        <v>64.477599999999995</v>
      </c>
      <c r="F341">
        <v>193</v>
      </c>
      <c r="G341">
        <v>63.513399999999997</v>
      </c>
      <c r="H341">
        <v>202</v>
      </c>
      <c r="I341">
        <v>95.961500000000001</v>
      </c>
      <c r="J341">
        <v>290</v>
      </c>
      <c r="K341">
        <v>95.993099999999998</v>
      </c>
      <c r="L341">
        <v>305</v>
      </c>
      <c r="M341">
        <v>112.55</v>
      </c>
      <c r="N341">
        <v>343</v>
      </c>
      <c r="O341">
        <v>115.413</v>
      </c>
      <c r="P341">
        <v>341</v>
      </c>
      <c r="Q341">
        <v>-19.420300000000001</v>
      </c>
      <c r="R341">
        <v>338</v>
      </c>
      <c r="S341">
        <f t="shared" si="125"/>
        <v>-0.30118831966450366</v>
      </c>
      <c r="T341">
        <f t="shared" si="126"/>
        <v>335</v>
      </c>
      <c r="U341">
        <f t="shared" si="127"/>
        <v>594140.14474529843</v>
      </c>
      <c r="V341">
        <f t="shared" si="128"/>
        <v>303</v>
      </c>
      <c r="W341">
        <f t="shared" si="129"/>
        <v>30.917096705642745</v>
      </c>
      <c r="X341">
        <f t="shared" si="130"/>
        <v>346</v>
      </c>
      <c r="Y341">
        <f t="shared" si="131"/>
        <v>340.5</v>
      </c>
      <c r="Z341">
        <v>8.0100000000000005E-2</v>
      </c>
      <c r="AA341">
        <f t="shared" si="132"/>
        <v>342</v>
      </c>
      <c r="AB341">
        <v>0.13500000000000001</v>
      </c>
      <c r="AC341">
        <f t="shared" si="133"/>
        <v>0.10755000000000001</v>
      </c>
      <c r="AD341">
        <f t="shared" si="134"/>
        <v>336</v>
      </c>
      <c r="AE341">
        <v>0.30570000000000003</v>
      </c>
      <c r="AF341">
        <f t="shared" si="135"/>
        <v>258</v>
      </c>
      <c r="AG341">
        <v>7.8600000000000003E-2</v>
      </c>
      <c r="AH341">
        <f t="shared" si="136"/>
        <v>339</v>
      </c>
      <c r="AI341">
        <f t="shared" si="137"/>
        <v>318.58333333333331</v>
      </c>
      <c r="AJ341">
        <f>IF(C341=1,(AI341/Z341),REF)</f>
        <v>3977.3200166458587</v>
      </c>
      <c r="AK341">
        <f t="shared" si="138"/>
        <v>336</v>
      </c>
      <c r="AL341">
        <f>IF(B341=1,(AI341/AC341),REF)</f>
        <v>2962.1881295521457</v>
      </c>
      <c r="AM341">
        <f t="shared" si="139"/>
        <v>334</v>
      </c>
      <c r="AN341">
        <f t="shared" si="140"/>
        <v>334</v>
      </c>
      <c r="AO341" t="str">
        <f t="shared" si="141"/>
        <v>Jacksonville</v>
      </c>
      <c r="AP341">
        <f t="shared" si="142"/>
        <v>3.8984244478087224E-2</v>
      </c>
      <c r="AQ341">
        <f t="shared" si="143"/>
        <v>4.5360560193124851E-2</v>
      </c>
      <c r="AR341">
        <f t="shared" si="144"/>
        <v>0.2818456500928696</v>
      </c>
      <c r="AS341" t="str">
        <f t="shared" si="145"/>
        <v>Jacksonville</v>
      </c>
      <c r="AT341">
        <f t="shared" si="146"/>
        <v>340</v>
      </c>
      <c r="AU341">
        <f t="shared" si="147"/>
        <v>336.66666666666669</v>
      </c>
      <c r="AV341">
        <v>340</v>
      </c>
      <c r="AW341" t="str">
        <f t="shared" si="148"/>
        <v>Jacksonville</v>
      </c>
      <c r="AX341" t="str">
        <f t="shared" si="149"/>
        <v/>
      </c>
      <c r="AY341">
        <v>340</v>
      </c>
    </row>
    <row r="342" spans="1:51" x14ac:dyDescent="0.25">
      <c r="A342">
        <v>1</v>
      </c>
      <c r="B342">
        <v>1</v>
      </c>
      <c r="C342">
        <v>1</v>
      </c>
      <c r="D342" t="s">
        <v>39</v>
      </c>
      <c r="E342">
        <v>64.371300000000005</v>
      </c>
      <c r="F342">
        <v>199</v>
      </c>
      <c r="G342">
        <v>63.165900000000001</v>
      </c>
      <c r="H342">
        <v>226</v>
      </c>
      <c r="I342">
        <v>94.785499999999999</v>
      </c>
      <c r="J342">
        <v>301</v>
      </c>
      <c r="K342">
        <v>94.518100000000004</v>
      </c>
      <c r="L342">
        <v>315</v>
      </c>
      <c r="M342">
        <v>106.453</v>
      </c>
      <c r="N342">
        <v>272</v>
      </c>
      <c r="O342">
        <v>113.61499999999999</v>
      </c>
      <c r="P342">
        <v>331</v>
      </c>
      <c r="Q342">
        <v>-19.096900000000002</v>
      </c>
      <c r="R342">
        <v>333</v>
      </c>
      <c r="S342">
        <f t="shared" si="125"/>
        <v>-0.29666792499141681</v>
      </c>
      <c r="T342">
        <f t="shared" si="126"/>
        <v>332</v>
      </c>
      <c r="U342">
        <f t="shared" si="127"/>
        <v>575072.03069385164</v>
      </c>
      <c r="V342">
        <f t="shared" si="128"/>
        <v>321</v>
      </c>
      <c r="W342">
        <f t="shared" si="129"/>
        <v>30.199850743912751</v>
      </c>
      <c r="X342">
        <f t="shared" si="130"/>
        <v>337</v>
      </c>
      <c r="Y342">
        <f t="shared" si="131"/>
        <v>334.5</v>
      </c>
      <c r="Z342">
        <v>8.4699999999999998E-2</v>
      </c>
      <c r="AA342">
        <f t="shared" si="132"/>
        <v>333</v>
      </c>
      <c r="AB342">
        <v>0.1071</v>
      </c>
      <c r="AC342">
        <f t="shared" si="133"/>
        <v>9.5899999999999999E-2</v>
      </c>
      <c r="AD342">
        <f t="shared" si="134"/>
        <v>341</v>
      </c>
      <c r="AE342">
        <v>8.3199999999999996E-2</v>
      </c>
      <c r="AF342">
        <f t="shared" si="135"/>
        <v>339</v>
      </c>
      <c r="AG342">
        <v>4.5900000000000003E-2</v>
      </c>
      <c r="AH342">
        <f t="shared" si="136"/>
        <v>347</v>
      </c>
      <c r="AI342">
        <f t="shared" si="137"/>
        <v>335.75</v>
      </c>
      <c r="AJ342">
        <f>IF(C342=1,(AI342/Z342),REF)</f>
        <v>3963.9905548996458</v>
      </c>
      <c r="AK342">
        <f t="shared" si="138"/>
        <v>335</v>
      </c>
      <c r="AL342">
        <f>IF(B342=1,(AI342/AC342),REF)</f>
        <v>3501.0427528675705</v>
      </c>
      <c r="AM342">
        <f t="shared" si="139"/>
        <v>341</v>
      </c>
      <c r="AN342">
        <f t="shared" si="140"/>
        <v>335</v>
      </c>
      <c r="AO342" t="str">
        <f t="shared" si="141"/>
        <v>Alabama A&amp;M</v>
      </c>
      <c r="AP342">
        <f t="shared" si="142"/>
        <v>4.1236880922601193E-2</v>
      </c>
      <c r="AQ342">
        <f t="shared" si="143"/>
        <v>3.9610790055343709E-2</v>
      </c>
      <c r="AR342">
        <f t="shared" si="144"/>
        <v>0.27711179220202109</v>
      </c>
      <c r="AS342" t="str">
        <f t="shared" si="145"/>
        <v>Alabama A&amp;M</v>
      </c>
      <c r="AT342">
        <f t="shared" si="146"/>
        <v>341</v>
      </c>
      <c r="AU342">
        <f t="shared" si="147"/>
        <v>339</v>
      </c>
      <c r="AV342">
        <v>341</v>
      </c>
      <c r="AW342" t="str">
        <f t="shared" si="148"/>
        <v>Alabama A&amp;M</v>
      </c>
      <c r="AX342" t="str">
        <f t="shared" si="149"/>
        <v/>
      </c>
      <c r="AY342">
        <v>341</v>
      </c>
    </row>
    <row r="343" spans="1:51" x14ac:dyDescent="0.25">
      <c r="A343">
        <v>1</v>
      </c>
      <c r="B343">
        <v>1</v>
      </c>
      <c r="C343">
        <v>1</v>
      </c>
      <c r="D343" t="s">
        <v>169</v>
      </c>
      <c r="E343">
        <v>66.574600000000004</v>
      </c>
      <c r="F343">
        <v>91</v>
      </c>
      <c r="G343">
        <v>64.897000000000006</v>
      </c>
      <c r="H343">
        <v>131</v>
      </c>
      <c r="I343">
        <v>92.615200000000002</v>
      </c>
      <c r="J343">
        <v>323</v>
      </c>
      <c r="K343">
        <v>93.351799999999997</v>
      </c>
      <c r="L343">
        <v>324</v>
      </c>
      <c r="M343">
        <v>111.36799999999999</v>
      </c>
      <c r="N343">
        <v>332</v>
      </c>
      <c r="O343">
        <v>113.629</v>
      </c>
      <c r="P343">
        <v>332</v>
      </c>
      <c r="Q343">
        <v>-20.2775</v>
      </c>
      <c r="R343">
        <v>341</v>
      </c>
      <c r="S343">
        <f t="shared" si="125"/>
        <v>-0.30457862307847144</v>
      </c>
      <c r="T343">
        <f t="shared" si="126"/>
        <v>338</v>
      </c>
      <c r="U343">
        <f t="shared" si="127"/>
        <v>580168.25052427768</v>
      </c>
      <c r="V343">
        <f t="shared" si="128"/>
        <v>315</v>
      </c>
      <c r="W343">
        <f t="shared" si="129"/>
        <v>29.206137782507344</v>
      </c>
      <c r="X343">
        <f t="shared" si="130"/>
        <v>316</v>
      </c>
      <c r="Y343">
        <f t="shared" si="131"/>
        <v>327</v>
      </c>
      <c r="Z343">
        <v>8.8200000000000001E-2</v>
      </c>
      <c r="AA343">
        <f t="shared" si="132"/>
        <v>331</v>
      </c>
      <c r="AB343">
        <v>8.9800000000000005E-2</v>
      </c>
      <c r="AC343">
        <f t="shared" si="133"/>
        <v>8.8999999999999996E-2</v>
      </c>
      <c r="AD343">
        <f t="shared" si="134"/>
        <v>344</v>
      </c>
      <c r="AE343">
        <v>2.2700000000000001E-2</v>
      </c>
      <c r="AF343">
        <f t="shared" si="135"/>
        <v>350</v>
      </c>
      <c r="AG343">
        <v>0.10920000000000001</v>
      </c>
      <c r="AH343">
        <f t="shared" si="136"/>
        <v>331</v>
      </c>
      <c r="AI343">
        <f t="shared" si="137"/>
        <v>334.16666666666669</v>
      </c>
      <c r="AJ343">
        <f>IF(C343=1,(AI343/Z343),REF)</f>
        <v>3788.7377173091459</v>
      </c>
      <c r="AK343">
        <f t="shared" si="138"/>
        <v>334</v>
      </c>
      <c r="AL343">
        <f>IF(B343=1,(AI343/AC343),REF)</f>
        <v>3754.6816479400754</v>
      </c>
      <c r="AM343">
        <f t="shared" si="139"/>
        <v>344</v>
      </c>
      <c r="AN343">
        <f t="shared" si="140"/>
        <v>334</v>
      </c>
      <c r="AO343" t="str">
        <f t="shared" si="141"/>
        <v>Kennesaw St.</v>
      </c>
      <c r="AP343">
        <f t="shared" si="142"/>
        <v>4.3135495425857644E-2</v>
      </c>
      <c r="AQ343">
        <f t="shared" si="143"/>
        <v>3.6440803213256455E-2</v>
      </c>
      <c r="AR343">
        <f t="shared" si="144"/>
        <v>0.27536040747554502</v>
      </c>
      <c r="AS343" t="str">
        <f t="shared" si="145"/>
        <v>Kennesaw St.</v>
      </c>
      <c r="AT343">
        <f t="shared" si="146"/>
        <v>342</v>
      </c>
      <c r="AU343">
        <f t="shared" si="147"/>
        <v>340</v>
      </c>
      <c r="AV343">
        <v>342</v>
      </c>
      <c r="AW343" t="str">
        <f t="shared" si="148"/>
        <v>Kennesaw St.</v>
      </c>
      <c r="AY343">
        <v>342</v>
      </c>
    </row>
    <row r="344" spans="1:51" x14ac:dyDescent="0.25">
      <c r="A344">
        <v>1</v>
      </c>
      <c r="B344">
        <v>1</v>
      </c>
      <c r="C344">
        <v>1</v>
      </c>
      <c r="D344" t="s">
        <v>290</v>
      </c>
      <c r="E344">
        <v>65.613299999999995</v>
      </c>
      <c r="F344">
        <v>137</v>
      </c>
      <c r="G344">
        <v>64.235399999999998</v>
      </c>
      <c r="H344">
        <v>160</v>
      </c>
      <c r="I344">
        <v>84.731300000000005</v>
      </c>
      <c r="J344">
        <v>348</v>
      </c>
      <c r="K344">
        <v>86.848600000000005</v>
      </c>
      <c r="L344">
        <v>348</v>
      </c>
      <c r="M344">
        <v>102.42</v>
      </c>
      <c r="N344">
        <v>177</v>
      </c>
      <c r="O344">
        <v>106.666</v>
      </c>
      <c r="P344">
        <v>222</v>
      </c>
      <c r="Q344">
        <v>-19.8171</v>
      </c>
      <c r="R344">
        <v>340</v>
      </c>
      <c r="S344">
        <f t="shared" si="125"/>
        <v>-0.30203327678991904</v>
      </c>
      <c r="T344">
        <f t="shared" si="126"/>
        <v>336</v>
      </c>
      <c r="U344">
        <f t="shared" si="127"/>
        <v>494900.08115555806</v>
      </c>
      <c r="V344">
        <f t="shared" si="128"/>
        <v>348</v>
      </c>
      <c r="W344">
        <f t="shared" si="129"/>
        <v>26.78241490978969</v>
      </c>
      <c r="X344">
        <f t="shared" si="130"/>
        <v>216</v>
      </c>
      <c r="Y344">
        <f t="shared" si="131"/>
        <v>276</v>
      </c>
      <c r="Z344">
        <v>7.0800000000000002E-2</v>
      </c>
      <c r="AA344">
        <f t="shared" si="132"/>
        <v>344</v>
      </c>
      <c r="AB344">
        <v>0.1439</v>
      </c>
      <c r="AC344">
        <f t="shared" si="133"/>
        <v>0.10735</v>
      </c>
      <c r="AD344">
        <f t="shared" si="134"/>
        <v>337</v>
      </c>
      <c r="AE344">
        <v>9.2700000000000005E-2</v>
      </c>
      <c r="AF344">
        <f t="shared" si="135"/>
        <v>334</v>
      </c>
      <c r="AG344">
        <v>0.1222</v>
      </c>
      <c r="AH344">
        <f t="shared" si="136"/>
        <v>324</v>
      </c>
      <c r="AI344">
        <f t="shared" si="137"/>
        <v>325.83333333333331</v>
      </c>
      <c r="AJ344">
        <f>IF(C344=1,(AI344/Z344),REF)</f>
        <v>4602.1657250470807</v>
      </c>
      <c r="AK344">
        <f t="shared" si="138"/>
        <v>344</v>
      </c>
      <c r="AL344">
        <f>IF(B344=1,(AI344/AC344),REF)</f>
        <v>3035.2429746933703</v>
      </c>
      <c r="AM344">
        <f t="shared" si="139"/>
        <v>335</v>
      </c>
      <c r="AN344">
        <f t="shared" si="140"/>
        <v>335</v>
      </c>
      <c r="AO344" t="str">
        <f t="shared" si="141"/>
        <v>Savannah St.</v>
      </c>
      <c r="AP344">
        <f t="shared" si="142"/>
        <v>3.3958827879951158E-2</v>
      </c>
      <c r="AQ344">
        <f t="shared" si="143"/>
        <v>4.5138532981400893E-2</v>
      </c>
      <c r="AR344">
        <f t="shared" si="144"/>
        <v>0.27469629320041106</v>
      </c>
      <c r="AS344" t="str">
        <f t="shared" si="145"/>
        <v>Savannah St.</v>
      </c>
      <c r="AT344">
        <f t="shared" si="146"/>
        <v>343</v>
      </c>
      <c r="AU344">
        <f t="shared" si="147"/>
        <v>338.33333333333331</v>
      </c>
      <c r="AV344">
        <v>343</v>
      </c>
      <c r="AW344" t="str">
        <f t="shared" si="148"/>
        <v>Savannah St.</v>
      </c>
      <c r="AY344">
        <v>343</v>
      </c>
    </row>
    <row r="345" spans="1:51" x14ac:dyDescent="0.25">
      <c r="A345">
        <v>1</v>
      </c>
      <c r="B345">
        <v>1</v>
      </c>
      <c r="C345">
        <v>1</v>
      </c>
      <c r="D345" t="s">
        <v>78</v>
      </c>
      <c r="E345">
        <v>63.9587</v>
      </c>
      <c r="F345">
        <v>229</v>
      </c>
      <c r="G345">
        <v>62.540599999999998</v>
      </c>
      <c r="H345">
        <v>262</v>
      </c>
      <c r="I345">
        <v>92.249099999999999</v>
      </c>
      <c r="J345">
        <v>330</v>
      </c>
      <c r="K345">
        <v>92.456199999999995</v>
      </c>
      <c r="L345">
        <v>333</v>
      </c>
      <c r="M345">
        <v>108.979</v>
      </c>
      <c r="N345">
        <v>310</v>
      </c>
      <c r="O345">
        <v>113.22199999999999</v>
      </c>
      <c r="P345">
        <v>330</v>
      </c>
      <c r="Q345">
        <v>-20.765699999999999</v>
      </c>
      <c r="R345">
        <v>343</v>
      </c>
      <c r="S345">
        <f t="shared" si="125"/>
        <v>-0.32467514192752506</v>
      </c>
      <c r="T345">
        <f t="shared" si="126"/>
        <v>344</v>
      </c>
      <c r="U345">
        <f t="shared" si="127"/>
        <v>546728.49222982838</v>
      </c>
      <c r="V345">
        <f t="shared" si="128"/>
        <v>335</v>
      </c>
      <c r="W345">
        <f t="shared" si="129"/>
        <v>30.226627056293495</v>
      </c>
      <c r="X345">
        <f t="shared" si="130"/>
        <v>339</v>
      </c>
      <c r="Y345">
        <f t="shared" si="131"/>
        <v>341.5</v>
      </c>
      <c r="Z345">
        <v>8.2199999999999995E-2</v>
      </c>
      <c r="AA345">
        <f t="shared" si="132"/>
        <v>337</v>
      </c>
      <c r="AB345">
        <v>0.1053</v>
      </c>
      <c r="AC345">
        <f t="shared" si="133"/>
        <v>9.375E-2</v>
      </c>
      <c r="AD345">
        <f t="shared" si="134"/>
        <v>342</v>
      </c>
      <c r="AE345">
        <v>0.17510000000000001</v>
      </c>
      <c r="AF345">
        <f t="shared" si="135"/>
        <v>307</v>
      </c>
      <c r="AG345">
        <v>0.1082</v>
      </c>
      <c r="AH345">
        <f t="shared" si="136"/>
        <v>332</v>
      </c>
      <c r="AI345">
        <f t="shared" si="137"/>
        <v>333.58333333333331</v>
      </c>
      <c r="AJ345">
        <f>IF(C345=1,(AI345/Z345),REF)</f>
        <v>4058.1914030819139</v>
      </c>
      <c r="AK345">
        <f t="shared" si="138"/>
        <v>338</v>
      </c>
      <c r="AL345">
        <f>IF(B345=1,(AI345/AC345),REF)</f>
        <v>3558.2222222222222</v>
      </c>
      <c r="AM345">
        <f t="shared" si="139"/>
        <v>342</v>
      </c>
      <c r="AN345">
        <f t="shared" si="140"/>
        <v>338</v>
      </c>
      <c r="AO345" t="str">
        <f t="shared" si="141"/>
        <v>Central Connecticut</v>
      </c>
      <c r="AP345">
        <f t="shared" si="142"/>
        <v>3.9925854919951057E-2</v>
      </c>
      <c r="AQ345">
        <f t="shared" si="143"/>
        <v>3.8644413212509665E-2</v>
      </c>
      <c r="AR345">
        <f t="shared" si="144"/>
        <v>0.27396261051458548</v>
      </c>
      <c r="AS345" t="str">
        <f t="shared" si="145"/>
        <v>Central Connecticut</v>
      </c>
      <c r="AT345">
        <f t="shared" si="146"/>
        <v>344</v>
      </c>
      <c r="AU345">
        <f t="shared" si="147"/>
        <v>341.33333333333331</v>
      </c>
      <c r="AV345">
        <v>344</v>
      </c>
      <c r="AW345" t="str">
        <f t="shared" si="148"/>
        <v>Central Connecticut</v>
      </c>
      <c r="AY345">
        <v>344</v>
      </c>
    </row>
    <row r="346" spans="1:51" x14ac:dyDescent="0.25">
      <c r="A346">
        <v>1</v>
      </c>
      <c r="B346">
        <v>1</v>
      </c>
      <c r="C346">
        <v>1</v>
      </c>
      <c r="D346" t="s">
        <v>343</v>
      </c>
      <c r="E346">
        <v>64.442599999999999</v>
      </c>
      <c r="F346">
        <v>195</v>
      </c>
      <c r="G346">
        <v>64.025999999999996</v>
      </c>
      <c r="H346">
        <v>165</v>
      </c>
      <c r="I346">
        <v>86.969300000000004</v>
      </c>
      <c r="J346">
        <v>346</v>
      </c>
      <c r="K346">
        <v>88.756399999999999</v>
      </c>
      <c r="L346">
        <v>346</v>
      </c>
      <c r="M346">
        <v>103.938</v>
      </c>
      <c r="N346">
        <v>214</v>
      </c>
      <c r="O346">
        <v>109.544</v>
      </c>
      <c r="P346">
        <v>290</v>
      </c>
      <c r="Q346">
        <v>-20.787500000000001</v>
      </c>
      <c r="R346">
        <v>344</v>
      </c>
      <c r="S346">
        <f t="shared" si="125"/>
        <v>-0.32257543922808823</v>
      </c>
      <c r="T346">
        <f t="shared" si="126"/>
        <v>343</v>
      </c>
      <c r="U346">
        <f t="shared" si="127"/>
        <v>507659.37599566887</v>
      </c>
      <c r="V346">
        <f t="shared" si="128"/>
        <v>344</v>
      </c>
      <c r="W346">
        <f t="shared" si="129"/>
        <v>28.455662294639605</v>
      </c>
      <c r="X346">
        <f t="shared" si="130"/>
        <v>296</v>
      </c>
      <c r="Y346">
        <f t="shared" si="131"/>
        <v>319.5</v>
      </c>
      <c r="Z346">
        <v>8.3000000000000004E-2</v>
      </c>
      <c r="AA346">
        <f t="shared" si="132"/>
        <v>335</v>
      </c>
      <c r="AB346">
        <v>8.4400000000000003E-2</v>
      </c>
      <c r="AC346">
        <f t="shared" si="133"/>
        <v>8.3699999999999997E-2</v>
      </c>
      <c r="AD346">
        <f t="shared" si="134"/>
        <v>345</v>
      </c>
      <c r="AE346">
        <v>7.0400000000000004E-2</v>
      </c>
      <c r="AF346">
        <f t="shared" si="135"/>
        <v>343</v>
      </c>
      <c r="AG346">
        <v>0.10970000000000001</v>
      </c>
      <c r="AH346">
        <f t="shared" si="136"/>
        <v>330</v>
      </c>
      <c r="AI346">
        <f t="shared" si="137"/>
        <v>337.41666666666669</v>
      </c>
      <c r="AJ346">
        <f>IF(C346=1,(AI346/Z346),REF)</f>
        <v>4065.2610441767069</v>
      </c>
      <c r="AK346">
        <f t="shared" si="138"/>
        <v>339</v>
      </c>
      <c r="AL346">
        <f>IF(B346=1,(AI346/AC346),REF)</f>
        <v>4031.2624452409405</v>
      </c>
      <c r="AM346">
        <f t="shared" si="139"/>
        <v>345</v>
      </c>
      <c r="AN346">
        <f t="shared" si="140"/>
        <v>339</v>
      </c>
      <c r="AO346" t="str">
        <f t="shared" si="141"/>
        <v>UMBC</v>
      </c>
      <c r="AP346">
        <f t="shared" si="142"/>
        <v>4.0307411394878832E-2</v>
      </c>
      <c r="AQ346">
        <f t="shared" si="143"/>
        <v>3.3967602781596606E-2</v>
      </c>
      <c r="AR346">
        <f t="shared" si="144"/>
        <v>0.26787062999171363</v>
      </c>
      <c r="AS346" t="str">
        <f t="shared" si="145"/>
        <v>UMBC</v>
      </c>
      <c r="AT346">
        <f t="shared" si="146"/>
        <v>345</v>
      </c>
      <c r="AU346">
        <f t="shared" si="147"/>
        <v>343</v>
      </c>
      <c r="AV346">
        <v>345</v>
      </c>
      <c r="AW346" t="str">
        <f t="shared" si="148"/>
        <v>UMBC</v>
      </c>
      <c r="AY346">
        <v>345</v>
      </c>
    </row>
    <row r="347" spans="1:51" x14ac:dyDescent="0.25">
      <c r="A347">
        <v>1</v>
      </c>
      <c r="B347">
        <v>1</v>
      </c>
      <c r="C347">
        <v>1</v>
      </c>
      <c r="D347" t="s">
        <v>288</v>
      </c>
      <c r="E347">
        <v>63.652500000000003</v>
      </c>
      <c r="F347">
        <v>244</v>
      </c>
      <c r="G347">
        <v>63.582599999999999</v>
      </c>
      <c r="H347">
        <v>197</v>
      </c>
      <c r="I347">
        <v>82.351200000000006</v>
      </c>
      <c r="J347">
        <v>350</v>
      </c>
      <c r="K347">
        <v>86.096500000000006</v>
      </c>
      <c r="L347">
        <v>349</v>
      </c>
      <c r="M347">
        <v>110.748</v>
      </c>
      <c r="N347">
        <v>328</v>
      </c>
      <c r="O347">
        <v>110.292</v>
      </c>
      <c r="P347">
        <v>298</v>
      </c>
      <c r="Q347">
        <v>-24.195499999999999</v>
      </c>
      <c r="R347">
        <v>346</v>
      </c>
      <c r="S347">
        <f t="shared" si="125"/>
        <v>-0.3801186127803306</v>
      </c>
      <c r="T347">
        <f t="shared" si="126"/>
        <v>348</v>
      </c>
      <c r="U347">
        <f t="shared" si="127"/>
        <v>471830.98694299324</v>
      </c>
      <c r="V347">
        <f t="shared" si="128"/>
        <v>350</v>
      </c>
      <c r="W347">
        <f t="shared" si="129"/>
        <v>29.124263649118301</v>
      </c>
      <c r="X347">
        <f t="shared" si="130"/>
        <v>312</v>
      </c>
      <c r="Y347">
        <f t="shared" si="131"/>
        <v>330</v>
      </c>
      <c r="Z347">
        <v>4.6699999999999998E-2</v>
      </c>
      <c r="AA347">
        <f t="shared" si="132"/>
        <v>347</v>
      </c>
      <c r="AB347">
        <v>0.1071</v>
      </c>
      <c r="AC347">
        <f t="shared" si="133"/>
        <v>7.6899999999999996E-2</v>
      </c>
      <c r="AD347">
        <f t="shared" si="134"/>
        <v>346</v>
      </c>
      <c r="AE347">
        <v>0.1244</v>
      </c>
      <c r="AF347">
        <f t="shared" si="135"/>
        <v>331</v>
      </c>
      <c r="AG347">
        <v>7.0800000000000002E-2</v>
      </c>
      <c r="AH347">
        <f t="shared" si="136"/>
        <v>342</v>
      </c>
      <c r="AI347">
        <f t="shared" si="137"/>
        <v>341.16666666666669</v>
      </c>
      <c r="AJ347">
        <f>IF(C347=1,(AI347/Z347),REF)</f>
        <v>7305.4960742326912</v>
      </c>
      <c r="AK347">
        <f t="shared" si="138"/>
        <v>347</v>
      </c>
      <c r="AL347">
        <f>IF(B347=1,(AI347/AC347),REF)</f>
        <v>4436.4976159514526</v>
      </c>
      <c r="AM347">
        <f t="shared" si="139"/>
        <v>346</v>
      </c>
      <c r="AN347">
        <f t="shared" si="140"/>
        <v>346</v>
      </c>
      <c r="AO347" t="str">
        <f t="shared" si="141"/>
        <v>San Jose St.</v>
      </c>
      <c r="AP347">
        <f t="shared" si="142"/>
        <v>2.1387871631424762E-2</v>
      </c>
      <c r="AQ347">
        <f t="shared" si="143"/>
        <v>3.0836557057828746E-2</v>
      </c>
      <c r="AR347">
        <f t="shared" si="144"/>
        <v>0.23266844151519417</v>
      </c>
      <c r="AS347" t="str">
        <f t="shared" si="145"/>
        <v>San Jose St.</v>
      </c>
      <c r="AT347">
        <f t="shared" si="146"/>
        <v>346</v>
      </c>
      <c r="AU347">
        <f t="shared" si="147"/>
        <v>346</v>
      </c>
      <c r="AV347">
        <v>346</v>
      </c>
      <c r="AW347" t="str">
        <f t="shared" si="148"/>
        <v>San Jose St.</v>
      </c>
      <c r="AY347">
        <v>346</v>
      </c>
    </row>
    <row r="348" spans="1:51" x14ac:dyDescent="0.25">
      <c r="A348">
        <v>1</v>
      </c>
      <c r="B348">
        <v>1</v>
      </c>
      <c r="C348">
        <v>1</v>
      </c>
      <c r="D348" t="s">
        <v>42</v>
      </c>
      <c r="E348">
        <v>67.660399999999996</v>
      </c>
      <c r="F348">
        <v>57</v>
      </c>
      <c r="G348">
        <v>66.476600000000005</v>
      </c>
      <c r="H348">
        <v>62</v>
      </c>
      <c r="I348">
        <v>93.433800000000005</v>
      </c>
      <c r="J348">
        <v>317</v>
      </c>
      <c r="K348">
        <v>92.392700000000005</v>
      </c>
      <c r="L348">
        <v>334</v>
      </c>
      <c r="M348">
        <v>109.723</v>
      </c>
      <c r="N348">
        <v>319</v>
      </c>
      <c r="O348">
        <v>116.803</v>
      </c>
      <c r="P348">
        <v>347</v>
      </c>
      <c r="Q348">
        <v>-24.409800000000001</v>
      </c>
      <c r="R348">
        <v>347</v>
      </c>
      <c r="S348">
        <f t="shared" si="125"/>
        <v>-0.36077676159171385</v>
      </c>
      <c r="T348">
        <f t="shared" si="126"/>
        <v>346</v>
      </c>
      <c r="U348">
        <f t="shared" si="127"/>
        <v>577576.98372360668</v>
      </c>
      <c r="V348">
        <f t="shared" si="128"/>
        <v>318</v>
      </c>
      <c r="W348">
        <f t="shared" si="129"/>
        <v>30.032524150111996</v>
      </c>
      <c r="X348">
        <f t="shared" si="130"/>
        <v>334</v>
      </c>
      <c r="Y348">
        <f t="shared" si="131"/>
        <v>340</v>
      </c>
      <c r="Z348">
        <v>4.8399999999999999E-2</v>
      </c>
      <c r="AA348">
        <f t="shared" si="132"/>
        <v>346</v>
      </c>
      <c r="AB348">
        <v>6.3399999999999998E-2</v>
      </c>
      <c r="AC348">
        <f t="shared" si="133"/>
        <v>5.5899999999999998E-2</v>
      </c>
      <c r="AD348">
        <f t="shared" si="134"/>
        <v>347</v>
      </c>
      <c r="AE348">
        <v>0.05</v>
      </c>
      <c r="AF348">
        <f t="shared" si="135"/>
        <v>346</v>
      </c>
      <c r="AG348">
        <v>3.4200000000000001E-2</v>
      </c>
      <c r="AH348">
        <f t="shared" si="136"/>
        <v>349</v>
      </c>
      <c r="AI348">
        <f t="shared" si="137"/>
        <v>341</v>
      </c>
      <c r="AJ348">
        <f>IF(C348=1,(AI348/Z348),REF)</f>
        <v>7045.454545454546</v>
      </c>
      <c r="AK348">
        <f t="shared" si="138"/>
        <v>346</v>
      </c>
      <c r="AL348">
        <f>IF(B348=1,(AI348/AC348),REF)</f>
        <v>6100.1788908765657</v>
      </c>
      <c r="AM348">
        <f t="shared" si="139"/>
        <v>347</v>
      </c>
      <c r="AN348">
        <f t="shared" si="140"/>
        <v>346</v>
      </c>
      <c r="AO348" t="str">
        <f t="shared" si="141"/>
        <v>Alcorn St.</v>
      </c>
      <c r="AP348">
        <f t="shared" si="142"/>
        <v>2.224693159008749E-2</v>
      </c>
      <c r="AQ348">
        <f t="shared" si="143"/>
        <v>2.1540885923586914E-2</v>
      </c>
      <c r="AR348">
        <f t="shared" si="144"/>
        <v>0.21683496864788723</v>
      </c>
      <c r="AS348" t="str">
        <f t="shared" si="145"/>
        <v>Alcorn St.</v>
      </c>
      <c r="AT348">
        <f t="shared" si="146"/>
        <v>347</v>
      </c>
      <c r="AU348">
        <f t="shared" si="147"/>
        <v>346.66666666666669</v>
      </c>
      <c r="AV348">
        <v>347</v>
      </c>
      <c r="AW348" t="str">
        <f t="shared" si="148"/>
        <v>Alcorn St.</v>
      </c>
      <c r="AY348">
        <v>347</v>
      </c>
    </row>
    <row r="349" spans="1:51" x14ac:dyDescent="0.25">
      <c r="A349">
        <v>1</v>
      </c>
      <c r="B349">
        <v>1</v>
      </c>
      <c r="C349">
        <v>1</v>
      </c>
      <c r="D349" t="s">
        <v>209</v>
      </c>
      <c r="E349">
        <v>71.0869</v>
      </c>
      <c r="F349">
        <v>6</v>
      </c>
      <c r="G349">
        <v>69.847200000000001</v>
      </c>
      <c r="H349">
        <v>5</v>
      </c>
      <c r="I349">
        <v>89.325699999999998</v>
      </c>
      <c r="J349">
        <v>343</v>
      </c>
      <c r="K349">
        <v>91.152500000000003</v>
      </c>
      <c r="L349">
        <v>337</v>
      </c>
      <c r="M349">
        <v>111.462</v>
      </c>
      <c r="N349">
        <v>334</v>
      </c>
      <c r="O349">
        <v>116.81699999999999</v>
      </c>
      <c r="P349">
        <v>348</v>
      </c>
      <c r="Q349">
        <v>-25.664300000000001</v>
      </c>
      <c r="R349">
        <v>348</v>
      </c>
      <c r="S349">
        <f t="shared" si="125"/>
        <v>-0.36102995066601568</v>
      </c>
      <c r="T349">
        <f t="shared" si="126"/>
        <v>347</v>
      </c>
      <c r="U349">
        <f t="shared" si="127"/>
        <v>590645.28902421822</v>
      </c>
      <c r="V349">
        <f t="shared" si="128"/>
        <v>308</v>
      </c>
      <c r="W349">
        <f t="shared" si="129"/>
        <v>28.590391507511661</v>
      </c>
      <c r="X349">
        <f t="shared" si="130"/>
        <v>299</v>
      </c>
      <c r="Y349">
        <f t="shared" si="131"/>
        <v>323</v>
      </c>
      <c r="Z349">
        <v>4.2799999999999998E-2</v>
      </c>
      <c r="AA349">
        <f t="shared" si="132"/>
        <v>348</v>
      </c>
      <c r="AB349">
        <v>5.7599999999999998E-2</v>
      </c>
      <c r="AC349">
        <f t="shared" si="133"/>
        <v>5.0199999999999995E-2</v>
      </c>
      <c r="AD349">
        <f t="shared" si="134"/>
        <v>348</v>
      </c>
      <c r="AE349">
        <v>7.9200000000000007E-2</v>
      </c>
      <c r="AF349">
        <f t="shared" si="135"/>
        <v>340</v>
      </c>
      <c r="AG349">
        <v>4.2299999999999997E-2</v>
      </c>
      <c r="AH349">
        <f t="shared" si="136"/>
        <v>348</v>
      </c>
      <c r="AI349">
        <f t="shared" si="137"/>
        <v>335.66666666666669</v>
      </c>
      <c r="AJ349">
        <f>IF(C349=1,(AI349/Z349),REF)</f>
        <v>7842.6791277258571</v>
      </c>
      <c r="AK349">
        <f t="shared" si="138"/>
        <v>348</v>
      </c>
      <c r="AL349">
        <f>IF(B349=1,(AI349/AC349),REF)</f>
        <v>6686.5869853917675</v>
      </c>
      <c r="AM349">
        <f t="shared" si="139"/>
        <v>348</v>
      </c>
      <c r="AN349">
        <f t="shared" si="140"/>
        <v>348</v>
      </c>
      <c r="AO349" t="str">
        <f t="shared" si="141"/>
        <v>Mississippi Valley St.</v>
      </c>
      <c r="AP349">
        <f t="shared" si="142"/>
        <v>1.946314345944844E-2</v>
      </c>
      <c r="AQ349">
        <f t="shared" si="143"/>
        <v>1.9123735533263086E-2</v>
      </c>
      <c r="AR349">
        <f t="shared" si="144"/>
        <v>0.20614075530717288</v>
      </c>
      <c r="AS349" t="str">
        <f t="shared" si="145"/>
        <v>Mississippi Valley St.</v>
      </c>
      <c r="AT349">
        <f t="shared" si="146"/>
        <v>348</v>
      </c>
      <c r="AU349">
        <f t="shared" si="147"/>
        <v>348</v>
      </c>
      <c r="AV349">
        <v>348</v>
      </c>
      <c r="AW349" t="str">
        <f t="shared" si="148"/>
        <v>Mississippi Valley St.</v>
      </c>
      <c r="AY349">
        <v>348</v>
      </c>
    </row>
    <row r="350" spans="1:51" x14ac:dyDescent="0.25">
      <c r="A350">
        <v>1</v>
      </c>
      <c r="B350">
        <v>1</v>
      </c>
      <c r="C350">
        <v>1</v>
      </c>
      <c r="D350" t="s">
        <v>77</v>
      </c>
      <c r="E350">
        <v>71.281499999999994</v>
      </c>
      <c r="F350">
        <v>5</v>
      </c>
      <c r="G350">
        <v>68.729299999999995</v>
      </c>
      <c r="H350">
        <v>16</v>
      </c>
      <c r="I350">
        <v>91.469499999999996</v>
      </c>
      <c r="J350">
        <v>336</v>
      </c>
      <c r="K350">
        <v>90.716899999999995</v>
      </c>
      <c r="L350">
        <v>340</v>
      </c>
      <c r="M350">
        <v>115.279</v>
      </c>
      <c r="N350">
        <v>350</v>
      </c>
      <c r="O350">
        <v>118.09099999999999</v>
      </c>
      <c r="P350">
        <v>350</v>
      </c>
      <c r="Q350">
        <v>-27.374199999999998</v>
      </c>
      <c r="R350">
        <v>349</v>
      </c>
      <c r="S350">
        <f t="shared" si="125"/>
        <v>-0.38402811388649227</v>
      </c>
      <c r="T350">
        <f t="shared" si="126"/>
        <v>349</v>
      </c>
      <c r="U350">
        <f t="shared" si="127"/>
        <v>586615.09213699913</v>
      </c>
      <c r="V350">
        <f t="shared" si="128"/>
        <v>313</v>
      </c>
      <c r="W350">
        <f t="shared" si="129"/>
        <v>29.01149106721142</v>
      </c>
      <c r="X350">
        <f t="shared" si="130"/>
        <v>308</v>
      </c>
      <c r="Y350">
        <f t="shared" si="131"/>
        <v>328.5</v>
      </c>
      <c r="Z350">
        <v>4.1099999999999998E-2</v>
      </c>
      <c r="AA350">
        <f t="shared" si="132"/>
        <v>349</v>
      </c>
      <c r="AB350">
        <v>5.2999999999999999E-2</v>
      </c>
      <c r="AC350">
        <f t="shared" si="133"/>
        <v>4.7049999999999995E-2</v>
      </c>
      <c r="AD350">
        <f t="shared" si="134"/>
        <v>349</v>
      </c>
      <c r="AE350">
        <v>9.0399999999999994E-2</v>
      </c>
      <c r="AF350">
        <f t="shared" si="135"/>
        <v>337</v>
      </c>
      <c r="AG350">
        <v>5.8999999999999997E-2</v>
      </c>
      <c r="AH350">
        <f t="shared" si="136"/>
        <v>345</v>
      </c>
      <c r="AI350">
        <f t="shared" si="137"/>
        <v>336.91666666666669</v>
      </c>
      <c r="AJ350">
        <f>IF(C350=1,(AI350/Z350),REF)</f>
        <v>8197.4858069748589</v>
      </c>
      <c r="AK350">
        <f t="shared" si="138"/>
        <v>349</v>
      </c>
      <c r="AL350">
        <f>IF(B350=1,(AI350/AC350),REF)</f>
        <v>7160.8218207580603</v>
      </c>
      <c r="AM350">
        <f t="shared" si="139"/>
        <v>349</v>
      </c>
      <c r="AN350">
        <f t="shared" si="140"/>
        <v>349</v>
      </c>
      <c r="AO350" t="str">
        <f t="shared" si="141"/>
        <v>Central Arkansas</v>
      </c>
      <c r="AP350">
        <f t="shared" si="142"/>
        <v>1.8607559396864062E-2</v>
      </c>
      <c r="AQ350">
        <f t="shared" si="143"/>
        <v>1.7770876291005034E-2</v>
      </c>
      <c r="AR350">
        <f t="shared" si="144"/>
        <v>0.2013379348735885</v>
      </c>
      <c r="AS350" t="str">
        <f t="shared" si="145"/>
        <v>Central Arkansas</v>
      </c>
      <c r="AT350">
        <f t="shared" si="146"/>
        <v>349</v>
      </c>
      <c r="AU350">
        <f t="shared" si="147"/>
        <v>349</v>
      </c>
      <c r="AV350">
        <v>349</v>
      </c>
      <c r="AW350" t="str">
        <f t="shared" si="148"/>
        <v>Central Arkansas</v>
      </c>
      <c r="AY350">
        <v>349</v>
      </c>
    </row>
    <row r="351" spans="1:51" x14ac:dyDescent="0.25">
      <c r="A351">
        <v>1</v>
      </c>
      <c r="B351">
        <v>1</v>
      </c>
      <c r="C351">
        <v>1</v>
      </c>
      <c r="D351" t="s">
        <v>121</v>
      </c>
      <c r="E351">
        <v>65.708200000000005</v>
      </c>
      <c r="F351">
        <v>131</v>
      </c>
      <c r="G351">
        <v>65.064999999999998</v>
      </c>
      <c r="H351">
        <v>119</v>
      </c>
      <c r="I351">
        <v>84.436099999999996</v>
      </c>
      <c r="J351">
        <v>349</v>
      </c>
      <c r="K351">
        <v>84.902000000000001</v>
      </c>
      <c r="L351">
        <v>350</v>
      </c>
      <c r="M351">
        <v>110.916</v>
      </c>
      <c r="N351">
        <v>329</v>
      </c>
      <c r="O351">
        <v>116.605</v>
      </c>
      <c r="P351">
        <v>346</v>
      </c>
      <c r="Q351">
        <v>-31.702500000000001</v>
      </c>
      <c r="R351">
        <v>350</v>
      </c>
      <c r="S351">
        <f t="shared" si="125"/>
        <v>-0.4824816385169583</v>
      </c>
      <c r="T351">
        <f t="shared" si="126"/>
        <v>350</v>
      </c>
      <c r="U351">
        <f t="shared" si="127"/>
        <v>473647.67744955281</v>
      </c>
      <c r="V351">
        <f t="shared" si="128"/>
        <v>349</v>
      </c>
      <c r="W351">
        <f t="shared" si="129"/>
        <v>30.840961337597307</v>
      </c>
      <c r="X351">
        <f t="shared" si="130"/>
        <v>344</v>
      </c>
      <c r="Y351">
        <f t="shared" si="131"/>
        <v>347</v>
      </c>
      <c r="Z351">
        <v>2.3099999999999999E-2</v>
      </c>
      <c r="AA351">
        <f t="shared" si="132"/>
        <v>350</v>
      </c>
      <c r="AB351">
        <v>2.1499999999999998E-2</v>
      </c>
      <c r="AC351">
        <f t="shared" si="133"/>
        <v>2.23E-2</v>
      </c>
      <c r="AD351">
        <f t="shared" si="134"/>
        <v>350</v>
      </c>
      <c r="AE351">
        <v>3.56E-2</v>
      </c>
      <c r="AF351">
        <f t="shared" si="135"/>
        <v>349</v>
      </c>
      <c r="AG351">
        <v>1.7299999999999999E-2</v>
      </c>
      <c r="AH351">
        <f t="shared" si="136"/>
        <v>350</v>
      </c>
      <c r="AI351">
        <f t="shared" si="137"/>
        <v>349.16666666666669</v>
      </c>
      <c r="AJ351">
        <f>IF(C351=1,(AI351/Z351),REF)</f>
        <v>15115.440115440117</v>
      </c>
      <c r="AK351">
        <f t="shared" si="138"/>
        <v>350</v>
      </c>
      <c r="AL351">
        <f>IF(B351=1,(AI351/AC351),REF)</f>
        <v>15657.698056801197</v>
      </c>
      <c r="AM351">
        <f t="shared" si="139"/>
        <v>350</v>
      </c>
      <c r="AN351">
        <f t="shared" si="140"/>
        <v>350</v>
      </c>
      <c r="AO351" t="str">
        <f t="shared" si="141"/>
        <v>Florida A&amp;M</v>
      </c>
      <c r="AP351">
        <f t="shared" si="142"/>
        <v>9.8375184443120038E-3</v>
      </c>
      <c r="AQ351">
        <f t="shared" si="143"/>
        <v>7.638066727161226E-3</v>
      </c>
      <c r="AR351">
        <f t="shared" si="144"/>
        <v>0.1501622242455074</v>
      </c>
      <c r="AS351" t="str">
        <f t="shared" si="145"/>
        <v>Florida A&amp;M</v>
      </c>
      <c r="AT351">
        <f t="shared" si="146"/>
        <v>350</v>
      </c>
      <c r="AU351">
        <f t="shared" si="147"/>
        <v>350</v>
      </c>
      <c r="AV351">
        <v>350</v>
      </c>
      <c r="AW351" t="str">
        <f t="shared" si="148"/>
        <v>Florida A&amp;M</v>
      </c>
      <c r="AY351">
        <v>350</v>
      </c>
    </row>
    <row r="352" spans="1:51" x14ac:dyDescent="0.25">
      <c r="A352">
        <v>1</v>
      </c>
      <c r="B352">
        <v>1</v>
      </c>
      <c r="C352">
        <v>1</v>
      </c>
      <c r="D352" t="s">
        <v>137</v>
      </c>
      <c r="E352">
        <v>66.091700000000003</v>
      </c>
      <c r="F352">
        <v>113</v>
      </c>
      <c r="G352">
        <v>65.094399999999993</v>
      </c>
      <c r="H352">
        <v>115</v>
      </c>
      <c r="I352">
        <v>77.450400000000002</v>
      </c>
      <c r="J352">
        <v>351</v>
      </c>
      <c r="K352">
        <v>78.439499999999995</v>
      </c>
      <c r="L352">
        <v>351</v>
      </c>
      <c r="M352">
        <v>111.967</v>
      </c>
      <c r="N352">
        <v>338</v>
      </c>
      <c r="O352">
        <v>116.07</v>
      </c>
      <c r="P352">
        <v>345</v>
      </c>
      <c r="Q352">
        <v>-37.630499999999998</v>
      </c>
      <c r="R352">
        <v>351</v>
      </c>
      <c r="S352">
        <f t="shared" si="125"/>
        <v>-0.56936801444054241</v>
      </c>
      <c r="T352">
        <f t="shared" si="126"/>
        <v>351</v>
      </c>
      <c r="U352">
        <f t="shared" si="127"/>
        <v>406646.04822469485</v>
      </c>
      <c r="V352">
        <f t="shared" si="128"/>
        <v>351</v>
      </c>
      <c r="W352">
        <f t="shared" si="129"/>
        <v>30.437224825390444</v>
      </c>
      <c r="X352">
        <f t="shared" si="130"/>
        <v>340</v>
      </c>
      <c r="Y352">
        <f t="shared" si="131"/>
        <v>345.5</v>
      </c>
      <c r="Z352">
        <v>8.5000000000000006E-3</v>
      </c>
      <c r="AA352">
        <f t="shared" si="132"/>
        <v>351</v>
      </c>
      <c r="AB352">
        <v>9.5999999999999992E-3</v>
      </c>
      <c r="AC352">
        <f t="shared" si="133"/>
        <v>9.049999999999999E-3</v>
      </c>
      <c r="AD352">
        <f t="shared" si="134"/>
        <v>351</v>
      </c>
      <c r="AE352">
        <v>6.1999999999999998E-3</v>
      </c>
      <c r="AF352">
        <f t="shared" si="135"/>
        <v>351</v>
      </c>
      <c r="AG352">
        <v>3.2000000000000002E-3</v>
      </c>
      <c r="AH352">
        <f t="shared" si="136"/>
        <v>351</v>
      </c>
      <c r="AI352">
        <f t="shared" si="137"/>
        <v>350.08333333333331</v>
      </c>
      <c r="AJ352">
        <f>IF(C352=1,(AI352/Z352),REF)</f>
        <v>41186.274509803916</v>
      </c>
      <c r="AK352">
        <f t="shared" si="138"/>
        <v>351</v>
      </c>
      <c r="AL352">
        <f>IF(B352=1,(AI352/AC352),REF)</f>
        <v>38683.241252302025</v>
      </c>
      <c r="AM352">
        <f t="shared" si="139"/>
        <v>351</v>
      </c>
      <c r="AN352">
        <f t="shared" si="140"/>
        <v>351</v>
      </c>
      <c r="AO352" t="str">
        <f t="shared" si="141"/>
        <v>Grambling St.</v>
      </c>
      <c r="AP352">
        <f t="shared" si="142"/>
        <v>3.2746081182571242E-3</v>
      </c>
      <c r="AQ352">
        <f t="shared" si="143"/>
        <v>2.7683933443813343E-3</v>
      </c>
      <c r="AR352">
        <f t="shared" si="144"/>
        <v>9.8194933754264219E-2</v>
      </c>
      <c r="AS352" t="str">
        <f t="shared" si="145"/>
        <v>Grambling St.</v>
      </c>
      <c r="AT352">
        <f t="shared" si="146"/>
        <v>351</v>
      </c>
      <c r="AU352">
        <f t="shared" si="147"/>
        <v>351</v>
      </c>
      <c r="AV352">
        <v>351</v>
      </c>
      <c r="AW352" t="str">
        <f t="shared" si="148"/>
        <v>Grambling St.</v>
      </c>
      <c r="AY352">
        <v>351</v>
      </c>
    </row>
  </sheetData>
  <sortState xmlns:xlrd2="http://schemas.microsoft.com/office/spreadsheetml/2017/richdata2" ref="A2:AY352">
    <sortCondition ref="AT2:AT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4E9-ECAA-4E1D-A74D-5FC56E7E3ECC}">
  <dimension ref="A1:M716"/>
  <sheetViews>
    <sheetView topLeftCell="A128" workbookViewId="0">
      <selection activeCell="E2" sqref="E2:F352"/>
    </sheetView>
  </sheetViews>
  <sheetFormatPr defaultRowHeight="15" x14ac:dyDescent="0.25"/>
  <sheetData>
    <row r="1" spans="1:13" x14ac:dyDescent="0.25">
      <c r="A1" t="s">
        <v>386</v>
      </c>
      <c r="B1" t="s">
        <v>387</v>
      </c>
      <c r="D1" t="s">
        <v>388</v>
      </c>
      <c r="E1" t="s">
        <v>434</v>
      </c>
      <c r="F1" t="s">
        <v>433</v>
      </c>
      <c r="I1" t="s">
        <v>35</v>
      </c>
      <c r="J1">
        <v>0.11360000000000001</v>
      </c>
      <c r="L1" s="13" t="s">
        <v>171</v>
      </c>
      <c r="M1" s="15">
        <v>0.99170000000000003</v>
      </c>
    </row>
    <row r="2" spans="1:13" ht="15.75" thickBot="1" x14ac:dyDescent="0.3">
      <c r="A2" t="str">
        <f>IF(B2=D2,"","BAD")</f>
        <v/>
      </c>
      <c r="B2" t="s">
        <v>35</v>
      </c>
      <c r="D2" t="s">
        <v>35</v>
      </c>
      <c r="E2">
        <v>0.11360000000000001</v>
      </c>
      <c r="F2">
        <v>327</v>
      </c>
      <c r="I2" t="s">
        <v>36</v>
      </c>
      <c r="J2">
        <v>0.4395</v>
      </c>
      <c r="L2" s="14" t="s">
        <v>392</v>
      </c>
      <c r="M2" s="16">
        <v>1</v>
      </c>
    </row>
    <row r="3" spans="1:13" x14ac:dyDescent="0.25">
      <c r="A3" t="str">
        <f t="shared" ref="A3:A66" si="0">IF(B3=D3,"","BAD")</f>
        <v/>
      </c>
      <c r="B3" t="s">
        <v>36</v>
      </c>
      <c r="D3" t="s">
        <v>36</v>
      </c>
      <c r="E3">
        <v>0.4395</v>
      </c>
      <c r="F3">
        <v>178</v>
      </c>
      <c r="I3" t="s">
        <v>37</v>
      </c>
      <c r="J3">
        <v>0.6129</v>
      </c>
      <c r="L3" s="13" t="s">
        <v>362</v>
      </c>
      <c r="M3" s="15">
        <v>0.98540000000000005</v>
      </c>
    </row>
    <row r="4" spans="1:13" ht="15.75" thickBot="1" x14ac:dyDescent="0.3">
      <c r="A4" t="str">
        <f t="shared" si="0"/>
        <v/>
      </c>
      <c r="B4" t="s">
        <v>37</v>
      </c>
      <c r="D4" t="s">
        <v>37</v>
      </c>
      <c r="E4">
        <v>0.6129</v>
      </c>
      <c r="F4">
        <v>128</v>
      </c>
      <c r="I4" t="s">
        <v>38</v>
      </c>
      <c r="J4">
        <v>0.72829999999999995</v>
      </c>
      <c r="L4" s="14" t="s">
        <v>393</v>
      </c>
      <c r="M4" s="16">
        <v>2</v>
      </c>
    </row>
    <row r="5" spans="1:13" x14ac:dyDescent="0.25">
      <c r="A5" t="str">
        <f t="shared" si="0"/>
        <v/>
      </c>
      <c r="B5" t="s">
        <v>38</v>
      </c>
      <c r="D5" t="s">
        <v>38</v>
      </c>
      <c r="E5">
        <v>0.72829999999999995</v>
      </c>
      <c r="F5">
        <v>87</v>
      </c>
      <c r="I5" t="s">
        <v>39</v>
      </c>
      <c r="J5">
        <v>4.5900000000000003E-2</v>
      </c>
      <c r="L5" s="13" t="s">
        <v>378</v>
      </c>
      <c r="M5" s="17">
        <v>0.98109999999999997</v>
      </c>
    </row>
    <row r="6" spans="1:13" ht="15.75" thickBot="1" x14ac:dyDescent="0.3">
      <c r="A6" t="str">
        <f t="shared" si="0"/>
        <v/>
      </c>
      <c r="B6" t="s">
        <v>39</v>
      </c>
      <c r="D6" t="s">
        <v>39</v>
      </c>
      <c r="E6">
        <v>4.5900000000000003E-2</v>
      </c>
      <c r="F6">
        <v>347</v>
      </c>
      <c r="I6" t="s">
        <v>40</v>
      </c>
      <c r="J6">
        <v>0.25140000000000001</v>
      </c>
      <c r="L6" s="14" t="s">
        <v>394</v>
      </c>
      <c r="M6" s="18">
        <v>3</v>
      </c>
    </row>
    <row r="7" spans="1:13" x14ac:dyDescent="0.25">
      <c r="A7" t="str">
        <f t="shared" si="0"/>
        <v/>
      </c>
      <c r="B7" t="s">
        <v>40</v>
      </c>
      <c r="D7" t="s">
        <v>40</v>
      </c>
      <c r="E7">
        <v>0.25140000000000001</v>
      </c>
      <c r="F7">
        <v>277</v>
      </c>
      <c r="I7" t="s">
        <v>41</v>
      </c>
      <c r="J7">
        <v>0.43909999999999999</v>
      </c>
      <c r="L7" s="13" t="s">
        <v>136</v>
      </c>
      <c r="M7" s="19">
        <v>0.97340000000000004</v>
      </c>
    </row>
    <row r="8" spans="1:13" ht="15.75" thickBot="1" x14ac:dyDescent="0.3">
      <c r="A8" t="str">
        <f t="shared" si="0"/>
        <v/>
      </c>
      <c r="B8" t="s">
        <v>41</v>
      </c>
      <c r="D8" t="s">
        <v>41</v>
      </c>
      <c r="E8">
        <v>0.43909999999999999</v>
      </c>
      <c r="F8">
        <v>179</v>
      </c>
      <c r="I8" t="s">
        <v>42</v>
      </c>
      <c r="J8">
        <v>3.4200000000000001E-2</v>
      </c>
      <c r="L8" s="14" t="s">
        <v>397</v>
      </c>
      <c r="M8" s="20">
        <v>4</v>
      </c>
    </row>
    <row r="9" spans="1:13" x14ac:dyDescent="0.25">
      <c r="A9" t="str">
        <f t="shared" si="0"/>
        <v/>
      </c>
      <c r="B9" t="s">
        <v>42</v>
      </c>
      <c r="D9" t="s">
        <v>42</v>
      </c>
      <c r="E9">
        <v>3.4200000000000001E-2</v>
      </c>
      <c r="F9">
        <v>349</v>
      </c>
      <c r="I9" t="s">
        <v>43</v>
      </c>
      <c r="J9">
        <v>0.48120000000000002</v>
      </c>
      <c r="L9" s="13" t="s">
        <v>107</v>
      </c>
      <c r="M9" s="21">
        <v>0.97299999999999998</v>
      </c>
    </row>
    <row r="10" spans="1:13" ht="15.75" thickBot="1" x14ac:dyDescent="0.3">
      <c r="A10" t="str">
        <f t="shared" si="0"/>
        <v/>
      </c>
      <c r="B10" t="s">
        <v>43</v>
      </c>
      <c r="D10" t="s">
        <v>43</v>
      </c>
      <c r="E10">
        <v>0.48120000000000002</v>
      </c>
      <c r="F10">
        <v>159</v>
      </c>
      <c r="I10" t="s">
        <v>44</v>
      </c>
      <c r="J10">
        <v>0.28170000000000001</v>
      </c>
      <c r="L10" s="14" t="s">
        <v>395</v>
      </c>
      <c r="M10" s="22">
        <v>5</v>
      </c>
    </row>
    <row r="11" spans="1:13" x14ac:dyDescent="0.25">
      <c r="A11" t="str">
        <f t="shared" si="0"/>
        <v/>
      </c>
      <c r="B11" t="s">
        <v>44</v>
      </c>
      <c r="D11" t="s">
        <v>44</v>
      </c>
      <c r="E11">
        <v>0.28170000000000001</v>
      </c>
      <c r="F11">
        <v>265</v>
      </c>
      <c r="I11" t="s">
        <v>45</v>
      </c>
      <c r="J11">
        <v>0.91710000000000003</v>
      </c>
      <c r="L11" s="13" t="s">
        <v>231</v>
      </c>
      <c r="M11" s="23">
        <v>0.96789999999999998</v>
      </c>
    </row>
    <row r="12" spans="1:13" ht="15.75" thickBot="1" x14ac:dyDescent="0.3">
      <c r="A12" t="str">
        <f t="shared" si="0"/>
        <v/>
      </c>
      <c r="B12" t="s">
        <v>45</v>
      </c>
      <c r="D12" t="s">
        <v>45</v>
      </c>
      <c r="E12">
        <v>0.91710000000000003</v>
      </c>
      <c r="F12">
        <v>20</v>
      </c>
      <c r="I12" t="s">
        <v>46</v>
      </c>
      <c r="J12">
        <v>0.81420000000000003</v>
      </c>
      <c r="L12" s="14" t="s">
        <v>396</v>
      </c>
      <c r="M12" s="24">
        <v>6</v>
      </c>
    </row>
    <row r="13" spans="1:13" x14ac:dyDescent="0.25">
      <c r="A13" t="str">
        <f t="shared" si="0"/>
        <v/>
      </c>
      <c r="B13" t="s">
        <v>46</v>
      </c>
      <c r="D13" t="s">
        <v>46</v>
      </c>
      <c r="E13">
        <v>0.81420000000000003</v>
      </c>
      <c r="F13">
        <v>55</v>
      </c>
      <c r="I13" t="s">
        <v>47</v>
      </c>
      <c r="J13">
        <v>0.85140000000000005</v>
      </c>
      <c r="L13" s="13" t="s">
        <v>250</v>
      </c>
      <c r="M13" s="25">
        <v>0.95299999999999996</v>
      </c>
    </row>
    <row r="14" spans="1:13" ht="15.75" thickBot="1" x14ac:dyDescent="0.3">
      <c r="A14" t="str">
        <f t="shared" si="0"/>
        <v/>
      </c>
      <c r="B14" t="s">
        <v>47</v>
      </c>
      <c r="D14" t="s">
        <v>47</v>
      </c>
      <c r="E14">
        <v>0.85140000000000005</v>
      </c>
      <c r="F14">
        <v>41</v>
      </c>
      <c r="I14" t="s">
        <v>49</v>
      </c>
      <c r="J14">
        <v>0.12130000000000001</v>
      </c>
      <c r="L14" s="14" t="s">
        <v>420</v>
      </c>
      <c r="M14" s="26">
        <v>7</v>
      </c>
    </row>
    <row r="15" spans="1:13" x14ac:dyDescent="0.25">
      <c r="A15" t="str">
        <f t="shared" si="0"/>
        <v/>
      </c>
      <c r="B15" t="s">
        <v>48</v>
      </c>
      <c r="D15" t="s">
        <v>48</v>
      </c>
      <c r="E15">
        <v>0.32279999999999998</v>
      </c>
      <c r="F15">
        <v>249</v>
      </c>
      <c r="I15" t="s">
        <v>50</v>
      </c>
      <c r="J15">
        <v>0.41670000000000001</v>
      </c>
      <c r="L15" s="13" t="s">
        <v>184</v>
      </c>
      <c r="M15" s="27">
        <v>0.95089999999999997</v>
      </c>
    </row>
    <row r="16" spans="1:13" ht="15.75" thickBot="1" x14ac:dyDescent="0.3">
      <c r="A16" t="str">
        <f t="shared" si="0"/>
        <v/>
      </c>
      <c r="B16" t="s">
        <v>49</v>
      </c>
      <c r="D16" t="s">
        <v>49</v>
      </c>
      <c r="E16">
        <v>0.12130000000000001</v>
      </c>
      <c r="F16">
        <v>325</v>
      </c>
      <c r="I16" t="s">
        <v>51</v>
      </c>
      <c r="J16">
        <v>0.48280000000000001</v>
      </c>
      <c r="L16" s="14" t="s">
        <v>400</v>
      </c>
      <c r="M16" s="28">
        <v>8</v>
      </c>
    </row>
    <row r="17" spans="1:13" x14ac:dyDescent="0.25">
      <c r="A17" t="str">
        <f t="shared" si="0"/>
        <v/>
      </c>
      <c r="B17" t="s">
        <v>50</v>
      </c>
      <c r="D17" t="s">
        <v>50</v>
      </c>
      <c r="E17">
        <v>0.41670000000000001</v>
      </c>
      <c r="F17">
        <v>187</v>
      </c>
      <c r="I17" t="s">
        <v>52</v>
      </c>
      <c r="J17">
        <v>0.62270000000000003</v>
      </c>
      <c r="L17" s="13" t="s">
        <v>361</v>
      </c>
      <c r="M17" s="29">
        <v>0.94269999999999998</v>
      </c>
    </row>
    <row r="18" spans="1:13" ht="15.75" thickBot="1" x14ac:dyDescent="0.3">
      <c r="A18" t="str">
        <f t="shared" si="0"/>
        <v/>
      </c>
      <c r="B18" t="s">
        <v>51</v>
      </c>
      <c r="D18" t="s">
        <v>51</v>
      </c>
      <c r="E18">
        <v>0.48280000000000001</v>
      </c>
      <c r="F18">
        <v>158</v>
      </c>
      <c r="I18" t="s">
        <v>53</v>
      </c>
      <c r="J18">
        <v>0.19259999999999999</v>
      </c>
      <c r="L18" s="14" t="s">
        <v>399</v>
      </c>
      <c r="M18" s="30">
        <v>9</v>
      </c>
    </row>
    <row r="19" spans="1:13" x14ac:dyDescent="0.25">
      <c r="A19" t="str">
        <f t="shared" si="0"/>
        <v/>
      </c>
      <c r="B19" t="s">
        <v>52</v>
      </c>
      <c r="D19" t="s">
        <v>52</v>
      </c>
      <c r="E19">
        <v>0.62270000000000003</v>
      </c>
      <c r="F19">
        <v>125</v>
      </c>
      <c r="I19" t="s">
        <v>54</v>
      </c>
      <c r="J19">
        <v>0.35649999999999998</v>
      </c>
      <c r="L19" s="13" t="s">
        <v>251</v>
      </c>
      <c r="M19" s="31">
        <v>0.94199999999999995</v>
      </c>
    </row>
    <row r="20" spans="1:13" ht="15.75" thickBot="1" x14ac:dyDescent="0.3">
      <c r="A20" t="str">
        <f t="shared" si="0"/>
        <v/>
      </c>
      <c r="B20" t="s">
        <v>53</v>
      </c>
      <c r="D20" t="s">
        <v>53</v>
      </c>
      <c r="E20">
        <v>0.19259999999999999</v>
      </c>
      <c r="F20">
        <v>300</v>
      </c>
      <c r="I20" t="s">
        <v>55</v>
      </c>
      <c r="J20">
        <v>0.92320000000000002</v>
      </c>
      <c r="L20" s="14" t="s">
        <v>407</v>
      </c>
      <c r="M20" s="32">
        <v>10</v>
      </c>
    </row>
    <row r="21" spans="1:13" x14ac:dyDescent="0.25">
      <c r="A21" t="str">
        <f t="shared" si="0"/>
        <v/>
      </c>
      <c r="B21" t="s">
        <v>54</v>
      </c>
      <c r="D21" t="s">
        <v>54</v>
      </c>
      <c r="E21">
        <v>0.35649999999999998</v>
      </c>
      <c r="F21">
        <v>227</v>
      </c>
      <c r="I21" t="s">
        <v>56</v>
      </c>
      <c r="J21">
        <v>0.5665</v>
      </c>
      <c r="L21" s="13" t="s">
        <v>203</v>
      </c>
      <c r="M21" s="33">
        <v>0.93940000000000001</v>
      </c>
    </row>
    <row r="22" spans="1:13" ht="15.75" thickBot="1" x14ac:dyDescent="0.3">
      <c r="A22" t="str">
        <f t="shared" si="0"/>
        <v/>
      </c>
      <c r="B22" t="s">
        <v>55</v>
      </c>
      <c r="D22" t="s">
        <v>55</v>
      </c>
      <c r="E22">
        <v>0.92320000000000002</v>
      </c>
      <c r="F22">
        <v>17</v>
      </c>
      <c r="I22" t="s">
        <v>57</v>
      </c>
      <c r="J22">
        <v>8.3000000000000004E-2</v>
      </c>
      <c r="L22" s="14" t="s">
        <v>401</v>
      </c>
      <c r="M22" s="34">
        <v>11</v>
      </c>
    </row>
    <row r="23" spans="1:13" x14ac:dyDescent="0.25">
      <c r="A23" t="str">
        <f t="shared" si="0"/>
        <v/>
      </c>
      <c r="B23" t="s">
        <v>56</v>
      </c>
      <c r="D23" t="s">
        <v>56</v>
      </c>
      <c r="E23">
        <v>0.5665</v>
      </c>
      <c r="F23">
        <v>138</v>
      </c>
      <c r="I23" t="s">
        <v>58</v>
      </c>
      <c r="J23">
        <v>5.96E-2</v>
      </c>
      <c r="L23" s="13" t="s">
        <v>323</v>
      </c>
      <c r="M23" s="35">
        <v>0.93879999999999997</v>
      </c>
    </row>
    <row r="24" spans="1:13" ht="15.75" thickBot="1" x14ac:dyDescent="0.3">
      <c r="A24" t="str">
        <f t="shared" si="0"/>
        <v/>
      </c>
      <c r="B24" t="s">
        <v>57</v>
      </c>
      <c r="D24" t="s">
        <v>57</v>
      </c>
      <c r="E24">
        <v>8.3000000000000004E-2</v>
      </c>
      <c r="F24">
        <v>338</v>
      </c>
      <c r="I24" t="s">
        <v>59</v>
      </c>
      <c r="J24">
        <v>0.73340000000000005</v>
      </c>
      <c r="L24" s="14" t="s">
        <v>406</v>
      </c>
      <c r="M24" s="36">
        <v>12</v>
      </c>
    </row>
    <row r="25" spans="1:13" x14ac:dyDescent="0.25">
      <c r="A25" t="str">
        <f t="shared" si="0"/>
        <v/>
      </c>
      <c r="B25" t="s">
        <v>58</v>
      </c>
      <c r="D25" t="s">
        <v>58</v>
      </c>
      <c r="E25">
        <v>5.96E-2</v>
      </c>
      <c r="F25">
        <v>344</v>
      </c>
      <c r="I25" t="s">
        <v>60</v>
      </c>
      <c r="J25">
        <v>0.71440000000000003</v>
      </c>
      <c r="L25" s="13" t="s">
        <v>352</v>
      </c>
      <c r="M25" s="37">
        <v>0.92749999999999999</v>
      </c>
    </row>
    <row r="26" spans="1:13" ht="15.75" thickBot="1" x14ac:dyDescent="0.3">
      <c r="A26" t="str">
        <f t="shared" si="0"/>
        <v/>
      </c>
      <c r="B26" t="s">
        <v>59</v>
      </c>
      <c r="D26" t="s">
        <v>59</v>
      </c>
      <c r="E26">
        <v>0.73340000000000005</v>
      </c>
      <c r="F26">
        <v>84</v>
      </c>
      <c r="I26" t="s">
        <v>61</v>
      </c>
      <c r="J26">
        <v>0.3256</v>
      </c>
      <c r="L26" s="14" t="s">
        <v>403</v>
      </c>
      <c r="M26" s="38">
        <v>13</v>
      </c>
    </row>
    <row r="27" spans="1:13" x14ac:dyDescent="0.25">
      <c r="A27" t="str">
        <f t="shared" si="0"/>
        <v/>
      </c>
      <c r="B27" t="s">
        <v>60</v>
      </c>
      <c r="D27" t="s">
        <v>60</v>
      </c>
      <c r="E27">
        <v>0.71440000000000003</v>
      </c>
      <c r="F27">
        <v>94</v>
      </c>
      <c r="I27" t="s">
        <v>62</v>
      </c>
      <c r="J27">
        <v>0.748</v>
      </c>
      <c r="L27" s="424" t="s">
        <v>297</v>
      </c>
      <c r="M27" s="39">
        <v>0.92620000000000002</v>
      </c>
    </row>
    <row r="28" spans="1:13" ht="15.75" thickBot="1" x14ac:dyDescent="0.3">
      <c r="A28" t="str">
        <f t="shared" si="0"/>
        <v/>
      </c>
      <c r="B28" t="s">
        <v>61</v>
      </c>
      <c r="D28" t="s">
        <v>61</v>
      </c>
      <c r="E28">
        <v>0.3256</v>
      </c>
      <c r="F28">
        <v>246</v>
      </c>
      <c r="I28" t="s">
        <v>63</v>
      </c>
      <c r="J28">
        <v>0.376</v>
      </c>
      <c r="L28" s="425"/>
      <c r="M28" s="40">
        <v>14</v>
      </c>
    </row>
    <row r="29" spans="1:13" x14ac:dyDescent="0.25">
      <c r="A29" t="str">
        <f t="shared" si="0"/>
        <v/>
      </c>
      <c r="B29" t="s">
        <v>62</v>
      </c>
      <c r="D29" t="s">
        <v>62</v>
      </c>
      <c r="E29">
        <v>0.748</v>
      </c>
      <c r="F29">
        <v>78</v>
      </c>
      <c r="I29" t="s">
        <v>64</v>
      </c>
      <c r="J29">
        <v>0.32679999999999998</v>
      </c>
      <c r="L29" s="13" t="s">
        <v>247</v>
      </c>
      <c r="M29" s="41">
        <v>0.92530000000000001</v>
      </c>
    </row>
    <row r="30" spans="1:13" ht="15.75" thickBot="1" x14ac:dyDescent="0.3">
      <c r="A30" t="str">
        <f t="shared" si="0"/>
        <v/>
      </c>
      <c r="B30" t="s">
        <v>63</v>
      </c>
      <c r="D30" t="s">
        <v>63</v>
      </c>
      <c r="E30">
        <v>0.376</v>
      </c>
      <c r="F30">
        <v>216</v>
      </c>
      <c r="I30" t="s">
        <v>65</v>
      </c>
      <c r="J30">
        <v>0.38879999999999998</v>
      </c>
      <c r="L30" s="14" t="s">
        <v>398</v>
      </c>
      <c r="M30" s="42">
        <v>15</v>
      </c>
    </row>
    <row r="31" spans="1:13" x14ac:dyDescent="0.25">
      <c r="A31" t="str">
        <f t="shared" si="0"/>
        <v/>
      </c>
      <c r="B31" t="s">
        <v>64</v>
      </c>
      <c r="D31" t="s">
        <v>64</v>
      </c>
      <c r="E31">
        <v>0.32679999999999998</v>
      </c>
      <c r="F31">
        <v>245</v>
      </c>
      <c r="I31" t="s">
        <v>66</v>
      </c>
      <c r="J31">
        <v>0.25230000000000002</v>
      </c>
      <c r="L31" s="13" t="s">
        <v>375</v>
      </c>
      <c r="M31" s="43">
        <v>0.92420000000000002</v>
      </c>
    </row>
    <row r="32" spans="1:13" ht="15.75" thickBot="1" x14ac:dyDescent="0.3">
      <c r="A32" t="str">
        <f t="shared" si="0"/>
        <v/>
      </c>
      <c r="B32" t="s">
        <v>65</v>
      </c>
      <c r="D32" t="s">
        <v>65</v>
      </c>
      <c r="E32">
        <v>0.38879999999999998</v>
      </c>
      <c r="F32">
        <v>204</v>
      </c>
      <c r="I32" t="s">
        <v>67</v>
      </c>
      <c r="J32">
        <v>0.82379999999999998</v>
      </c>
      <c r="L32" s="14" t="s">
        <v>410</v>
      </c>
      <c r="M32" s="44">
        <v>16</v>
      </c>
    </row>
    <row r="33" spans="1:13" x14ac:dyDescent="0.25">
      <c r="A33" t="str">
        <f t="shared" si="0"/>
        <v/>
      </c>
      <c r="B33" t="s">
        <v>66</v>
      </c>
      <c r="D33" t="s">
        <v>66</v>
      </c>
      <c r="E33">
        <v>0.25230000000000002</v>
      </c>
      <c r="F33">
        <v>276</v>
      </c>
      <c r="I33" t="s">
        <v>68</v>
      </c>
      <c r="J33">
        <v>0.9</v>
      </c>
      <c r="L33" s="13" t="s">
        <v>55</v>
      </c>
      <c r="M33" s="45">
        <v>0.92320000000000002</v>
      </c>
    </row>
    <row r="34" spans="1:13" ht="15.75" thickBot="1" x14ac:dyDescent="0.3">
      <c r="A34" t="str">
        <f t="shared" si="0"/>
        <v/>
      </c>
      <c r="B34" t="s">
        <v>67</v>
      </c>
      <c r="D34" t="s">
        <v>67</v>
      </c>
      <c r="E34">
        <v>0.82379999999999998</v>
      </c>
      <c r="F34">
        <v>51</v>
      </c>
      <c r="I34" t="s">
        <v>69</v>
      </c>
      <c r="J34">
        <v>0.82499999999999996</v>
      </c>
      <c r="L34" s="14" t="s">
        <v>405</v>
      </c>
      <c r="M34" s="46">
        <v>17</v>
      </c>
    </row>
    <row r="35" spans="1:13" x14ac:dyDescent="0.25">
      <c r="A35" t="str">
        <f t="shared" si="0"/>
        <v/>
      </c>
      <c r="B35" t="s">
        <v>68</v>
      </c>
      <c r="D35" t="s">
        <v>68</v>
      </c>
      <c r="E35">
        <v>0.9</v>
      </c>
      <c r="F35">
        <v>28</v>
      </c>
      <c r="I35" t="s">
        <v>70</v>
      </c>
      <c r="J35">
        <v>0.55769999999999997</v>
      </c>
      <c r="L35" s="13" t="s">
        <v>370</v>
      </c>
      <c r="M35" s="47">
        <v>0.91790000000000005</v>
      </c>
    </row>
    <row r="36" spans="1:13" ht="15.75" thickBot="1" x14ac:dyDescent="0.3">
      <c r="A36" t="str">
        <f t="shared" si="0"/>
        <v/>
      </c>
      <c r="B36" t="s">
        <v>69</v>
      </c>
      <c r="D36" t="s">
        <v>69</v>
      </c>
      <c r="E36">
        <v>0.82499999999999996</v>
      </c>
      <c r="F36">
        <v>49</v>
      </c>
      <c r="I36" t="s">
        <v>71</v>
      </c>
      <c r="J36">
        <v>0.33660000000000001</v>
      </c>
      <c r="L36" s="14" t="s">
        <v>403</v>
      </c>
      <c r="M36" s="48">
        <v>18</v>
      </c>
    </row>
    <row r="37" spans="1:13" x14ac:dyDescent="0.25">
      <c r="A37" t="str">
        <f t="shared" si="0"/>
        <v/>
      </c>
      <c r="B37" t="s">
        <v>70</v>
      </c>
      <c r="D37" t="s">
        <v>70</v>
      </c>
      <c r="E37">
        <v>0.55769999999999997</v>
      </c>
      <c r="F37">
        <v>143</v>
      </c>
      <c r="I37" t="s">
        <v>72</v>
      </c>
      <c r="J37">
        <v>0.3251</v>
      </c>
      <c r="L37" s="13" t="s">
        <v>382</v>
      </c>
      <c r="M37" s="49">
        <v>0.91790000000000005</v>
      </c>
    </row>
    <row r="38" spans="1:13" ht="15.75" thickBot="1" x14ac:dyDescent="0.3">
      <c r="A38" t="str">
        <f t="shared" si="0"/>
        <v/>
      </c>
      <c r="B38" t="s">
        <v>71</v>
      </c>
      <c r="D38" t="s">
        <v>71</v>
      </c>
      <c r="E38">
        <v>0.33660000000000001</v>
      </c>
      <c r="F38">
        <v>236</v>
      </c>
      <c r="I38" t="s">
        <v>73</v>
      </c>
      <c r="J38">
        <v>0.29320000000000002</v>
      </c>
      <c r="L38" s="14" t="s">
        <v>414</v>
      </c>
      <c r="M38" s="50">
        <v>19</v>
      </c>
    </row>
    <row r="39" spans="1:13" x14ac:dyDescent="0.25">
      <c r="A39" t="str">
        <f t="shared" si="0"/>
        <v/>
      </c>
      <c r="B39" t="s">
        <v>72</v>
      </c>
      <c r="D39" t="s">
        <v>72</v>
      </c>
      <c r="E39">
        <v>0.3251</v>
      </c>
      <c r="F39">
        <v>247</v>
      </c>
      <c r="I39" t="s">
        <v>74</v>
      </c>
      <c r="J39">
        <v>0.70069999999999999</v>
      </c>
      <c r="L39" s="13" t="s">
        <v>45</v>
      </c>
      <c r="M39" s="51">
        <v>0.91710000000000003</v>
      </c>
    </row>
    <row r="40" spans="1:13" ht="15.75" thickBot="1" x14ac:dyDescent="0.3">
      <c r="A40" t="str">
        <f t="shared" si="0"/>
        <v/>
      </c>
      <c r="B40" t="s">
        <v>73</v>
      </c>
      <c r="D40" t="s">
        <v>73</v>
      </c>
      <c r="E40">
        <v>0.29320000000000002</v>
      </c>
      <c r="F40">
        <v>261</v>
      </c>
      <c r="I40" t="s">
        <v>75</v>
      </c>
      <c r="J40">
        <v>0.2888</v>
      </c>
      <c r="L40" s="14" t="s">
        <v>397</v>
      </c>
      <c r="M40" s="52">
        <v>20</v>
      </c>
    </row>
    <row r="41" spans="1:13" x14ac:dyDescent="0.25">
      <c r="A41" t="str">
        <f t="shared" si="0"/>
        <v/>
      </c>
      <c r="B41" t="s">
        <v>74</v>
      </c>
      <c r="D41" t="s">
        <v>74</v>
      </c>
      <c r="E41">
        <v>0.70069999999999999</v>
      </c>
      <c r="F41">
        <v>99</v>
      </c>
      <c r="I41" t="s">
        <v>76</v>
      </c>
      <c r="J41">
        <v>0.4662</v>
      </c>
      <c r="L41" s="13" t="s">
        <v>359</v>
      </c>
      <c r="M41" s="53">
        <v>0.9123</v>
      </c>
    </row>
    <row r="42" spans="1:13" ht="15.75" thickBot="1" x14ac:dyDescent="0.3">
      <c r="A42" t="str">
        <f t="shared" si="0"/>
        <v/>
      </c>
      <c r="B42" t="s">
        <v>75</v>
      </c>
      <c r="D42" t="s">
        <v>75</v>
      </c>
      <c r="E42">
        <v>0.2888</v>
      </c>
      <c r="F42">
        <v>262</v>
      </c>
      <c r="I42" t="s">
        <v>77</v>
      </c>
      <c r="J42">
        <v>5.8999999999999997E-2</v>
      </c>
      <c r="L42" s="14" t="s">
        <v>417</v>
      </c>
      <c r="M42" s="54">
        <v>21</v>
      </c>
    </row>
    <row r="43" spans="1:13" x14ac:dyDescent="0.25">
      <c r="A43" t="str">
        <f t="shared" si="0"/>
        <v/>
      </c>
      <c r="B43" t="s">
        <v>76</v>
      </c>
      <c r="D43" t="s">
        <v>76</v>
      </c>
      <c r="E43">
        <v>0.4662</v>
      </c>
      <c r="F43">
        <v>166</v>
      </c>
      <c r="I43" t="s">
        <v>78</v>
      </c>
      <c r="J43">
        <v>0.1082</v>
      </c>
      <c r="L43" s="13" t="s">
        <v>286</v>
      </c>
      <c r="M43" s="55">
        <v>0.91110000000000002</v>
      </c>
    </row>
    <row r="44" spans="1:13" ht="15.75" thickBot="1" x14ac:dyDescent="0.3">
      <c r="A44" t="str">
        <f t="shared" si="0"/>
        <v/>
      </c>
      <c r="B44" t="s">
        <v>77</v>
      </c>
      <c r="D44" t="s">
        <v>77</v>
      </c>
      <c r="E44">
        <v>5.8999999999999997E-2</v>
      </c>
      <c r="F44">
        <v>345</v>
      </c>
      <c r="I44" t="s">
        <v>79</v>
      </c>
      <c r="J44">
        <v>0.83069999999999999</v>
      </c>
      <c r="L44" s="14" t="s">
        <v>418</v>
      </c>
      <c r="M44" s="56">
        <v>22</v>
      </c>
    </row>
    <row r="45" spans="1:13" x14ac:dyDescent="0.25">
      <c r="A45" t="str">
        <f t="shared" si="0"/>
        <v/>
      </c>
      <c r="B45" t="s">
        <v>78</v>
      </c>
      <c r="D45" t="s">
        <v>78</v>
      </c>
      <c r="E45">
        <v>0.1082</v>
      </c>
      <c r="F45">
        <v>332</v>
      </c>
      <c r="I45" t="s">
        <v>80</v>
      </c>
      <c r="J45">
        <v>0.29959999999999998</v>
      </c>
      <c r="L45" s="424" t="s">
        <v>120</v>
      </c>
      <c r="M45" s="57">
        <v>0.91</v>
      </c>
    </row>
    <row r="46" spans="1:13" ht="15.75" thickBot="1" x14ac:dyDescent="0.3">
      <c r="A46" t="str">
        <f t="shared" si="0"/>
        <v/>
      </c>
      <c r="B46" t="s">
        <v>79</v>
      </c>
      <c r="D46" t="s">
        <v>79</v>
      </c>
      <c r="E46">
        <v>0.83069999999999999</v>
      </c>
      <c r="F46">
        <v>48</v>
      </c>
      <c r="I46" t="s">
        <v>81</v>
      </c>
      <c r="J46">
        <v>0.57640000000000002</v>
      </c>
      <c r="L46" s="425"/>
      <c r="M46" s="58">
        <v>23</v>
      </c>
    </row>
    <row r="47" spans="1:13" x14ac:dyDescent="0.25">
      <c r="A47" t="str">
        <f t="shared" si="0"/>
        <v/>
      </c>
      <c r="B47" t="s">
        <v>80</v>
      </c>
      <c r="D47" t="s">
        <v>80</v>
      </c>
      <c r="E47">
        <v>0.29959999999999998</v>
      </c>
      <c r="F47">
        <v>259</v>
      </c>
      <c r="I47" t="s">
        <v>82</v>
      </c>
      <c r="J47">
        <v>0.45350000000000001</v>
      </c>
      <c r="L47" s="13" t="s">
        <v>160</v>
      </c>
      <c r="M47" s="59">
        <v>0.90920000000000001</v>
      </c>
    </row>
    <row r="48" spans="1:13" ht="15.75" thickBot="1" x14ac:dyDescent="0.3">
      <c r="A48" t="str">
        <f t="shared" si="0"/>
        <v/>
      </c>
      <c r="B48" t="s">
        <v>81</v>
      </c>
      <c r="D48" t="s">
        <v>81</v>
      </c>
      <c r="E48">
        <v>0.57640000000000002</v>
      </c>
      <c r="F48">
        <v>135</v>
      </c>
      <c r="I48" t="s">
        <v>83</v>
      </c>
      <c r="J48">
        <v>7.5200000000000003E-2</v>
      </c>
      <c r="L48" s="14" t="s">
        <v>405</v>
      </c>
      <c r="M48" s="60">
        <v>24</v>
      </c>
    </row>
    <row r="49" spans="1:13" x14ac:dyDescent="0.25">
      <c r="A49" t="str">
        <f t="shared" si="0"/>
        <v/>
      </c>
      <c r="B49" t="s">
        <v>82</v>
      </c>
      <c r="D49" t="s">
        <v>82</v>
      </c>
      <c r="E49">
        <v>0.45350000000000001</v>
      </c>
      <c r="F49">
        <v>172</v>
      </c>
      <c r="I49" t="s">
        <v>84</v>
      </c>
      <c r="J49">
        <v>0.8458</v>
      </c>
      <c r="L49" s="13" t="s">
        <v>167</v>
      </c>
      <c r="M49" s="61">
        <v>0.9032</v>
      </c>
    </row>
    <row r="50" spans="1:13" ht="15.75" thickBot="1" x14ac:dyDescent="0.3">
      <c r="A50" t="str">
        <f t="shared" si="0"/>
        <v/>
      </c>
      <c r="B50" t="s">
        <v>83</v>
      </c>
      <c r="D50" t="s">
        <v>83</v>
      </c>
      <c r="E50">
        <v>7.5200000000000003E-2</v>
      </c>
      <c r="F50">
        <v>340</v>
      </c>
      <c r="I50" t="s">
        <v>85</v>
      </c>
      <c r="J50">
        <v>0.6643</v>
      </c>
      <c r="L50" s="14" t="s">
        <v>393</v>
      </c>
      <c r="M50" s="62">
        <v>25</v>
      </c>
    </row>
    <row r="51" spans="1:13" ht="15.75" thickBot="1" x14ac:dyDescent="0.3">
      <c r="A51" t="str">
        <f t="shared" si="0"/>
        <v/>
      </c>
      <c r="B51" t="s">
        <v>84</v>
      </c>
      <c r="D51" t="s">
        <v>84</v>
      </c>
      <c r="E51">
        <v>0.8458</v>
      </c>
      <c r="F51">
        <v>44</v>
      </c>
      <c r="I51" t="s">
        <v>86</v>
      </c>
      <c r="J51">
        <v>0.48359999999999997</v>
      </c>
      <c r="L51" s="63" t="s">
        <v>23</v>
      </c>
      <c r="M51" s="64" t="s">
        <v>391</v>
      </c>
    </row>
    <row r="52" spans="1:13" x14ac:dyDescent="0.25">
      <c r="A52" t="str">
        <f t="shared" si="0"/>
        <v/>
      </c>
      <c r="B52" t="s">
        <v>85</v>
      </c>
      <c r="D52" t="s">
        <v>85</v>
      </c>
      <c r="E52">
        <v>0.6643</v>
      </c>
      <c r="F52">
        <v>114</v>
      </c>
      <c r="I52" t="s">
        <v>87</v>
      </c>
      <c r="J52">
        <v>0.65980000000000005</v>
      </c>
      <c r="L52" s="13" t="s">
        <v>243</v>
      </c>
      <c r="M52" s="65">
        <v>0.90210000000000001</v>
      </c>
    </row>
    <row r="53" spans="1:13" ht="15.75" thickBot="1" x14ac:dyDescent="0.3">
      <c r="A53" t="str">
        <f t="shared" si="0"/>
        <v/>
      </c>
      <c r="B53" t="s">
        <v>86</v>
      </c>
      <c r="D53" t="s">
        <v>86</v>
      </c>
      <c r="E53">
        <v>0.48359999999999997</v>
      </c>
      <c r="F53">
        <v>157</v>
      </c>
      <c r="I53" t="s">
        <v>88</v>
      </c>
      <c r="J53">
        <v>0.34460000000000002</v>
      </c>
      <c r="L53" s="14" t="s">
        <v>402</v>
      </c>
      <c r="M53" s="66">
        <v>26</v>
      </c>
    </row>
    <row r="54" spans="1:13" x14ac:dyDescent="0.25">
      <c r="A54" t="str">
        <f t="shared" si="0"/>
        <v/>
      </c>
      <c r="B54" t="s">
        <v>87</v>
      </c>
      <c r="D54" t="s">
        <v>87</v>
      </c>
      <c r="E54">
        <v>0.65980000000000005</v>
      </c>
      <c r="F54">
        <v>115</v>
      </c>
      <c r="I54" t="s">
        <v>89</v>
      </c>
      <c r="J54">
        <v>0.3715</v>
      </c>
      <c r="L54" s="424" t="s">
        <v>316</v>
      </c>
      <c r="M54" s="67">
        <v>0.90190000000000003</v>
      </c>
    </row>
    <row r="55" spans="1:13" ht="15.75" thickBot="1" x14ac:dyDescent="0.3">
      <c r="A55" t="str">
        <f t="shared" si="0"/>
        <v/>
      </c>
      <c r="B55" t="s">
        <v>88</v>
      </c>
      <c r="D55" t="s">
        <v>88</v>
      </c>
      <c r="E55">
        <v>0.34460000000000002</v>
      </c>
      <c r="F55">
        <v>234</v>
      </c>
      <c r="I55" t="s">
        <v>90</v>
      </c>
      <c r="J55">
        <v>0.74870000000000003</v>
      </c>
      <c r="L55" s="425"/>
      <c r="M55" s="68">
        <v>27</v>
      </c>
    </row>
    <row r="56" spans="1:13" x14ac:dyDescent="0.25">
      <c r="A56" t="str">
        <f t="shared" si="0"/>
        <v/>
      </c>
      <c r="B56" t="s">
        <v>89</v>
      </c>
      <c r="D56" t="s">
        <v>89</v>
      </c>
      <c r="E56">
        <v>0.3715</v>
      </c>
      <c r="F56">
        <v>220</v>
      </c>
      <c r="I56" t="s">
        <v>91</v>
      </c>
      <c r="J56">
        <v>0.81679999999999997</v>
      </c>
      <c r="L56" s="13" t="s">
        <v>68</v>
      </c>
      <c r="M56" s="69">
        <v>0.9</v>
      </c>
    </row>
    <row r="57" spans="1:13" ht="15.75" thickBot="1" x14ac:dyDescent="0.3">
      <c r="A57" t="str">
        <f t="shared" si="0"/>
        <v/>
      </c>
      <c r="B57" t="s">
        <v>90</v>
      </c>
      <c r="D57" t="s">
        <v>90</v>
      </c>
      <c r="E57">
        <v>0.74870000000000003</v>
      </c>
      <c r="F57">
        <v>77</v>
      </c>
      <c r="I57" t="s">
        <v>92</v>
      </c>
      <c r="J57">
        <v>0.60680000000000001</v>
      </c>
      <c r="L57" s="14" t="s">
        <v>412</v>
      </c>
      <c r="M57" s="70">
        <v>28</v>
      </c>
    </row>
    <row r="58" spans="1:13" x14ac:dyDescent="0.25">
      <c r="A58" t="str">
        <f t="shared" si="0"/>
        <v/>
      </c>
      <c r="B58" t="s">
        <v>91</v>
      </c>
      <c r="D58" t="s">
        <v>91</v>
      </c>
      <c r="E58">
        <v>0.81679999999999997</v>
      </c>
      <c r="F58">
        <v>54</v>
      </c>
      <c r="I58" t="s">
        <v>93</v>
      </c>
      <c r="J58">
        <v>0.73050000000000004</v>
      </c>
      <c r="L58" s="13" t="s">
        <v>311</v>
      </c>
      <c r="M58" s="71">
        <v>0.89319999999999999</v>
      </c>
    </row>
    <row r="59" spans="1:13" ht="15.75" thickBot="1" x14ac:dyDescent="0.3">
      <c r="A59" t="str">
        <f t="shared" si="0"/>
        <v/>
      </c>
      <c r="B59" t="s">
        <v>92</v>
      </c>
      <c r="D59" t="s">
        <v>92</v>
      </c>
      <c r="E59">
        <v>0.60680000000000001</v>
      </c>
      <c r="F59">
        <v>129</v>
      </c>
      <c r="I59" t="s">
        <v>94</v>
      </c>
      <c r="J59">
        <v>9.7500000000000003E-2</v>
      </c>
      <c r="L59" s="14" t="s">
        <v>413</v>
      </c>
      <c r="M59" s="72">
        <v>29</v>
      </c>
    </row>
    <row r="60" spans="1:13" x14ac:dyDescent="0.25">
      <c r="A60" t="str">
        <f t="shared" si="0"/>
        <v/>
      </c>
      <c r="B60" t="s">
        <v>93</v>
      </c>
      <c r="D60" t="s">
        <v>93</v>
      </c>
      <c r="E60">
        <v>0.73050000000000004</v>
      </c>
      <c r="F60">
        <v>86</v>
      </c>
      <c r="I60" t="s">
        <v>95</v>
      </c>
      <c r="J60">
        <v>0.4304</v>
      </c>
      <c r="L60" s="13" t="s">
        <v>131</v>
      </c>
      <c r="M60" s="73">
        <v>0.89</v>
      </c>
    </row>
    <row r="61" spans="1:13" ht="15.75" thickBot="1" x14ac:dyDescent="0.3">
      <c r="A61" t="str">
        <f t="shared" si="0"/>
        <v/>
      </c>
      <c r="B61" t="s">
        <v>94</v>
      </c>
      <c r="D61" t="s">
        <v>94</v>
      </c>
      <c r="E61">
        <v>9.7500000000000003E-2</v>
      </c>
      <c r="F61">
        <v>337</v>
      </c>
      <c r="I61" t="s">
        <v>96</v>
      </c>
      <c r="J61">
        <v>0.73260000000000003</v>
      </c>
      <c r="L61" s="14" t="s">
        <v>411</v>
      </c>
      <c r="M61" s="74">
        <v>30</v>
      </c>
    </row>
    <row r="62" spans="1:13" x14ac:dyDescent="0.25">
      <c r="A62" t="str">
        <f t="shared" si="0"/>
        <v/>
      </c>
      <c r="B62" t="s">
        <v>95</v>
      </c>
      <c r="D62" t="s">
        <v>95</v>
      </c>
      <c r="E62">
        <v>0.4304</v>
      </c>
      <c r="F62">
        <v>183</v>
      </c>
      <c r="I62" t="s">
        <v>97</v>
      </c>
      <c r="J62">
        <v>0.44479999999999997</v>
      </c>
      <c r="L62" s="424" t="s">
        <v>317</v>
      </c>
      <c r="M62" s="75">
        <v>0.88490000000000002</v>
      </c>
    </row>
    <row r="63" spans="1:13" ht="15.75" thickBot="1" x14ac:dyDescent="0.3">
      <c r="A63" t="str">
        <f t="shared" si="0"/>
        <v/>
      </c>
      <c r="B63" t="s">
        <v>96</v>
      </c>
      <c r="D63" t="s">
        <v>96</v>
      </c>
      <c r="E63">
        <v>0.73260000000000003</v>
      </c>
      <c r="F63">
        <v>85</v>
      </c>
      <c r="I63" t="s">
        <v>98</v>
      </c>
      <c r="J63">
        <v>0.87029999999999996</v>
      </c>
      <c r="L63" s="425"/>
      <c r="M63" s="76">
        <v>31</v>
      </c>
    </row>
    <row r="64" spans="1:13" x14ac:dyDescent="0.25">
      <c r="A64" t="str">
        <f t="shared" si="0"/>
        <v/>
      </c>
      <c r="B64" t="s">
        <v>97</v>
      </c>
      <c r="D64" t="s">
        <v>97</v>
      </c>
      <c r="E64">
        <v>0.44479999999999997</v>
      </c>
      <c r="F64">
        <v>176</v>
      </c>
      <c r="I64" t="s">
        <v>99</v>
      </c>
      <c r="J64">
        <v>0.78749999999999998</v>
      </c>
      <c r="L64" s="13" t="s">
        <v>194</v>
      </c>
      <c r="M64" s="77">
        <v>0.88419999999999999</v>
      </c>
    </row>
    <row r="65" spans="1:13" ht="15.75" thickBot="1" x14ac:dyDescent="0.3">
      <c r="A65" t="str">
        <f t="shared" si="0"/>
        <v/>
      </c>
      <c r="B65" t="s">
        <v>98</v>
      </c>
      <c r="D65" t="s">
        <v>98</v>
      </c>
      <c r="E65">
        <v>0.87029999999999996</v>
      </c>
      <c r="F65">
        <v>37</v>
      </c>
      <c r="I65" t="s">
        <v>100</v>
      </c>
      <c r="J65">
        <v>0.1051</v>
      </c>
      <c r="L65" s="14" t="s">
        <v>411</v>
      </c>
      <c r="M65" s="78">
        <v>32</v>
      </c>
    </row>
    <row r="66" spans="1:13" x14ac:dyDescent="0.25">
      <c r="A66" t="str">
        <f t="shared" si="0"/>
        <v/>
      </c>
      <c r="B66" t="s">
        <v>99</v>
      </c>
      <c r="D66" t="s">
        <v>99</v>
      </c>
      <c r="E66">
        <v>0.78749999999999998</v>
      </c>
      <c r="F66">
        <v>64</v>
      </c>
      <c r="I66" t="s">
        <v>101</v>
      </c>
      <c r="J66">
        <v>0.26690000000000003</v>
      </c>
      <c r="L66" s="13" t="s">
        <v>159</v>
      </c>
      <c r="M66" s="79">
        <v>0.88060000000000005</v>
      </c>
    </row>
    <row r="67" spans="1:13" ht="15.75" thickBot="1" x14ac:dyDescent="0.3">
      <c r="A67" t="str">
        <f t="shared" ref="A67:A130" si="1">IF(B67=D67,"","BAD")</f>
        <v/>
      </c>
      <c r="B67" t="s">
        <v>100</v>
      </c>
      <c r="D67" t="s">
        <v>100</v>
      </c>
      <c r="E67">
        <v>0.1051</v>
      </c>
      <c r="F67">
        <v>333</v>
      </c>
      <c r="I67" t="s">
        <v>102</v>
      </c>
      <c r="J67">
        <v>0.5161</v>
      </c>
      <c r="L67" s="14" t="s">
        <v>408</v>
      </c>
      <c r="M67" s="80">
        <v>33</v>
      </c>
    </row>
    <row r="68" spans="1:13" x14ac:dyDescent="0.25">
      <c r="A68" t="str">
        <f t="shared" si="1"/>
        <v/>
      </c>
      <c r="B68" t="s">
        <v>101</v>
      </c>
      <c r="D68" t="s">
        <v>101</v>
      </c>
      <c r="E68">
        <v>0.26690000000000003</v>
      </c>
      <c r="F68">
        <v>272</v>
      </c>
      <c r="I68" t="s">
        <v>103</v>
      </c>
      <c r="J68">
        <v>0.45760000000000001</v>
      </c>
      <c r="L68" s="13" t="s">
        <v>267</v>
      </c>
      <c r="M68" s="81">
        <v>0.88009999999999999</v>
      </c>
    </row>
    <row r="69" spans="1:13" ht="15.75" thickBot="1" x14ac:dyDescent="0.3">
      <c r="A69" t="str">
        <f t="shared" si="1"/>
        <v/>
      </c>
      <c r="B69" t="s">
        <v>102</v>
      </c>
      <c r="D69" t="s">
        <v>102</v>
      </c>
      <c r="E69">
        <v>0.5161</v>
      </c>
      <c r="F69">
        <v>148</v>
      </c>
      <c r="I69" t="s">
        <v>104</v>
      </c>
      <c r="J69">
        <v>0.46899999999999997</v>
      </c>
      <c r="L69" s="14" t="s">
        <v>404</v>
      </c>
      <c r="M69" s="82">
        <v>34</v>
      </c>
    </row>
    <row r="70" spans="1:13" x14ac:dyDescent="0.25">
      <c r="A70" t="str">
        <f t="shared" si="1"/>
        <v/>
      </c>
      <c r="B70" t="s">
        <v>103</v>
      </c>
      <c r="D70" t="s">
        <v>103</v>
      </c>
      <c r="E70">
        <v>0.45760000000000001</v>
      </c>
      <c r="F70">
        <v>169</v>
      </c>
      <c r="I70" t="s">
        <v>105</v>
      </c>
      <c r="J70">
        <v>0.221</v>
      </c>
      <c r="L70" s="424" t="s">
        <v>206</v>
      </c>
      <c r="M70" s="83">
        <v>0.87280000000000002</v>
      </c>
    </row>
    <row r="71" spans="1:13" ht="15.75" thickBot="1" x14ac:dyDescent="0.3">
      <c r="A71" t="str">
        <f t="shared" si="1"/>
        <v/>
      </c>
      <c r="B71" t="s">
        <v>104</v>
      </c>
      <c r="D71" t="s">
        <v>104</v>
      </c>
      <c r="E71">
        <v>0.46899999999999997</v>
      </c>
      <c r="F71">
        <v>165</v>
      </c>
      <c r="I71" t="s">
        <v>106</v>
      </c>
      <c r="J71">
        <v>0.36699999999999999</v>
      </c>
      <c r="L71" s="425"/>
      <c r="M71" s="84">
        <v>35</v>
      </c>
    </row>
    <row r="72" spans="1:13" x14ac:dyDescent="0.25">
      <c r="A72" t="str">
        <f t="shared" si="1"/>
        <v/>
      </c>
      <c r="B72" t="s">
        <v>105</v>
      </c>
      <c r="D72" t="s">
        <v>105</v>
      </c>
      <c r="E72">
        <v>0.221</v>
      </c>
      <c r="F72">
        <v>289</v>
      </c>
      <c r="I72" t="s">
        <v>107</v>
      </c>
      <c r="J72">
        <v>0.97299999999999998</v>
      </c>
      <c r="L72" s="424" t="s">
        <v>292</v>
      </c>
      <c r="M72" s="85">
        <v>0.87260000000000004</v>
      </c>
    </row>
    <row r="73" spans="1:13" ht="15.75" thickBot="1" x14ac:dyDescent="0.3">
      <c r="A73" t="str">
        <f t="shared" si="1"/>
        <v/>
      </c>
      <c r="B73" t="s">
        <v>106</v>
      </c>
      <c r="D73" t="s">
        <v>106</v>
      </c>
      <c r="E73">
        <v>0.36699999999999999</v>
      </c>
      <c r="F73">
        <v>224</v>
      </c>
      <c r="I73" t="s">
        <v>108</v>
      </c>
      <c r="J73">
        <v>0.27889999999999998</v>
      </c>
      <c r="L73" s="425"/>
      <c r="M73" s="86">
        <v>36</v>
      </c>
    </row>
    <row r="74" spans="1:13" x14ac:dyDescent="0.25">
      <c r="A74" t="str">
        <f t="shared" si="1"/>
        <v/>
      </c>
      <c r="B74" s="417" t="s">
        <v>107</v>
      </c>
      <c r="D74" t="s">
        <v>107</v>
      </c>
      <c r="E74">
        <v>0.97299999999999998</v>
      </c>
      <c r="F74">
        <v>5</v>
      </c>
      <c r="I74" t="s">
        <v>109</v>
      </c>
      <c r="J74">
        <v>0.3145</v>
      </c>
      <c r="L74" s="13" t="s">
        <v>98</v>
      </c>
      <c r="M74" s="87">
        <v>0.87029999999999996</v>
      </c>
    </row>
    <row r="75" spans="1:13" ht="15.75" thickBot="1" x14ac:dyDescent="0.3">
      <c r="A75" t="str">
        <f t="shared" si="1"/>
        <v/>
      </c>
      <c r="B75" t="s">
        <v>108</v>
      </c>
      <c r="D75" t="s">
        <v>108</v>
      </c>
      <c r="E75">
        <v>0.27889999999999998</v>
      </c>
      <c r="F75">
        <v>267</v>
      </c>
      <c r="I75" t="s">
        <v>110</v>
      </c>
      <c r="J75">
        <v>0.56499999999999995</v>
      </c>
      <c r="L75" s="14" t="s">
        <v>415</v>
      </c>
      <c r="M75" s="88">
        <v>37</v>
      </c>
    </row>
    <row r="76" spans="1:13" x14ac:dyDescent="0.25">
      <c r="A76" t="str">
        <f t="shared" si="1"/>
        <v/>
      </c>
      <c r="B76" t="s">
        <v>109</v>
      </c>
      <c r="D76" t="s">
        <v>109</v>
      </c>
      <c r="E76">
        <v>0.3145</v>
      </c>
      <c r="F76">
        <v>251</v>
      </c>
      <c r="I76" t="s">
        <v>111</v>
      </c>
      <c r="J76">
        <v>0.38690000000000002</v>
      </c>
      <c r="L76" s="424" t="s">
        <v>152</v>
      </c>
      <c r="M76" s="89">
        <v>0.86970000000000003</v>
      </c>
    </row>
    <row r="77" spans="1:13" ht="15.75" thickBot="1" x14ac:dyDescent="0.3">
      <c r="A77" t="str">
        <f t="shared" si="1"/>
        <v/>
      </c>
      <c r="B77" t="s">
        <v>110</v>
      </c>
      <c r="D77" t="s">
        <v>110</v>
      </c>
      <c r="E77">
        <v>0.56499999999999995</v>
      </c>
      <c r="F77">
        <v>139</v>
      </c>
      <c r="I77" t="s">
        <v>112</v>
      </c>
      <c r="J77">
        <v>0.58150000000000002</v>
      </c>
      <c r="L77" s="425"/>
      <c r="M77" s="90">
        <v>38</v>
      </c>
    </row>
    <row r="78" spans="1:13" x14ac:dyDescent="0.25">
      <c r="A78" t="str">
        <f t="shared" si="1"/>
        <v/>
      </c>
      <c r="B78" t="s">
        <v>111</v>
      </c>
      <c r="D78" t="s">
        <v>111</v>
      </c>
      <c r="E78">
        <v>0.38690000000000002</v>
      </c>
      <c r="F78">
        <v>207</v>
      </c>
      <c r="I78" t="s">
        <v>113</v>
      </c>
      <c r="J78">
        <v>0.69210000000000005</v>
      </c>
      <c r="L78" s="424" t="s">
        <v>312</v>
      </c>
      <c r="M78" s="91">
        <v>0.86650000000000005</v>
      </c>
    </row>
    <row r="79" spans="1:13" ht="15.75" thickBot="1" x14ac:dyDescent="0.3">
      <c r="A79" t="str">
        <f t="shared" si="1"/>
        <v/>
      </c>
      <c r="B79" t="s">
        <v>112</v>
      </c>
      <c r="D79" t="s">
        <v>112</v>
      </c>
      <c r="E79">
        <v>0.58150000000000002</v>
      </c>
      <c r="F79">
        <v>133</v>
      </c>
      <c r="I79" t="s">
        <v>114</v>
      </c>
      <c r="J79">
        <v>0.73599999999999999</v>
      </c>
      <c r="L79" s="425"/>
      <c r="M79" s="92">
        <v>39</v>
      </c>
    </row>
    <row r="80" spans="1:13" x14ac:dyDescent="0.25">
      <c r="A80" t="str">
        <f t="shared" si="1"/>
        <v/>
      </c>
      <c r="B80" t="s">
        <v>113</v>
      </c>
      <c r="D80" t="s">
        <v>113</v>
      </c>
      <c r="E80">
        <v>0.69210000000000005</v>
      </c>
      <c r="F80">
        <v>104</v>
      </c>
      <c r="I80" t="s">
        <v>115</v>
      </c>
      <c r="J80">
        <v>0.30230000000000001</v>
      </c>
      <c r="L80" s="424" t="s">
        <v>253</v>
      </c>
      <c r="M80" s="93">
        <v>0.85329999999999995</v>
      </c>
    </row>
    <row r="81" spans="1:13" ht="15.75" thickBot="1" x14ac:dyDescent="0.3">
      <c r="A81" t="str">
        <f t="shared" si="1"/>
        <v/>
      </c>
      <c r="B81" t="s">
        <v>114</v>
      </c>
      <c r="D81" t="s">
        <v>114</v>
      </c>
      <c r="E81">
        <v>0.73599999999999999</v>
      </c>
      <c r="F81">
        <v>83</v>
      </c>
      <c r="I81" t="s">
        <v>116</v>
      </c>
      <c r="J81">
        <v>0.69389999999999996</v>
      </c>
      <c r="L81" s="425"/>
      <c r="M81" s="94">
        <v>40</v>
      </c>
    </row>
    <row r="82" spans="1:13" x14ac:dyDescent="0.25">
      <c r="A82" t="str">
        <f t="shared" si="1"/>
        <v/>
      </c>
      <c r="B82" t="s">
        <v>115</v>
      </c>
      <c r="D82" t="s">
        <v>115</v>
      </c>
      <c r="E82">
        <v>0.30230000000000001</v>
      </c>
      <c r="F82">
        <v>257</v>
      </c>
      <c r="I82" t="s">
        <v>117</v>
      </c>
      <c r="J82">
        <v>0.21010000000000001</v>
      </c>
      <c r="L82" s="13" t="s">
        <v>47</v>
      </c>
      <c r="M82" s="95">
        <v>0.85140000000000005</v>
      </c>
    </row>
    <row r="83" spans="1:13" ht="15.75" thickBot="1" x14ac:dyDescent="0.3">
      <c r="A83" t="str">
        <f t="shared" si="1"/>
        <v/>
      </c>
      <c r="B83" t="s">
        <v>116</v>
      </c>
      <c r="D83" t="s">
        <v>116</v>
      </c>
      <c r="E83">
        <v>0.69389999999999996</v>
      </c>
      <c r="F83">
        <v>103</v>
      </c>
      <c r="I83" t="s">
        <v>118</v>
      </c>
      <c r="J83">
        <v>0.22770000000000001</v>
      </c>
      <c r="L83" s="14" t="s">
        <v>402</v>
      </c>
      <c r="M83" s="96">
        <v>41</v>
      </c>
    </row>
    <row r="84" spans="1:13" x14ac:dyDescent="0.25">
      <c r="A84" t="str">
        <f t="shared" si="1"/>
        <v/>
      </c>
      <c r="B84" t="s">
        <v>117</v>
      </c>
      <c r="D84" t="s">
        <v>117</v>
      </c>
      <c r="E84">
        <v>0.21010000000000001</v>
      </c>
      <c r="F84">
        <v>294</v>
      </c>
      <c r="I84" t="s">
        <v>119</v>
      </c>
      <c r="J84">
        <v>0.24129999999999999</v>
      </c>
      <c r="L84" s="13" t="s">
        <v>295</v>
      </c>
      <c r="M84" s="97">
        <v>0.85089999999999999</v>
      </c>
    </row>
    <row r="85" spans="1:13" ht="15.75" thickBot="1" x14ac:dyDescent="0.3">
      <c r="A85" t="str">
        <f t="shared" si="1"/>
        <v/>
      </c>
      <c r="B85" t="s">
        <v>118</v>
      </c>
      <c r="D85" t="s">
        <v>118</v>
      </c>
      <c r="E85">
        <v>0.22770000000000001</v>
      </c>
      <c r="F85">
        <v>287</v>
      </c>
      <c r="I85" t="s">
        <v>120</v>
      </c>
      <c r="J85">
        <v>0.91</v>
      </c>
      <c r="L85" s="14" t="s">
        <v>404</v>
      </c>
      <c r="M85" s="98">
        <v>42</v>
      </c>
    </row>
    <row r="86" spans="1:13" x14ac:dyDescent="0.25">
      <c r="A86" t="str">
        <f t="shared" si="1"/>
        <v/>
      </c>
      <c r="B86" t="s">
        <v>119</v>
      </c>
      <c r="D86" t="s">
        <v>119</v>
      </c>
      <c r="E86">
        <v>0.24129999999999999</v>
      </c>
      <c r="F86">
        <v>282</v>
      </c>
      <c r="I86" t="s">
        <v>121</v>
      </c>
      <c r="J86">
        <v>1.7299999999999999E-2</v>
      </c>
      <c r="L86" s="13" t="s">
        <v>252</v>
      </c>
      <c r="M86" s="99">
        <v>0.84599999999999997</v>
      </c>
    </row>
    <row r="87" spans="1:13" ht="15.75" thickBot="1" x14ac:dyDescent="0.3">
      <c r="A87" t="str">
        <f t="shared" si="1"/>
        <v/>
      </c>
      <c r="B87" t="s">
        <v>120</v>
      </c>
      <c r="D87" t="s">
        <v>120</v>
      </c>
      <c r="E87">
        <v>0.91</v>
      </c>
      <c r="F87">
        <v>23</v>
      </c>
      <c r="I87" t="s">
        <v>122</v>
      </c>
      <c r="J87">
        <v>0.50049999999999994</v>
      </c>
      <c r="L87" s="14" t="s">
        <v>413</v>
      </c>
      <c r="M87" s="100">
        <v>43</v>
      </c>
    </row>
    <row r="88" spans="1:13" x14ac:dyDescent="0.25">
      <c r="A88" t="str">
        <f t="shared" si="1"/>
        <v/>
      </c>
      <c r="B88" t="s">
        <v>121</v>
      </c>
      <c r="D88" t="s">
        <v>121</v>
      </c>
      <c r="E88">
        <v>1.7299999999999999E-2</v>
      </c>
      <c r="F88">
        <v>350</v>
      </c>
      <c r="I88" t="s">
        <v>123</v>
      </c>
      <c r="J88">
        <v>0.52629999999999999</v>
      </c>
      <c r="L88" s="13" t="s">
        <v>84</v>
      </c>
      <c r="M88" s="101">
        <v>0.8458</v>
      </c>
    </row>
    <row r="89" spans="1:13" ht="15.75" thickBot="1" x14ac:dyDescent="0.3">
      <c r="A89" t="str">
        <f t="shared" si="1"/>
        <v/>
      </c>
      <c r="B89" t="s">
        <v>122</v>
      </c>
      <c r="D89" t="s">
        <v>122</v>
      </c>
      <c r="E89">
        <v>0.50049999999999994</v>
      </c>
      <c r="F89">
        <v>152</v>
      </c>
      <c r="I89" t="s">
        <v>124</v>
      </c>
      <c r="J89">
        <v>0.55889999999999995</v>
      </c>
      <c r="L89" s="14" t="s">
        <v>418</v>
      </c>
      <c r="M89" s="102">
        <v>44</v>
      </c>
    </row>
    <row r="90" spans="1:13" x14ac:dyDescent="0.25">
      <c r="A90" t="str">
        <f t="shared" si="1"/>
        <v/>
      </c>
      <c r="B90" t="s">
        <v>123</v>
      </c>
      <c r="D90" t="s">
        <v>123</v>
      </c>
      <c r="E90">
        <v>0.52629999999999999</v>
      </c>
      <c r="F90">
        <v>147</v>
      </c>
      <c r="I90" t="s">
        <v>125</v>
      </c>
      <c r="J90">
        <v>0.29770000000000002</v>
      </c>
      <c r="L90" s="424" t="s">
        <v>130</v>
      </c>
      <c r="M90" s="103">
        <v>0.84389999999999998</v>
      </c>
    </row>
    <row r="91" spans="1:13" ht="15.75" thickBot="1" x14ac:dyDescent="0.3">
      <c r="A91" t="str">
        <f t="shared" si="1"/>
        <v/>
      </c>
      <c r="B91" t="s">
        <v>124</v>
      </c>
      <c r="D91" t="s">
        <v>124</v>
      </c>
      <c r="E91">
        <v>0.55889999999999995</v>
      </c>
      <c r="F91">
        <v>142</v>
      </c>
      <c r="I91" t="s">
        <v>126</v>
      </c>
      <c r="J91">
        <v>0.22950000000000001</v>
      </c>
      <c r="L91" s="425"/>
      <c r="M91" s="104">
        <v>45</v>
      </c>
    </row>
    <row r="92" spans="1:13" x14ac:dyDescent="0.25">
      <c r="A92" t="str">
        <f t="shared" si="1"/>
        <v/>
      </c>
      <c r="B92" t="s">
        <v>125</v>
      </c>
      <c r="D92" t="s">
        <v>125</v>
      </c>
      <c r="E92">
        <v>0.29770000000000002</v>
      </c>
      <c r="F92">
        <v>260</v>
      </c>
      <c r="I92" t="s">
        <v>127</v>
      </c>
      <c r="J92">
        <v>0.24490000000000001</v>
      </c>
      <c r="L92" s="13" t="s">
        <v>132</v>
      </c>
      <c r="M92" s="105">
        <v>0.84250000000000003</v>
      </c>
    </row>
    <row r="93" spans="1:13" ht="15.75" thickBot="1" x14ac:dyDescent="0.3">
      <c r="A93" t="str">
        <f t="shared" si="1"/>
        <v/>
      </c>
      <c r="B93" t="s">
        <v>126</v>
      </c>
      <c r="D93" t="s">
        <v>126</v>
      </c>
      <c r="E93">
        <v>0.22950000000000001</v>
      </c>
      <c r="F93">
        <v>286</v>
      </c>
      <c r="I93" t="s">
        <v>128</v>
      </c>
      <c r="J93">
        <v>0.58530000000000004</v>
      </c>
      <c r="L93" s="14" t="s">
        <v>415</v>
      </c>
      <c r="M93" s="106">
        <v>46</v>
      </c>
    </row>
    <row r="94" spans="1:13" x14ac:dyDescent="0.25">
      <c r="A94" t="str">
        <f t="shared" si="1"/>
        <v/>
      </c>
      <c r="B94" t="s">
        <v>127</v>
      </c>
      <c r="D94" t="s">
        <v>127</v>
      </c>
      <c r="E94">
        <v>0.24490000000000001</v>
      </c>
      <c r="F94">
        <v>279</v>
      </c>
      <c r="I94" t="s">
        <v>129</v>
      </c>
      <c r="J94">
        <v>0.4284</v>
      </c>
      <c r="L94" s="13" t="s">
        <v>156</v>
      </c>
      <c r="M94" s="107">
        <v>0.84089999999999998</v>
      </c>
    </row>
    <row r="95" spans="1:13" ht="15.75" thickBot="1" x14ac:dyDescent="0.3">
      <c r="A95" t="str">
        <f t="shared" si="1"/>
        <v/>
      </c>
      <c r="B95" t="s">
        <v>128</v>
      </c>
      <c r="D95" t="s">
        <v>128</v>
      </c>
      <c r="E95">
        <v>0.58530000000000004</v>
      </c>
      <c r="F95">
        <v>132</v>
      </c>
      <c r="I95" t="s">
        <v>130</v>
      </c>
      <c r="J95">
        <v>0.84389999999999998</v>
      </c>
      <c r="L95" s="14" t="s">
        <v>415</v>
      </c>
      <c r="M95" s="108">
        <v>47</v>
      </c>
    </row>
    <row r="96" spans="1:13" x14ac:dyDescent="0.25">
      <c r="A96" t="str">
        <f t="shared" si="1"/>
        <v/>
      </c>
      <c r="B96" t="s">
        <v>129</v>
      </c>
      <c r="D96" t="s">
        <v>129</v>
      </c>
      <c r="E96">
        <v>0.4284</v>
      </c>
      <c r="F96">
        <v>185</v>
      </c>
      <c r="I96" t="s">
        <v>131</v>
      </c>
      <c r="J96">
        <v>0.89</v>
      </c>
      <c r="L96" s="424" t="s">
        <v>79</v>
      </c>
      <c r="M96" s="109">
        <v>0.83069999999999999</v>
      </c>
    </row>
    <row r="97" spans="1:13" ht="15.75" thickBot="1" x14ac:dyDescent="0.3">
      <c r="A97" t="str">
        <f t="shared" si="1"/>
        <v/>
      </c>
      <c r="B97" t="s">
        <v>130</v>
      </c>
      <c r="D97" t="s">
        <v>130</v>
      </c>
      <c r="E97">
        <v>0.84389999999999998</v>
      </c>
      <c r="F97">
        <v>45</v>
      </c>
      <c r="I97" t="s">
        <v>132</v>
      </c>
      <c r="J97">
        <v>0.84250000000000003</v>
      </c>
      <c r="L97" s="425"/>
      <c r="M97" s="110">
        <v>48</v>
      </c>
    </row>
    <row r="98" spans="1:13" x14ac:dyDescent="0.25">
      <c r="A98" t="str">
        <f t="shared" si="1"/>
        <v/>
      </c>
      <c r="B98" t="s">
        <v>131</v>
      </c>
      <c r="D98" t="s">
        <v>131</v>
      </c>
      <c r="E98">
        <v>0.89</v>
      </c>
      <c r="F98">
        <v>30</v>
      </c>
      <c r="I98" t="s">
        <v>133</v>
      </c>
      <c r="J98">
        <v>0.4128</v>
      </c>
      <c r="L98" s="13" t="s">
        <v>69</v>
      </c>
      <c r="M98" s="111">
        <v>0.82499999999999996</v>
      </c>
    </row>
    <row r="99" spans="1:13" ht="15.75" thickBot="1" x14ac:dyDescent="0.3">
      <c r="A99" t="str">
        <f t="shared" si="1"/>
        <v/>
      </c>
      <c r="B99" t="s">
        <v>132</v>
      </c>
      <c r="D99" t="s">
        <v>132</v>
      </c>
      <c r="E99">
        <v>0.84250000000000003</v>
      </c>
      <c r="F99">
        <v>46</v>
      </c>
      <c r="I99" t="s">
        <v>134</v>
      </c>
      <c r="J99">
        <v>0.77059999999999995</v>
      </c>
      <c r="L99" s="14" t="s">
        <v>409</v>
      </c>
      <c r="M99" s="112">
        <v>49</v>
      </c>
    </row>
    <row r="100" spans="1:13" x14ac:dyDescent="0.25">
      <c r="A100" t="str">
        <f t="shared" si="1"/>
        <v/>
      </c>
      <c r="B100" t="s">
        <v>133</v>
      </c>
      <c r="D100" t="s">
        <v>133</v>
      </c>
      <c r="E100">
        <v>0.4128</v>
      </c>
      <c r="F100">
        <v>191</v>
      </c>
      <c r="I100" t="s">
        <v>135</v>
      </c>
      <c r="J100">
        <v>0.75080000000000002</v>
      </c>
      <c r="L100" s="424" t="s">
        <v>367</v>
      </c>
      <c r="M100" s="113">
        <v>0.82479999999999998</v>
      </c>
    </row>
    <row r="101" spans="1:13" ht="15.75" thickBot="1" x14ac:dyDescent="0.3">
      <c r="A101" t="str">
        <f t="shared" si="1"/>
        <v/>
      </c>
      <c r="B101" t="s">
        <v>134</v>
      </c>
      <c r="D101" t="s">
        <v>134</v>
      </c>
      <c r="E101">
        <v>0.77059999999999995</v>
      </c>
      <c r="F101">
        <v>71</v>
      </c>
      <c r="I101" t="s">
        <v>136</v>
      </c>
      <c r="J101">
        <v>0.97340000000000004</v>
      </c>
      <c r="L101" s="425"/>
      <c r="M101" s="114">
        <v>50</v>
      </c>
    </row>
    <row r="102" spans="1:13" ht="15.75" thickBot="1" x14ac:dyDescent="0.3">
      <c r="A102" t="str">
        <f t="shared" si="1"/>
        <v/>
      </c>
      <c r="B102" t="s">
        <v>135</v>
      </c>
      <c r="D102" t="s">
        <v>135</v>
      </c>
      <c r="E102">
        <v>0.75080000000000002</v>
      </c>
      <c r="F102">
        <v>76</v>
      </c>
      <c r="I102" t="s">
        <v>137</v>
      </c>
      <c r="J102">
        <v>3.2000000000000002E-3</v>
      </c>
      <c r="L102" s="63" t="s">
        <v>23</v>
      </c>
      <c r="M102" s="64" t="s">
        <v>391</v>
      </c>
    </row>
    <row r="103" spans="1:13" x14ac:dyDescent="0.25">
      <c r="A103" t="str">
        <f t="shared" si="1"/>
        <v/>
      </c>
      <c r="B103" t="s">
        <v>136</v>
      </c>
      <c r="D103" t="s">
        <v>136</v>
      </c>
      <c r="E103">
        <v>0.97340000000000004</v>
      </c>
      <c r="F103">
        <v>4</v>
      </c>
      <c r="I103" t="s">
        <v>138</v>
      </c>
      <c r="J103">
        <v>0.27179999999999999</v>
      </c>
      <c r="L103" s="13" t="s">
        <v>67</v>
      </c>
      <c r="M103" s="115">
        <v>0.82379999999999998</v>
      </c>
    </row>
    <row r="104" spans="1:13" ht="15.75" thickBot="1" x14ac:dyDescent="0.3">
      <c r="A104" t="str">
        <f t="shared" si="1"/>
        <v/>
      </c>
      <c r="B104" t="s">
        <v>137</v>
      </c>
      <c r="D104" t="s">
        <v>137</v>
      </c>
      <c r="E104">
        <v>3.2000000000000002E-3</v>
      </c>
      <c r="F104">
        <v>351</v>
      </c>
      <c r="I104" t="s">
        <v>139</v>
      </c>
      <c r="J104">
        <v>0.81940000000000002</v>
      </c>
      <c r="L104" s="14" t="s">
        <v>421</v>
      </c>
      <c r="M104" s="116">
        <v>51</v>
      </c>
    </row>
    <row r="105" spans="1:13" x14ac:dyDescent="0.25">
      <c r="A105" t="str">
        <f t="shared" si="1"/>
        <v/>
      </c>
      <c r="B105" t="s">
        <v>138</v>
      </c>
      <c r="D105" t="s">
        <v>138</v>
      </c>
      <c r="E105">
        <v>0.27179999999999999</v>
      </c>
      <c r="F105">
        <v>269</v>
      </c>
      <c r="I105" t="s">
        <v>140</v>
      </c>
      <c r="J105">
        <v>0.18679999999999999</v>
      </c>
      <c r="L105" s="424" t="s">
        <v>271</v>
      </c>
      <c r="M105" s="117">
        <v>0.8236</v>
      </c>
    </row>
    <row r="106" spans="1:13" ht="15.75" thickBot="1" x14ac:dyDescent="0.3">
      <c r="A106" t="str">
        <f t="shared" si="1"/>
        <v/>
      </c>
      <c r="B106" t="s">
        <v>139</v>
      </c>
      <c r="D106" t="s">
        <v>139</v>
      </c>
      <c r="E106">
        <v>0.81940000000000002</v>
      </c>
      <c r="F106">
        <v>53</v>
      </c>
      <c r="I106" t="s">
        <v>141</v>
      </c>
      <c r="J106">
        <v>0.37940000000000002</v>
      </c>
      <c r="L106" s="425"/>
      <c r="M106" s="118">
        <v>52</v>
      </c>
    </row>
    <row r="107" spans="1:13" x14ac:dyDescent="0.25">
      <c r="A107" t="str">
        <f t="shared" si="1"/>
        <v/>
      </c>
      <c r="B107" t="s">
        <v>140</v>
      </c>
      <c r="D107" t="s">
        <v>140</v>
      </c>
      <c r="E107">
        <v>0.18679999999999999</v>
      </c>
      <c r="F107">
        <v>302</v>
      </c>
      <c r="I107" t="s">
        <v>142</v>
      </c>
      <c r="J107">
        <v>0.62190000000000001</v>
      </c>
      <c r="L107" s="424" t="s">
        <v>139</v>
      </c>
      <c r="M107" s="119">
        <v>0.81940000000000002</v>
      </c>
    </row>
    <row r="108" spans="1:13" ht="15.75" thickBot="1" x14ac:dyDescent="0.3">
      <c r="A108" t="str">
        <f t="shared" si="1"/>
        <v/>
      </c>
      <c r="B108" t="s">
        <v>141</v>
      </c>
      <c r="D108" t="s">
        <v>141</v>
      </c>
      <c r="E108">
        <v>0.37940000000000002</v>
      </c>
      <c r="F108">
        <v>212</v>
      </c>
      <c r="I108" t="s">
        <v>143</v>
      </c>
      <c r="J108">
        <v>0.62360000000000004</v>
      </c>
      <c r="L108" s="425"/>
      <c r="M108" s="120">
        <v>53</v>
      </c>
    </row>
    <row r="109" spans="1:13" x14ac:dyDescent="0.25">
      <c r="A109" t="str">
        <f t="shared" si="1"/>
        <v/>
      </c>
      <c r="B109" t="s">
        <v>142</v>
      </c>
      <c r="D109" t="s">
        <v>142</v>
      </c>
      <c r="E109">
        <v>0.62190000000000001</v>
      </c>
      <c r="F109">
        <v>126</v>
      </c>
      <c r="I109" t="s">
        <v>144</v>
      </c>
      <c r="J109">
        <v>0.37430000000000002</v>
      </c>
      <c r="L109" s="424" t="s">
        <v>91</v>
      </c>
      <c r="M109" s="121">
        <v>0.81679999999999997</v>
      </c>
    </row>
    <row r="110" spans="1:13" ht="15.75" thickBot="1" x14ac:dyDescent="0.3">
      <c r="A110" t="str">
        <f t="shared" si="1"/>
        <v/>
      </c>
      <c r="B110" t="s">
        <v>143</v>
      </c>
      <c r="D110" t="s">
        <v>143</v>
      </c>
      <c r="E110">
        <v>0.62360000000000004</v>
      </c>
      <c r="F110">
        <v>124</v>
      </c>
      <c r="I110" t="s">
        <v>145</v>
      </c>
      <c r="J110">
        <v>0.72709999999999997</v>
      </c>
      <c r="L110" s="425"/>
      <c r="M110" s="122">
        <v>54</v>
      </c>
    </row>
    <row r="111" spans="1:13" x14ac:dyDescent="0.25">
      <c r="A111" t="str">
        <f t="shared" si="1"/>
        <v/>
      </c>
      <c r="B111" t="s">
        <v>144</v>
      </c>
      <c r="D111" t="s">
        <v>144</v>
      </c>
      <c r="E111">
        <v>0.37430000000000002</v>
      </c>
      <c r="F111">
        <v>218</v>
      </c>
      <c r="I111" t="s">
        <v>146</v>
      </c>
      <c r="J111">
        <v>0.32990000000000003</v>
      </c>
      <c r="L111" s="424" t="s">
        <v>46</v>
      </c>
      <c r="M111" s="123">
        <v>0.81420000000000003</v>
      </c>
    </row>
    <row r="112" spans="1:13" ht="15.75" thickBot="1" x14ac:dyDescent="0.3">
      <c r="A112" t="str">
        <f t="shared" si="1"/>
        <v/>
      </c>
      <c r="B112" t="s">
        <v>145</v>
      </c>
      <c r="D112" t="s">
        <v>145</v>
      </c>
      <c r="E112">
        <v>0.72709999999999997</v>
      </c>
      <c r="F112">
        <v>89</v>
      </c>
      <c r="I112" t="s">
        <v>147</v>
      </c>
      <c r="J112">
        <v>0.3982</v>
      </c>
      <c r="L112" s="425"/>
      <c r="M112" s="124">
        <v>55</v>
      </c>
    </row>
    <row r="113" spans="1:13" x14ac:dyDescent="0.25">
      <c r="A113" t="str">
        <f t="shared" si="1"/>
        <v/>
      </c>
      <c r="B113" t="s">
        <v>146</v>
      </c>
      <c r="D113" t="s">
        <v>146</v>
      </c>
      <c r="E113">
        <v>0.32990000000000003</v>
      </c>
      <c r="F113">
        <v>241</v>
      </c>
      <c r="I113" t="s">
        <v>430</v>
      </c>
      <c r="J113">
        <v>0.20899999999999999</v>
      </c>
      <c r="L113" s="13" t="s">
        <v>268</v>
      </c>
      <c r="M113" s="125">
        <v>0.80979999999999996</v>
      </c>
    </row>
    <row r="114" spans="1:13" ht="15.75" thickBot="1" x14ac:dyDescent="0.3">
      <c r="A114" t="str">
        <f t="shared" si="1"/>
        <v/>
      </c>
      <c r="B114" t="s">
        <v>147</v>
      </c>
      <c r="D114" t="s">
        <v>147</v>
      </c>
      <c r="E114">
        <v>0.3982</v>
      </c>
      <c r="F114">
        <v>199</v>
      </c>
      <c r="I114" t="s">
        <v>149</v>
      </c>
      <c r="J114">
        <v>0.219</v>
      </c>
      <c r="L114" s="14" t="s">
        <v>413</v>
      </c>
      <c r="M114" s="126">
        <v>56</v>
      </c>
    </row>
    <row r="115" spans="1:13" x14ac:dyDescent="0.25">
      <c r="A115" t="str">
        <f t="shared" si="1"/>
        <v>BAD</v>
      </c>
      <c r="B115" t="s">
        <v>148</v>
      </c>
      <c r="D115" t="s">
        <v>430</v>
      </c>
      <c r="E115">
        <v>0.20899999999999999</v>
      </c>
      <c r="F115">
        <v>295</v>
      </c>
      <c r="I115" t="s">
        <v>150</v>
      </c>
      <c r="J115">
        <v>0.41210000000000002</v>
      </c>
      <c r="L115" s="424" t="s">
        <v>358</v>
      </c>
      <c r="M115" s="127">
        <v>0.80910000000000004</v>
      </c>
    </row>
    <row r="116" spans="1:13" ht="15.75" thickBot="1" x14ac:dyDescent="0.3">
      <c r="A116" t="str">
        <f t="shared" si="1"/>
        <v/>
      </c>
      <c r="B116" t="s">
        <v>149</v>
      </c>
      <c r="D116" t="s">
        <v>149</v>
      </c>
      <c r="E116">
        <v>0.219</v>
      </c>
      <c r="F116">
        <v>291</v>
      </c>
      <c r="I116" t="s">
        <v>151</v>
      </c>
      <c r="J116">
        <v>0.1744</v>
      </c>
      <c r="L116" s="425"/>
      <c r="M116" s="128">
        <v>57</v>
      </c>
    </row>
    <row r="117" spans="1:13" x14ac:dyDescent="0.25">
      <c r="A117" t="str">
        <f t="shared" si="1"/>
        <v/>
      </c>
      <c r="B117" t="s">
        <v>150</v>
      </c>
      <c r="D117" t="s">
        <v>150</v>
      </c>
      <c r="E117">
        <v>0.41210000000000002</v>
      </c>
      <c r="F117">
        <v>192</v>
      </c>
      <c r="I117" t="s">
        <v>152</v>
      </c>
      <c r="J117">
        <v>0.86970000000000003</v>
      </c>
      <c r="L117" s="424" t="s">
        <v>200</v>
      </c>
      <c r="M117" s="129">
        <v>0.80689999999999995</v>
      </c>
    </row>
    <row r="118" spans="1:13" ht="15.75" thickBot="1" x14ac:dyDescent="0.3">
      <c r="A118" t="str">
        <f t="shared" si="1"/>
        <v/>
      </c>
      <c r="B118" t="s">
        <v>151</v>
      </c>
      <c r="D118" t="s">
        <v>151</v>
      </c>
      <c r="E118">
        <v>0.1744</v>
      </c>
      <c r="F118">
        <v>308</v>
      </c>
      <c r="I118" t="s">
        <v>153</v>
      </c>
      <c r="J118">
        <v>0.13800000000000001</v>
      </c>
      <c r="L118" s="425"/>
      <c r="M118" s="130">
        <v>58</v>
      </c>
    </row>
    <row r="119" spans="1:13" x14ac:dyDescent="0.25">
      <c r="A119" t="str">
        <f t="shared" si="1"/>
        <v/>
      </c>
      <c r="B119" t="s">
        <v>152</v>
      </c>
      <c r="D119" t="s">
        <v>152</v>
      </c>
      <c r="E119">
        <v>0.86970000000000003</v>
      </c>
      <c r="F119">
        <v>38</v>
      </c>
      <c r="I119" t="s">
        <v>154</v>
      </c>
      <c r="J119">
        <v>0.78710000000000002</v>
      </c>
      <c r="L119" s="13" t="s">
        <v>234</v>
      </c>
      <c r="M119" s="131">
        <v>0.80640000000000001</v>
      </c>
    </row>
    <row r="120" spans="1:13" ht="15.75" thickBot="1" x14ac:dyDescent="0.3">
      <c r="A120" t="str">
        <f t="shared" si="1"/>
        <v/>
      </c>
      <c r="B120" t="s">
        <v>153</v>
      </c>
      <c r="D120" t="s">
        <v>153</v>
      </c>
      <c r="E120">
        <v>0.13800000000000001</v>
      </c>
      <c r="F120">
        <v>320</v>
      </c>
      <c r="I120" t="s">
        <v>155</v>
      </c>
      <c r="J120">
        <v>0.32019999999999998</v>
      </c>
      <c r="L120" s="14" t="s">
        <v>419</v>
      </c>
      <c r="M120" s="132">
        <v>59</v>
      </c>
    </row>
    <row r="121" spans="1:13" x14ac:dyDescent="0.25">
      <c r="A121" t="str">
        <f t="shared" si="1"/>
        <v/>
      </c>
      <c r="B121" t="s">
        <v>154</v>
      </c>
      <c r="D121" t="s">
        <v>154</v>
      </c>
      <c r="E121">
        <v>0.78710000000000002</v>
      </c>
      <c r="F121">
        <v>65</v>
      </c>
      <c r="I121" t="s">
        <v>156</v>
      </c>
      <c r="J121">
        <v>0.84089999999999998</v>
      </c>
      <c r="L121" s="424" t="s">
        <v>198</v>
      </c>
      <c r="M121" s="133">
        <v>0.80569999999999997</v>
      </c>
    </row>
    <row r="122" spans="1:13" ht="15.75" thickBot="1" x14ac:dyDescent="0.3">
      <c r="A122" t="str">
        <f t="shared" si="1"/>
        <v/>
      </c>
      <c r="B122" t="s">
        <v>155</v>
      </c>
      <c r="D122" t="s">
        <v>155</v>
      </c>
      <c r="E122">
        <v>0.32019999999999998</v>
      </c>
      <c r="F122">
        <v>250</v>
      </c>
      <c r="I122" t="s">
        <v>157</v>
      </c>
      <c r="J122">
        <v>0.2417</v>
      </c>
      <c r="L122" s="425"/>
      <c r="M122" s="134">
        <v>60</v>
      </c>
    </row>
    <row r="123" spans="1:13" x14ac:dyDescent="0.25">
      <c r="A123" t="str">
        <f t="shared" si="1"/>
        <v/>
      </c>
      <c r="B123" t="s">
        <v>156</v>
      </c>
      <c r="D123" t="s">
        <v>156</v>
      </c>
      <c r="E123">
        <v>0.84089999999999998</v>
      </c>
      <c r="F123">
        <v>47</v>
      </c>
      <c r="I123" t="s">
        <v>158</v>
      </c>
      <c r="J123">
        <v>0.74370000000000003</v>
      </c>
      <c r="L123" s="13" t="s">
        <v>357</v>
      </c>
      <c r="M123" s="135">
        <v>0.79830000000000001</v>
      </c>
    </row>
    <row r="124" spans="1:13" ht="15.75" thickBot="1" x14ac:dyDescent="0.3">
      <c r="A124" t="str">
        <f t="shared" si="1"/>
        <v/>
      </c>
      <c r="B124" t="s">
        <v>157</v>
      </c>
      <c r="D124" t="s">
        <v>157</v>
      </c>
      <c r="E124">
        <v>0.2417</v>
      </c>
      <c r="F124">
        <v>281</v>
      </c>
      <c r="I124" t="s">
        <v>159</v>
      </c>
      <c r="J124">
        <v>0.88060000000000005</v>
      </c>
      <c r="L124" s="14" t="s">
        <v>416</v>
      </c>
      <c r="M124" s="136">
        <v>61</v>
      </c>
    </row>
    <row r="125" spans="1:13" x14ac:dyDescent="0.25">
      <c r="A125" t="str">
        <f t="shared" si="1"/>
        <v/>
      </c>
      <c r="B125" t="s">
        <v>158</v>
      </c>
      <c r="D125" t="s">
        <v>158</v>
      </c>
      <c r="E125">
        <v>0.74370000000000003</v>
      </c>
      <c r="F125">
        <v>80</v>
      </c>
      <c r="I125" t="s">
        <v>160</v>
      </c>
      <c r="J125">
        <v>0.90920000000000001</v>
      </c>
      <c r="L125" s="13" t="s">
        <v>313</v>
      </c>
      <c r="M125" s="137">
        <v>0.79459999999999997</v>
      </c>
    </row>
    <row r="126" spans="1:13" ht="15.75" thickBot="1" x14ac:dyDescent="0.3">
      <c r="A126" t="str">
        <f t="shared" si="1"/>
        <v/>
      </c>
      <c r="B126" t="s">
        <v>159</v>
      </c>
      <c r="D126" t="s">
        <v>159</v>
      </c>
      <c r="E126">
        <v>0.88060000000000005</v>
      </c>
      <c r="F126">
        <v>33</v>
      </c>
      <c r="I126" t="s">
        <v>161</v>
      </c>
      <c r="J126">
        <v>0.36270000000000002</v>
      </c>
      <c r="L126" s="14" t="s">
        <v>421</v>
      </c>
      <c r="M126" s="138">
        <v>62</v>
      </c>
    </row>
    <row r="127" spans="1:13" x14ac:dyDescent="0.25">
      <c r="A127" t="str">
        <f t="shared" si="1"/>
        <v/>
      </c>
      <c r="B127" t="s">
        <v>160</v>
      </c>
      <c r="D127" t="s">
        <v>160</v>
      </c>
      <c r="E127">
        <v>0.90920000000000001</v>
      </c>
      <c r="F127">
        <v>24</v>
      </c>
      <c r="I127" t="s">
        <v>162</v>
      </c>
      <c r="J127">
        <v>0.23089999999999999</v>
      </c>
      <c r="L127" s="424" t="s">
        <v>339</v>
      </c>
      <c r="M127" s="139">
        <v>0.78839999999999999</v>
      </c>
    </row>
    <row r="128" spans="1:13" ht="15.75" thickBot="1" x14ac:dyDescent="0.3">
      <c r="A128" t="str">
        <f t="shared" si="1"/>
        <v/>
      </c>
      <c r="B128" t="s">
        <v>161</v>
      </c>
      <c r="D128" t="s">
        <v>161</v>
      </c>
      <c r="E128">
        <v>0.36270000000000002</v>
      </c>
      <c r="F128">
        <v>226</v>
      </c>
      <c r="I128" t="s">
        <v>163</v>
      </c>
      <c r="J128">
        <v>0.22059999999999999</v>
      </c>
      <c r="L128" s="425"/>
      <c r="M128" s="140">
        <v>63</v>
      </c>
    </row>
    <row r="129" spans="1:13" x14ac:dyDescent="0.25">
      <c r="A129" t="str">
        <f t="shared" si="1"/>
        <v/>
      </c>
      <c r="B129" t="s">
        <v>162</v>
      </c>
      <c r="D129" t="s">
        <v>162</v>
      </c>
      <c r="E129">
        <v>0.23089999999999999</v>
      </c>
      <c r="F129">
        <v>285</v>
      </c>
      <c r="I129" t="s">
        <v>164</v>
      </c>
      <c r="J129">
        <v>7.8600000000000003E-2</v>
      </c>
      <c r="L129" s="13" t="s">
        <v>99</v>
      </c>
      <c r="M129" s="141">
        <v>0.78749999999999998</v>
      </c>
    </row>
    <row r="130" spans="1:13" ht="15.75" thickBot="1" x14ac:dyDescent="0.3">
      <c r="A130" t="str">
        <f t="shared" si="1"/>
        <v/>
      </c>
      <c r="B130" t="s">
        <v>163</v>
      </c>
      <c r="D130" t="s">
        <v>163</v>
      </c>
      <c r="E130">
        <v>0.22059999999999999</v>
      </c>
      <c r="F130">
        <v>290</v>
      </c>
      <c r="I130" t="s">
        <v>165</v>
      </c>
      <c r="J130">
        <v>0.16170000000000001</v>
      </c>
      <c r="L130" s="14" t="s">
        <v>422</v>
      </c>
      <c r="M130" s="142">
        <v>64</v>
      </c>
    </row>
    <row r="131" spans="1:13" x14ac:dyDescent="0.25">
      <c r="A131" t="str">
        <f t="shared" ref="A131:A194" si="2">IF(B131=D131,"","BAD")</f>
        <v/>
      </c>
      <c r="B131" t="s">
        <v>164</v>
      </c>
      <c r="D131" t="s">
        <v>164</v>
      </c>
      <c r="E131">
        <v>7.8600000000000003E-2</v>
      </c>
      <c r="F131">
        <v>339</v>
      </c>
      <c r="I131" t="s">
        <v>166</v>
      </c>
      <c r="J131">
        <v>0.40720000000000001</v>
      </c>
      <c r="L131" s="424" t="s">
        <v>154</v>
      </c>
      <c r="M131" s="143">
        <v>0.78710000000000002</v>
      </c>
    </row>
    <row r="132" spans="1:13" ht="15.75" thickBot="1" x14ac:dyDescent="0.3">
      <c r="A132" t="str">
        <f t="shared" si="2"/>
        <v/>
      </c>
      <c r="B132" t="s">
        <v>165</v>
      </c>
      <c r="D132" t="s">
        <v>165</v>
      </c>
      <c r="E132">
        <v>0.16170000000000001</v>
      </c>
      <c r="F132">
        <v>312</v>
      </c>
      <c r="I132" t="s">
        <v>167</v>
      </c>
      <c r="J132">
        <v>0.9032</v>
      </c>
      <c r="L132" s="425"/>
      <c r="M132" s="144">
        <v>65</v>
      </c>
    </row>
    <row r="133" spans="1:13" x14ac:dyDescent="0.25">
      <c r="A133" t="str">
        <f t="shared" si="2"/>
        <v/>
      </c>
      <c r="B133" t="s">
        <v>166</v>
      </c>
      <c r="D133" t="s">
        <v>166</v>
      </c>
      <c r="E133">
        <v>0.40720000000000001</v>
      </c>
      <c r="F133">
        <v>196</v>
      </c>
      <c r="I133" t="s">
        <v>168</v>
      </c>
      <c r="J133">
        <v>0.66790000000000005</v>
      </c>
      <c r="L133" s="424" t="s">
        <v>256</v>
      </c>
      <c r="M133" s="145">
        <v>0.78539999999999999</v>
      </c>
    </row>
    <row r="134" spans="1:13" ht="15.75" thickBot="1" x14ac:dyDescent="0.3">
      <c r="A134" t="str">
        <f t="shared" si="2"/>
        <v/>
      </c>
      <c r="B134" t="s">
        <v>167</v>
      </c>
      <c r="D134" t="s">
        <v>167</v>
      </c>
      <c r="E134">
        <v>0.9032</v>
      </c>
      <c r="F134">
        <v>25</v>
      </c>
      <c r="I134" t="s">
        <v>169</v>
      </c>
      <c r="J134">
        <v>0.10920000000000001</v>
      </c>
      <c r="L134" s="425"/>
      <c r="M134" s="146">
        <v>66</v>
      </c>
    </row>
    <row r="135" spans="1:13" x14ac:dyDescent="0.25">
      <c r="A135" t="str">
        <f t="shared" si="2"/>
        <v/>
      </c>
      <c r="B135" t="s">
        <v>168</v>
      </c>
      <c r="D135" t="s">
        <v>168</v>
      </c>
      <c r="E135">
        <v>0.66790000000000005</v>
      </c>
      <c r="F135">
        <v>112</v>
      </c>
      <c r="I135" t="s">
        <v>170</v>
      </c>
      <c r="J135">
        <v>0.62490000000000001</v>
      </c>
      <c r="L135" s="13" t="s">
        <v>207</v>
      </c>
      <c r="M135" s="147">
        <v>0.78349999999999997</v>
      </c>
    </row>
    <row r="136" spans="1:13" ht="15.75" thickBot="1" x14ac:dyDescent="0.3">
      <c r="A136" t="str">
        <f t="shared" si="2"/>
        <v/>
      </c>
      <c r="B136" t="s">
        <v>169</v>
      </c>
      <c r="D136" t="s">
        <v>169</v>
      </c>
      <c r="E136">
        <v>0.10920000000000001</v>
      </c>
      <c r="F136">
        <v>331</v>
      </c>
      <c r="I136" t="s">
        <v>171</v>
      </c>
      <c r="J136">
        <v>0.99170000000000003</v>
      </c>
      <c r="L136" s="14" t="s">
        <v>406</v>
      </c>
      <c r="M136" s="148">
        <v>67</v>
      </c>
    </row>
    <row r="137" spans="1:13" x14ac:dyDescent="0.25">
      <c r="A137" t="str">
        <f t="shared" si="2"/>
        <v/>
      </c>
      <c r="B137" t="s">
        <v>170</v>
      </c>
      <c r="D137" t="s">
        <v>170</v>
      </c>
      <c r="E137">
        <v>0.62490000000000001</v>
      </c>
      <c r="F137">
        <v>123</v>
      </c>
      <c r="I137" t="s">
        <v>172</v>
      </c>
      <c r="J137">
        <v>0.67510000000000003</v>
      </c>
      <c r="L137" s="424" t="s">
        <v>281</v>
      </c>
      <c r="M137" s="149">
        <v>0.78029999999999999</v>
      </c>
    </row>
    <row r="138" spans="1:13" ht="15.75" thickBot="1" x14ac:dyDescent="0.3">
      <c r="A138" t="str">
        <f t="shared" si="2"/>
        <v/>
      </c>
      <c r="B138" s="416" t="s">
        <v>171</v>
      </c>
      <c r="D138" t="s">
        <v>171</v>
      </c>
      <c r="E138">
        <v>0.99170000000000003</v>
      </c>
      <c r="F138">
        <v>1</v>
      </c>
      <c r="I138" t="s">
        <v>173</v>
      </c>
      <c r="J138">
        <v>0.60299999999999998</v>
      </c>
      <c r="L138" s="425"/>
      <c r="M138" s="150">
        <v>68</v>
      </c>
    </row>
    <row r="139" spans="1:13" x14ac:dyDescent="0.25">
      <c r="A139" t="str">
        <f t="shared" si="2"/>
        <v/>
      </c>
      <c r="B139" t="s">
        <v>172</v>
      </c>
      <c r="D139" t="s">
        <v>172</v>
      </c>
      <c r="E139">
        <v>0.67510000000000003</v>
      </c>
      <c r="F139">
        <v>110</v>
      </c>
      <c r="I139" t="s">
        <v>174</v>
      </c>
      <c r="J139">
        <v>0.1762</v>
      </c>
      <c r="L139" s="424" t="s">
        <v>202</v>
      </c>
      <c r="M139" s="151">
        <v>0.77859999999999996</v>
      </c>
    </row>
    <row r="140" spans="1:13" ht="15.75" thickBot="1" x14ac:dyDescent="0.3">
      <c r="A140" t="str">
        <f t="shared" si="2"/>
        <v/>
      </c>
      <c r="B140" t="s">
        <v>173</v>
      </c>
      <c r="D140" t="s">
        <v>173</v>
      </c>
      <c r="E140">
        <v>0.60299999999999998</v>
      </c>
      <c r="F140">
        <v>130</v>
      </c>
      <c r="I140" t="s">
        <v>175</v>
      </c>
      <c r="J140">
        <v>0.46970000000000001</v>
      </c>
      <c r="L140" s="425"/>
      <c r="M140" s="152">
        <v>69</v>
      </c>
    </row>
    <row r="141" spans="1:13" x14ac:dyDescent="0.25">
      <c r="A141" t="str">
        <f t="shared" si="2"/>
        <v/>
      </c>
      <c r="B141" t="s">
        <v>174</v>
      </c>
      <c r="D141" t="s">
        <v>174</v>
      </c>
      <c r="E141">
        <v>0.1762</v>
      </c>
      <c r="F141">
        <v>307</v>
      </c>
      <c r="I141" t="s">
        <v>176</v>
      </c>
      <c r="J141">
        <v>0.17349999999999999</v>
      </c>
      <c r="L141" s="13" t="s">
        <v>381</v>
      </c>
      <c r="M141" s="153">
        <v>0.7712</v>
      </c>
    </row>
    <row r="142" spans="1:13" ht="15.75" thickBot="1" x14ac:dyDescent="0.3">
      <c r="A142" t="str">
        <f t="shared" si="2"/>
        <v/>
      </c>
      <c r="B142" t="s">
        <v>175</v>
      </c>
      <c r="D142" t="s">
        <v>175</v>
      </c>
      <c r="E142">
        <v>0.46970000000000001</v>
      </c>
      <c r="F142">
        <v>164</v>
      </c>
      <c r="I142" t="s">
        <v>177</v>
      </c>
      <c r="J142">
        <v>0.19839999999999999</v>
      </c>
      <c r="L142" s="14" t="s">
        <v>421</v>
      </c>
      <c r="M142" s="154">
        <v>70</v>
      </c>
    </row>
    <row r="143" spans="1:13" x14ac:dyDescent="0.25">
      <c r="A143" t="str">
        <f t="shared" si="2"/>
        <v/>
      </c>
      <c r="B143" t="s">
        <v>176</v>
      </c>
      <c r="D143" t="s">
        <v>176</v>
      </c>
      <c r="E143">
        <v>0.17349999999999999</v>
      </c>
      <c r="F143">
        <v>309</v>
      </c>
      <c r="I143" t="s">
        <v>429</v>
      </c>
      <c r="J143">
        <v>0.32279999999999998</v>
      </c>
      <c r="L143" s="13" t="s">
        <v>134</v>
      </c>
      <c r="M143" s="155">
        <v>0.77059999999999995</v>
      </c>
    </row>
    <row r="144" spans="1:13" ht="15.75" thickBot="1" x14ac:dyDescent="0.3">
      <c r="A144" t="str">
        <f t="shared" si="2"/>
        <v/>
      </c>
      <c r="B144" t="s">
        <v>177</v>
      </c>
      <c r="D144" t="s">
        <v>177</v>
      </c>
      <c r="E144">
        <v>0.19839999999999999</v>
      </c>
      <c r="F144">
        <v>299</v>
      </c>
      <c r="I144" t="s">
        <v>178</v>
      </c>
      <c r="J144">
        <v>0.33439999999999998</v>
      </c>
      <c r="L144" s="14" t="s">
        <v>424</v>
      </c>
      <c r="M144" s="156">
        <v>71</v>
      </c>
    </row>
    <row r="145" spans="1:13" x14ac:dyDescent="0.25">
      <c r="A145" t="str">
        <f t="shared" si="2"/>
        <v/>
      </c>
      <c r="B145" t="s">
        <v>178</v>
      </c>
      <c r="D145" t="s">
        <v>178</v>
      </c>
      <c r="E145">
        <v>0.33439999999999998</v>
      </c>
      <c r="F145">
        <v>237</v>
      </c>
      <c r="I145" t="s">
        <v>179</v>
      </c>
      <c r="J145">
        <v>0.62809999999999999</v>
      </c>
      <c r="L145" s="424" t="s">
        <v>355</v>
      </c>
      <c r="M145" s="157">
        <v>0.76719999999999999</v>
      </c>
    </row>
    <row r="146" spans="1:13" ht="15.75" thickBot="1" x14ac:dyDescent="0.3">
      <c r="A146" t="str">
        <f t="shared" si="2"/>
        <v/>
      </c>
      <c r="B146" t="s">
        <v>179</v>
      </c>
      <c r="D146" t="s">
        <v>179</v>
      </c>
      <c r="E146">
        <v>0.62809999999999999</v>
      </c>
      <c r="F146">
        <v>122</v>
      </c>
      <c r="I146" t="s">
        <v>180</v>
      </c>
      <c r="J146">
        <v>0.10249999999999999</v>
      </c>
      <c r="L146" s="425"/>
      <c r="M146" s="158">
        <v>72</v>
      </c>
    </row>
    <row r="147" spans="1:13" x14ac:dyDescent="0.25">
      <c r="A147" t="str">
        <f t="shared" si="2"/>
        <v/>
      </c>
      <c r="B147" t="s">
        <v>180</v>
      </c>
      <c r="D147" t="s">
        <v>180</v>
      </c>
      <c r="E147">
        <v>0.10249999999999999</v>
      </c>
      <c r="F147">
        <v>335</v>
      </c>
      <c r="I147" t="s">
        <v>181</v>
      </c>
      <c r="J147">
        <v>0.47360000000000002</v>
      </c>
      <c r="L147" s="424" t="s">
        <v>285</v>
      </c>
      <c r="M147" s="159">
        <v>0.75600000000000001</v>
      </c>
    </row>
    <row r="148" spans="1:13" ht="15.75" thickBot="1" x14ac:dyDescent="0.3">
      <c r="A148" t="str">
        <f t="shared" si="2"/>
        <v/>
      </c>
      <c r="B148" t="s">
        <v>181</v>
      </c>
      <c r="D148" t="s">
        <v>181</v>
      </c>
      <c r="E148">
        <v>0.47360000000000002</v>
      </c>
      <c r="F148">
        <v>163</v>
      </c>
      <c r="I148" t="s">
        <v>182</v>
      </c>
      <c r="J148">
        <v>0.32750000000000001</v>
      </c>
      <c r="L148" s="425"/>
      <c r="M148" s="160">
        <v>73</v>
      </c>
    </row>
    <row r="149" spans="1:13" x14ac:dyDescent="0.25">
      <c r="A149" t="str">
        <f t="shared" si="2"/>
        <v/>
      </c>
      <c r="B149" t="s">
        <v>182</v>
      </c>
      <c r="D149" t="s">
        <v>182</v>
      </c>
      <c r="E149">
        <v>0.32750000000000001</v>
      </c>
      <c r="F149">
        <v>243</v>
      </c>
      <c r="I149" t="s">
        <v>183</v>
      </c>
      <c r="J149">
        <v>0.74560000000000004</v>
      </c>
      <c r="L149" s="424" t="s">
        <v>261</v>
      </c>
      <c r="M149" s="161">
        <v>0.754</v>
      </c>
    </row>
    <row r="150" spans="1:13" ht="15.75" thickBot="1" x14ac:dyDescent="0.3">
      <c r="A150" t="str">
        <f t="shared" si="2"/>
        <v/>
      </c>
      <c r="B150" t="s">
        <v>183</v>
      </c>
      <c r="D150" t="s">
        <v>183</v>
      </c>
      <c r="E150">
        <v>0.74560000000000004</v>
      </c>
      <c r="F150">
        <v>79</v>
      </c>
      <c r="I150" t="s">
        <v>184</v>
      </c>
      <c r="J150">
        <v>0.95089999999999997</v>
      </c>
      <c r="L150" s="425"/>
      <c r="M150" s="162">
        <v>74</v>
      </c>
    </row>
    <row r="151" spans="1:13" x14ac:dyDescent="0.25">
      <c r="A151" t="str">
        <f t="shared" si="2"/>
        <v/>
      </c>
      <c r="B151" t="s">
        <v>184</v>
      </c>
      <c r="D151" t="s">
        <v>184</v>
      </c>
      <c r="E151">
        <v>0.95089999999999997</v>
      </c>
      <c r="F151">
        <v>8</v>
      </c>
      <c r="I151" t="s">
        <v>185</v>
      </c>
      <c r="J151">
        <v>0.65680000000000005</v>
      </c>
      <c r="L151" s="424" t="s">
        <v>330</v>
      </c>
      <c r="M151" s="163">
        <v>0.753</v>
      </c>
    </row>
    <row r="152" spans="1:13" ht="15.75" thickBot="1" x14ac:dyDescent="0.3">
      <c r="A152" t="str">
        <f t="shared" si="2"/>
        <v/>
      </c>
      <c r="B152" t="s">
        <v>185</v>
      </c>
      <c r="D152" t="s">
        <v>185</v>
      </c>
      <c r="E152">
        <v>0.65680000000000005</v>
      </c>
      <c r="F152">
        <v>116</v>
      </c>
      <c r="I152" t="s">
        <v>186</v>
      </c>
      <c r="J152">
        <v>0.38940000000000002</v>
      </c>
      <c r="L152" s="425"/>
      <c r="M152" s="164">
        <v>75</v>
      </c>
    </row>
    <row r="153" spans="1:13" ht="15.75" thickBot="1" x14ac:dyDescent="0.3">
      <c r="A153" t="str">
        <f t="shared" si="2"/>
        <v/>
      </c>
      <c r="B153" t="s">
        <v>186</v>
      </c>
      <c r="D153" t="s">
        <v>186</v>
      </c>
      <c r="E153">
        <v>0.38940000000000002</v>
      </c>
      <c r="F153">
        <v>202</v>
      </c>
      <c r="I153" t="s">
        <v>187</v>
      </c>
      <c r="J153">
        <v>0.20799999999999999</v>
      </c>
      <c r="L153" s="63" t="s">
        <v>23</v>
      </c>
      <c r="M153" s="64" t="s">
        <v>391</v>
      </c>
    </row>
    <row r="154" spans="1:13" x14ac:dyDescent="0.25">
      <c r="A154" t="str">
        <f t="shared" si="2"/>
        <v/>
      </c>
      <c r="B154" t="s">
        <v>187</v>
      </c>
      <c r="D154" t="s">
        <v>187</v>
      </c>
      <c r="E154">
        <v>0.20799999999999999</v>
      </c>
      <c r="F154">
        <v>296</v>
      </c>
      <c r="I154" t="s">
        <v>188</v>
      </c>
      <c r="J154">
        <v>0.74229999999999996</v>
      </c>
      <c r="L154" s="424" t="s">
        <v>135</v>
      </c>
      <c r="M154" s="165">
        <v>0.75080000000000002</v>
      </c>
    </row>
    <row r="155" spans="1:13" ht="15.75" thickBot="1" x14ac:dyDescent="0.3">
      <c r="A155" t="str">
        <f t="shared" si="2"/>
        <v/>
      </c>
      <c r="B155" t="s">
        <v>188</v>
      </c>
      <c r="D155" t="s">
        <v>188</v>
      </c>
      <c r="E155">
        <v>0.74229999999999996</v>
      </c>
      <c r="F155">
        <v>81</v>
      </c>
      <c r="I155" t="s">
        <v>189</v>
      </c>
      <c r="J155">
        <v>0.14130000000000001</v>
      </c>
      <c r="L155" s="425"/>
      <c r="M155" s="166">
        <v>76</v>
      </c>
    </row>
    <row r="156" spans="1:13" x14ac:dyDescent="0.25">
      <c r="A156" t="str">
        <f t="shared" si="2"/>
        <v/>
      </c>
      <c r="B156" t="s">
        <v>189</v>
      </c>
      <c r="D156" t="s">
        <v>189</v>
      </c>
      <c r="E156">
        <v>0.14130000000000001</v>
      </c>
      <c r="F156">
        <v>319</v>
      </c>
      <c r="I156" t="s">
        <v>190</v>
      </c>
      <c r="J156">
        <v>0.37819999999999998</v>
      </c>
      <c r="L156" s="424" t="s">
        <v>90</v>
      </c>
      <c r="M156" s="167">
        <v>0.74870000000000003</v>
      </c>
    </row>
    <row r="157" spans="1:13" ht="15.75" thickBot="1" x14ac:dyDescent="0.3">
      <c r="A157" t="str">
        <f t="shared" si="2"/>
        <v/>
      </c>
      <c r="B157" t="s">
        <v>190</v>
      </c>
      <c r="D157" t="s">
        <v>190</v>
      </c>
      <c r="E157">
        <v>0.37819999999999998</v>
      </c>
      <c r="F157">
        <v>214</v>
      </c>
      <c r="I157" t="s">
        <v>191</v>
      </c>
      <c r="J157">
        <v>0.11269999999999999</v>
      </c>
      <c r="L157" s="425"/>
      <c r="M157" s="168">
        <v>77</v>
      </c>
    </row>
    <row r="158" spans="1:13" x14ac:dyDescent="0.25">
      <c r="A158" t="str">
        <f t="shared" si="2"/>
        <v/>
      </c>
      <c r="B158" t="s">
        <v>191</v>
      </c>
      <c r="D158" t="s">
        <v>191</v>
      </c>
      <c r="E158">
        <v>0.11269999999999999</v>
      </c>
      <c r="F158">
        <v>328</v>
      </c>
      <c r="I158" t="s">
        <v>192</v>
      </c>
      <c r="J158">
        <v>0.71719999999999995</v>
      </c>
      <c r="L158" s="424" t="s">
        <v>62</v>
      </c>
      <c r="M158" s="169">
        <v>0.748</v>
      </c>
    </row>
    <row r="159" spans="1:13" ht="15.75" thickBot="1" x14ac:dyDescent="0.3">
      <c r="A159" t="str">
        <f t="shared" si="2"/>
        <v/>
      </c>
      <c r="B159" t="s">
        <v>192</v>
      </c>
      <c r="D159" t="s">
        <v>192</v>
      </c>
      <c r="E159">
        <v>0.71719999999999995</v>
      </c>
      <c r="F159">
        <v>93</v>
      </c>
      <c r="I159" t="s">
        <v>193</v>
      </c>
      <c r="J159">
        <v>0.33079999999999998</v>
      </c>
      <c r="L159" s="425"/>
      <c r="M159" s="170">
        <v>78</v>
      </c>
    </row>
    <row r="160" spans="1:13" x14ac:dyDescent="0.25">
      <c r="A160" t="str">
        <f t="shared" si="2"/>
        <v/>
      </c>
      <c r="B160" t="s">
        <v>193</v>
      </c>
      <c r="D160" t="s">
        <v>193</v>
      </c>
      <c r="E160">
        <v>0.33079999999999998</v>
      </c>
      <c r="F160">
        <v>240</v>
      </c>
      <c r="I160" t="s">
        <v>194</v>
      </c>
      <c r="J160">
        <v>0.88419999999999999</v>
      </c>
      <c r="L160" s="424" t="s">
        <v>183</v>
      </c>
      <c r="M160" s="171">
        <v>0.74560000000000004</v>
      </c>
    </row>
    <row r="161" spans="1:13" ht="15.75" thickBot="1" x14ac:dyDescent="0.3">
      <c r="A161" t="str">
        <f t="shared" si="2"/>
        <v/>
      </c>
      <c r="B161" t="s">
        <v>194</v>
      </c>
      <c r="D161" t="s">
        <v>194</v>
      </c>
      <c r="E161">
        <v>0.88419999999999999</v>
      </c>
      <c r="F161">
        <v>32</v>
      </c>
      <c r="I161" t="s">
        <v>195</v>
      </c>
      <c r="J161">
        <v>0.36880000000000002</v>
      </c>
      <c r="L161" s="425"/>
      <c r="M161" s="172">
        <v>79</v>
      </c>
    </row>
    <row r="162" spans="1:13" x14ac:dyDescent="0.25">
      <c r="A162" t="str">
        <f t="shared" si="2"/>
        <v/>
      </c>
      <c r="B162" t="s">
        <v>195</v>
      </c>
      <c r="D162" t="s">
        <v>195</v>
      </c>
      <c r="E162">
        <v>0.36880000000000002</v>
      </c>
      <c r="F162">
        <v>222</v>
      </c>
      <c r="I162" t="s">
        <v>196</v>
      </c>
      <c r="J162">
        <v>0.70509999999999995</v>
      </c>
      <c r="L162" s="424" t="s">
        <v>158</v>
      </c>
      <c r="M162" s="173">
        <v>0.74370000000000003</v>
      </c>
    </row>
    <row r="163" spans="1:13" ht="15.75" thickBot="1" x14ac:dyDescent="0.3">
      <c r="A163" t="str">
        <f t="shared" si="2"/>
        <v/>
      </c>
      <c r="B163" t="s">
        <v>196</v>
      </c>
      <c r="D163" t="s">
        <v>196</v>
      </c>
      <c r="E163">
        <v>0.70509999999999995</v>
      </c>
      <c r="F163">
        <v>97</v>
      </c>
      <c r="I163" t="s">
        <v>197</v>
      </c>
      <c r="J163">
        <v>0.44090000000000001</v>
      </c>
      <c r="L163" s="425"/>
      <c r="M163" s="174">
        <v>80</v>
      </c>
    </row>
    <row r="164" spans="1:13" x14ac:dyDescent="0.25">
      <c r="A164" t="str">
        <f t="shared" si="2"/>
        <v/>
      </c>
      <c r="B164" t="s">
        <v>197</v>
      </c>
      <c r="D164" t="s">
        <v>197</v>
      </c>
      <c r="E164">
        <v>0.44090000000000001</v>
      </c>
      <c r="F164">
        <v>177</v>
      </c>
      <c r="I164" t="s">
        <v>198</v>
      </c>
      <c r="J164">
        <v>0.80569999999999997</v>
      </c>
      <c r="L164" s="13" t="s">
        <v>188</v>
      </c>
      <c r="M164" s="175">
        <v>0.74229999999999996</v>
      </c>
    </row>
    <row r="165" spans="1:13" ht="15.75" thickBot="1" x14ac:dyDescent="0.3">
      <c r="A165" t="str">
        <f t="shared" si="2"/>
        <v/>
      </c>
      <c r="B165" t="s">
        <v>198</v>
      </c>
      <c r="D165" t="s">
        <v>198</v>
      </c>
      <c r="E165">
        <v>0.80569999999999997</v>
      </c>
      <c r="F165">
        <v>60</v>
      </c>
      <c r="I165" t="s">
        <v>199</v>
      </c>
      <c r="J165">
        <v>0.36830000000000002</v>
      </c>
      <c r="L165" s="14" t="s">
        <v>413</v>
      </c>
      <c r="M165" s="176">
        <v>81</v>
      </c>
    </row>
    <row r="166" spans="1:13" x14ac:dyDescent="0.25">
      <c r="A166" t="str">
        <f t="shared" si="2"/>
        <v/>
      </c>
      <c r="B166" t="s">
        <v>199</v>
      </c>
      <c r="D166" t="s">
        <v>199</v>
      </c>
      <c r="E166">
        <v>0.36830000000000002</v>
      </c>
      <c r="F166">
        <v>223</v>
      </c>
      <c r="I166" t="s">
        <v>200</v>
      </c>
      <c r="J166">
        <v>0.80689999999999995</v>
      </c>
      <c r="L166" s="424" t="s">
        <v>318</v>
      </c>
      <c r="M166" s="177">
        <v>0.73819999999999997</v>
      </c>
    </row>
    <row r="167" spans="1:13" ht="15.75" thickBot="1" x14ac:dyDescent="0.3">
      <c r="A167" t="str">
        <f t="shared" si="2"/>
        <v/>
      </c>
      <c r="B167" t="s">
        <v>200</v>
      </c>
      <c r="D167" t="s">
        <v>200</v>
      </c>
      <c r="E167">
        <v>0.80689999999999995</v>
      </c>
      <c r="F167">
        <v>58</v>
      </c>
      <c r="I167" t="s">
        <v>201</v>
      </c>
      <c r="J167">
        <v>0.20499999999999999</v>
      </c>
      <c r="L167" s="425"/>
      <c r="M167" s="178">
        <v>82</v>
      </c>
    </row>
    <row r="168" spans="1:13" x14ac:dyDescent="0.25">
      <c r="A168" t="str">
        <f t="shared" si="2"/>
        <v/>
      </c>
      <c r="B168" t="s">
        <v>201</v>
      </c>
      <c r="D168" t="s">
        <v>201</v>
      </c>
      <c r="E168">
        <v>0.20499999999999999</v>
      </c>
      <c r="F168">
        <v>297</v>
      </c>
      <c r="I168" t="s">
        <v>202</v>
      </c>
      <c r="J168">
        <v>0.77859999999999996</v>
      </c>
      <c r="L168" s="13" t="s">
        <v>114</v>
      </c>
      <c r="M168" s="179">
        <v>0.73599999999999999</v>
      </c>
    </row>
    <row r="169" spans="1:13" ht="15.75" thickBot="1" x14ac:dyDescent="0.3">
      <c r="A169" t="str">
        <f t="shared" si="2"/>
        <v/>
      </c>
      <c r="B169" t="s">
        <v>202</v>
      </c>
      <c r="D169" t="s">
        <v>202</v>
      </c>
      <c r="E169">
        <v>0.77859999999999996</v>
      </c>
      <c r="F169">
        <v>69</v>
      </c>
      <c r="I169" t="s">
        <v>203</v>
      </c>
      <c r="J169">
        <v>0.93940000000000001</v>
      </c>
      <c r="L169" s="14" t="s">
        <v>416</v>
      </c>
      <c r="M169" s="180">
        <v>83</v>
      </c>
    </row>
    <row r="170" spans="1:13" x14ac:dyDescent="0.25">
      <c r="A170" t="str">
        <f t="shared" si="2"/>
        <v/>
      </c>
      <c r="B170" s="416" t="s">
        <v>203</v>
      </c>
      <c r="D170" t="s">
        <v>203</v>
      </c>
      <c r="E170">
        <v>0.93940000000000001</v>
      </c>
      <c r="F170">
        <v>11</v>
      </c>
      <c r="I170" t="s">
        <v>204</v>
      </c>
      <c r="J170">
        <v>0.38290000000000002</v>
      </c>
      <c r="L170" s="13" t="s">
        <v>59</v>
      </c>
      <c r="M170" s="181">
        <v>0.73340000000000005</v>
      </c>
    </row>
    <row r="171" spans="1:13" ht="15.75" thickBot="1" x14ac:dyDescent="0.3">
      <c r="A171" t="str">
        <f t="shared" si="2"/>
        <v/>
      </c>
      <c r="B171" t="s">
        <v>204</v>
      </c>
      <c r="D171" t="s">
        <v>204</v>
      </c>
      <c r="E171">
        <v>0.38290000000000002</v>
      </c>
      <c r="F171">
        <v>210</v>
      </c>
      <c r="I171" t="s">
        <v>205</v>
      </c>
      <c r="J171">
        <v>0.33179999999999998</v>
      </c>
      <c r="L171" s="14" t="s">
        <v>409</v>
      </c>
      <c r="M171" s="182">
        <v>84</v>
      </c>
    </row>
    <row r="172" spans="1:13" x14ac:dyDescent="0.25">
      <c r="A172" t="str">
        <f t="shared" si="2"/>
        <v/>
      </c>
      <c r="B172" t="s">
        <v>205</v>
      </c>
      <c r="D172" t="s">
        <v>205</v>
      </c>
      <c r="E172">
        <v>0.33179999999999998</v>
      </c>
      <c r="F172">
        <v>238</v>
      </c>
      <c r="I172" t="s">
        <v>206</v>
      </c>
      <c r="J172">
        <v>0.87280000000000002</v>
      </c>
      <c r="L172" s="424" t="s">
        <v>96</v>
      </c>
      <c r="M172" s="183">
        <v>0.73260000000000003</v>
      </c>
    </row>
    <row r="173" spans="1:13" ht="15.75" thickBot="1" x14ac:dyDescent="0.3">
      <c r="A173" t="str">
        <f t="shared" si="2"/>
        <v/>
      </c>
      <c r="B173" t="s">
        <v>206</v>
      </c>
      <c r="D173" t="s">
        <v>206</v>
      </c>
      <c r="E173">
        <v>0.87280000000000002</v>
      </c>
      <c r="F173">
        <v>35</v>
      </c>
      <c r="I173" t="s">
        <v>207</v>
      </c>
      <c r="J173">
        <v>0.78349999999999997</v>
      </c>
      <c r="L173" s="425"/>
      <c r="M173" s="184">
        <v>85</v>
      </c>
    </row>
    <row r="174" spans="1:13" x14ac:dyDescent="0.25">
      <c r="A174" t="str">
        <f t="shared" si="2"/>
        <v/>
      </c>
      <c r="B174" t="s">
        <v>207</v>
      </c>
      <c r="D174" t="s">
        <v>207</v>
      </c>
      <c r="E174">
        <v>0.78349999999999997</v>
      </c>
      <c r="F174">
        <v>67</v>
      </c>
      <c r="I174" t="s">
        <v>208</v>
      </c>
      <c r="J174">
        <v>0.38940000000000002</v>
      </c>
      <c r="L174" s="424" t="s">
        <v>93</v>
      </c>
      <c r="M174" s="185">
        <v>0.73050000000000004</v>
      </c>
    </row>
    <row r="175" spans="1:13" ht="15.75" thickBot="1" x14ac:dyDescent="0.3">
      <c r="A175" t="str">
        <f t="shared" si="2"/>
        <v/>
      </c>
      <c r="B175" t="s">
        <v>208</v>
      </c>
      <c r="D175" t="s">
        <v>208</v>
      </c>
      <c r="E175">
        <v>0.38940000000000002</v>
      </c>
      <c r="F175">
        <v>203</v>
      </c>
      <c r="I175" t="s">
        <v>209</v>
      </c>
      <c r="J175">
        <v>4.2299999999999997E-2</v>
      </c>
      <c r="L175" s="425"/>
      <c r="M175" s="186">
        <v>86</v>
      </c>
    </row>
    <row r="176" spans="1:13" x14ac:dyDescent="0.25">
      <c r="A176" t="str">
        <f t="shared" si="2"/>
        <v/>
      </c>
      <c r="B176" t="s">
        <v>209</v>
      </c>
      <c r="D176" t="s">
        <v>209</v>
      </c>
      <c r="E176">
        <v>4.2299999999999997E-2</v>
      </c>
      <c r="F176">
        <v>348</v>
      </c>
      <c r="I176" t="s">
        <v>210</v>
      </c>
      <c r="J176">
        <v>0.48820000000000002</v>
      </c>
      <c r="L176" s="424" t="s">
        <v>38</v>
      </c>
      <c r="M176" s="187">
        <v>0.72829999999999995</v>
      </c>
    </row>
    <row r="177" spans="1:13" ht="15.75" thickBot="1" x14ac:dyDescent="0.3">
      <c r="A177" t="str">
        <f t="shared" si="2"/>
        <v/>
      </c>
      <c r="B177" t="s">
        <v>210</v>
      </c>
      <c r="D177" t="s">
        <v>210</v>
      </c>
      <c r="E177">
        <v>0.48820000000000002</v>
      </c>
      <c r="F177">
        <v>156</v>
      </c>
      <c r="I177" t="s">
        <v>211</v>
      </c>
      <c r="J177">
        <v>0.3498</v>
      </c>
      <c r="L177" s="425"/>
      <c r="M177" s="188">
        <v>87</v>
      </c>
    </row>
    <row r="178" spans="1:13" x14ac:dyDescent="0.25">
      <c r="A178" t="str">
        <f t="shared" si="2"/>
        <v/>
      </c>
      <c r="B178" t="s">
        <v>211</v>
      </c>
      <c r="D178" t="s">
        <v>211</v>
      </c>
      <c r="E178">
        <v>0.3498</v>
      </c>
      <c r="F178">
        <v>229</v>
      </c>
      <c r="I178" t="s">
        <v>212</v>
      </c>
      <c r="J178">
        <v>0.4289</v>
      </c>
      <c r="L178" s="13" t="s">
        <v>341</v>
      </c>
      <c r="M178" s="189">
        <v>0.72750000000000004</v>
      </c>
    </row>
    <row r="179" spans="1:13" ht="15.75" thickBot="1" x14ac:dyDescent="0.3">
      <c r="A179" t="str">
        <f t="shared" si="2"/>
        <v/>
      </c>
      <c r="B179" t="s">
        <v>212</v>
      </c>
      <c r="D179" t="s">
        <v>212</v>
      </c>
      <c r="E179">
        <v>0.4289</v>
      </c>
      <c r="F179">
        <v>184</v>
      </c>
      <c r="I179" t="s">
        <v>213</v>
      </c>
      <c r="J179">
        <v>0.38850000000000001</v>
      </c>
      <c r="L179" s="14" t="s">
        <v>423</v>
      </c>
      <c r="M179" s="190">
        <v>88</v>
      </c>
    </row>
    <row r="180" spans="1:13" x14ac:dyDescent="0.25">
      <c r="A180" t="str">
        <f t="shared" si="2"/>
        <v/>
      </c>
      <c r="B180" t="s">
        <v>213</v>
      </c>
      <c r="D180" t="s">
        <v>213</v>
      </c>
      <c r="E180">
        <v>0.38850000000000001</v>
      </c>
      <c r="F180">
        <v>206</v>
      </c>
      <c r="I180" t="s">
        <v>214</v>
      </c>
      <c r="J180">
        <v>0.1812</v>
      </c>
      <c r="L180" s="424" t="s">
        <v>145</v>
      </c>
      <c r="M180" s="191">
        <v>0.72709999999999997</v>
      </c>
    </row>
    <row r="181" spans="1:13" ht="15.75" thickBot="1" x14ac:dyDescent="0.3">
      <c r="A181" t="str">
        <f t="shared" si="2"/>
        <v/>
      </c>
      <c r="B181" t="s">
        <v>214</v>
      </c>
      <c r="D181" t="s">
        <v>214</v>
      </c>
      <c r="E181">
        <v>0.1812</v>
      </c>
      <c r="F181">
        <v>306</v>
      </c>
      <c r="I181" t="s">
        <v>215</v>
      </c>
      <c r="J181">
        <v>0.40129999999999999</v>
      </c>
      <c r="L181" s="425"/>
      <c r="M181" s="192">
        <v>89</v>
      </c>
    </row>
    <row r="182" spans="1:13" x14ac:dyDescent="0.25">
      <c r="A182" t="str">
        <f t="shared" si="2"/>
        <v/>
      </c>
      <c r="B182" t="s">
        <v>215</v>
      </c>
      <c r="D182" t="s">
        <v>215</v>
      </c>
      <c r="E182">
        <v>0.40129999999999999</v>
      </c>
      <c r="F182">
        <v>198</v>
      </c>
      <c r="I182" t="s">
        <v>216</v>
      </c>
      <c r="J182">
        <v>0.21640000000000001</v>
      </c>
      <c r="L182" s="424" t="s">
        <v>324</v>
      </c>
      <c r="M182" s="193">
        <v>0.72660000000000002</v>
      </c>
    </row>
    <row r="183" spans="1:13" ht="15.75" thickBot="1" x14ac:dyDescent="0.3">
      <c r="A183" t="str">
        <f t="shared" si="2"/>
        <v/>
      </c>
      <c r="B183" t="s">
        <v>216</v>
      </c>
      <c r="D183" t="s">
        <v>216</v>
      </c>
      <c r="E183">
        <v>0.21640000000000001</v>
      </c>
      <c r="F183">
        <v>292</v>
      </c>
      <c r="I183" t="s">
        <v>217</v>
      </c>
      <c r="J183">
        <v>0.14929999999999999</v>
      </c>
      <c r="L183" s="425"/>
      <c r="M183" s="194">
        <v>90</v>
      </c>
    </row>
    <row r="184" spans="1:13" x14ac:dyDescent="0.25">
      <c r="A184" t="str">
        <f t="shared" si="2"/>
        <v/>
      </c>
      <c r="B184" t="s">
        <v>217</v>
      </c>
      <c r="D184" t="s">
        <v>217</v>
      </c>
      <c r="E184">
        <v>0.14929999999999999</v>
      </c>
      <c r="F184">
        <v>317</v>
      </c>
      <c r="I184" t="s">
        <v>218</v>
      </c>
      <c r="J184">
        <v>0.69650000000000001</v>
      </c>
      <c r="L184" s="13" t="s">
        <v>255</v>
      </c>
      <c r="M184" s="195">
        <v>0.72519999999999996</v>
      </c>
    </row>
    <row r="185" spans="1:13" ht="15.75" thickBot="1" x14ac:dyDescent="0.3">
      <c r="A185" t="str">
        <f t="shared" si="2"/>
        <v/>
      </c>
      <c r="B185" t="s">
        <v>218</v>
      </c>
      <c r="D185" t="s">
        <v>218</v>
      </c>
      <c r="E185">
        <v>0.69650000000000001</v>
      </c>
      <c r="F185">
        <v>102</v>
      </c>
      <c r="I185" t="s">
        <v>219</v>
      </c>
      <c r="J185">
        <v>0.1648</v>
      </c>
      <c r="L185" s="14" t="s">
        <v>418</v>
      </c>
      <c r="M185" s="196">
        <v>91</v>
      </c>
    </row>
    <row r="186" spans="1:13" x14ac:dyDescent="0.25">
      <c r="A186" t="str">
        <f t="shared" si="2"/>
        <v/>
      </c>
      <c r="B186" t="s">
        <v>219</v>
      </c>
      <c r="D186" t="s">
        <v>219</v>
      </c>
      <c r="E186">
        <v>0.1648</v>
      </c>
      <c r="F186">
        <v>310</v>
      </c>
      <c r="I186" t="s">
        <v>220</v>
      </c>
      <c r="J186">
        <v>0.70389999999999997</v>
      </c>
      <c r="L186" s="424" t="s">
        <v>366</v>
      </c>
      <c r="M186" s="197">
        <v>0.71860000000000002</v>
      </c>
    </row>
    <row r="187" spans="1:13" ht="15.75" thickBot="1" x14ac:dyDescent="0.3">
      <c r="A187" t="str">
        <f t="shared" si="2"/>
        <v/>
      </c>
      <c r="B187" t="s">
        <v>220</v>
      </c>
      <c r="D187" t="s">
        <v>220</v>
      </c>
      <c r="E187">
        <v>0.70389999999999997</v>
      </c>
      <c r="F187">
        <v>98</v>
      </c>
      <c r="I187" t="s">
        <v>221</v>
      </c>
      <c r="J187">
        <v>0.3488</v>
      </c>
      <c r="L187" s="425"/>
      <c r="M187" s="198">
        <v>92</v>
      </c>
    </row>
    <row r="188" spans="1:13" x14ac:dyDescent="0.25">
      <c r="A188" t="str">
        <f t="shared" si="2"/>
        <v/>
      </c>
      <c r="B188" t="s">
        <v>221</v>
      </c>
      <c r="D188" t="s">
        <v>221</v>
      </c>
      <c r="E188">
        <v>0.3488</v>
      </c>
      <c r="F188">
        <v>231</v>
      </c>
      <c r="I188" t="s">
        <v>222</v>
      </c>
      <c r="J188">
        <v>0.3024</v>
      </c>
      <c r="L188" s="424" t="s">
        <v>192</v>
      </c>
      <c r="M188" s="199">
        <v>0.71719999999999995</v>
      </c>
    </row>
    <row r="189" spans="1:13" ht="15.75" thickBot="1" x14ac:dyDescent="0.3">
      <c r="A189" t="str">
        <f t="shared" si="2"/>
        <v/>
      </c>
      <c r="B189" t="s">
        <v>222</v>
      </c>
      <c r="D189" t="s">
        <v>222</v>
      </c>
      <c r="E189">
        <v>0.3024</v>
      </c>
      <c r="F189">
        <v>256</v>
      </c>
      <c r="I189" t="s">
        <v>223</v>
      </c>
      <c r="J189">
        <v>0.3095</v>
      </c>
      <c r="L189" s="425"/>
      <c r="M189" s="200">
        <v>93</v>
      </c>
    </row>
    <row r="190" spans="1:13" x14ac:dyDescent="0.25">
      <c r="A190" t="str">
        <f t="shared" si="2"/>
        <v/>
      </c>
      <c r="B190" t="s">
        <v>223</v>
      </c>
      <c r="D190" t="s">
        <v>223</v>
      </c>
      <c r="E190">
        <v>0.3095</v>
      </c>
      <c r="F190">
        <v>254</v>
      </c>
      <c r="I190" t="s">
        <v>224</v>
      </c>
      <c r="J190">
        <v>0.71089999999999998</v>
      </c>
      <c r="L190" s="424" t="s">
        <v>60</v>
      </c>
      <c r="M190" s="201">
        <v>0.71440000000000003</v>
      </c>
    </row>
    <row r="191" spans="1:13" ht="15.75" thickBot="1" x14ac:dyDescent="0.3">
      <c r="A191" t="str">
        <f t="shared" si="2"/>
        <v/>
      </c>
      <c r="B191" t="s">
        <v>224</v>
      </c>
      <c r="D191" t="s">
        <v>224</v>
      </c>
      <c r="E191">
        <v>0.71089999999999998</v>
      </c>
      <c r="F191">
        <v>96</v>
      </c>
      <c r="I191" t="s">
        <v>225</v>
      </c>
      <c r="J191">
        <v>0.56889999999999996</v>
      </c>
      <c r="L191" s="425"/>
      <c r="M191" s="202">
        <v>94</v>
      </c>
    </row>
    <row r="192" spans="1:13" x14ac:dyDescent="0.25">
      <c r="A192" t="str">
        <f t="shared" si="2"/>
        <v/>
      </c>
      <c r="B192" t="s">
        <v>225</v>
      </c>
      <c r="D192" t="s">
        <v>225</v>
      </c>
      <c r="E192">
        <v>0.56889999999999996</v>
      </c>
      <c r="F192">
        <v>137</v>
      </c>
      <c r="I192" t="s">
        <v>226</v>
      </c>
      <c r="J192">
        <v>0.18310000000000001</v>
      </c>
      <c r="L192" s="424" t="s">
        <v>273</v>
      </c>
      <c r="M192" s="203">
        <v>0.71299999999999997</v>
      </c>
    </row>
    <row r="193" spans="1:13" ht="15.75" thickBot="1" x14ac:dyDescent="0.3">
      <c r="A193" t="str">
        <f t="shared" si="2"/>
        <v/>
      </c>
      <c r="B193" t="s">
        <v>226</v>
      </c>
      <c r="D193" t="s">
        <v>226</v>
      </c>
      <c r="E193">
        <v>0.18310000000000001</v>
      </c>
      <c r="F193">
        <v>305</v>
      </c>
      <c r="I193" t="s">
        <v>227</v>
      </c>
      <c r="J193">
        <v>0.18429999999999999</v>
      </c>
      <c r="L193" s="425"/>
      <c r="M193" s="204">
        <v>95</v>
      </c>
    </row>
    <row r="194" spans="1:13" x14ac:dyDescent="0.25">
      <c r="A194" t="str">
        <f t="shared" si="2"/>
        <v/>
      </c>
      <c r="B194" t="s">
        <v>227</v>
      </c>
      <c r="D194" t="s">
        <v>227</v>
      </c>
      <c r="E194">
        <v>0.18429999999999999</v>
      </c>
      <c r="F194">
        <v>304</v>
      </c>
      <c r="I194" t="s">
        <v>228</v>
      </c>
      <c r="J194">
        <v>6.93E-2</v>
      </c>
      <c r="L194" s="424" t="s">
        <v>224</v>
      </c>
      <c r="M194" s="205">
        <v>0.71089999999999998</v>
      </c>
    </row>
    <row r="195" spans="1:13" ht="15.75" thickBot="1" x14ac:dyDescent="0.3">
      <c r="A195" t="str">
        <f t="shared" ref="A195:A258" si="3">IF(B195=D195,"","BAD")</f>
        <v/>
      </c>
      <c r="B195" t="s">
        <v>228</v>
      </c>
      <c r="D195" t="s">
        <v>228</v>
      </c>
      <c r="E195">
        <v>6.93E-2</v>
      </c>
      <c r="F195">
        <v>343</v>
      </c>
      <c r="I195" t="s">
        <v>229</v>
      </c>
      <c r="J195">
        <v>0.43059999999999998</v>
      </c>
      <c r="L195" s="425"/>
      <c r="M195" s="206">
        <v>96</v>
      </c>
    </row>
    <row r="196" spans="1:13" x14ac:dyDescent="0.25">
      <c r="A196" t="str">
        <f t="shared" si="3"/>
        <v/>
      </c>
      <c r="B196" t="s">
        <v>229</v>
      </c>
      <c r="D196" t="s">
        <v>229</v>
      </c>
      <c r="E196">
        <v>0.43059999999999998</v>
      </c>
      <c r="F196">
        <v>182</v>
      </c>
      <c r="I196" t="s">
        <v>230</v>
      </c>
      <c r="J196">
        <v>0.37030000000000002</v>
      </c>
      <c r="L196" s="424" t="s">
        <v>196</v>
      </c>
      <c r="M196" s="207">
        <v>0.70509999999999995</v>
      </c>
    </row>
    <row r="197" spans="1:13" ht="15.75" thickBot="1" x14ac:dyDescent="0.3">
      <c r="A197" t="str">
        <f t="shared" si="3"/>
        <v/>
      </c>
      <c r="B197" t="s">
        <v>230</v>
      </c>
      <c r="D197" t="s">
        <v>230</v>
      </c>
      <c r="E197">
        <v>0.37030000000000002</v>
      </c>
      <c r="F197">
        <v>221</v>
      </c>
      <c r="I197" t="s">
        <v>231</v>
      </c>
      <c r="J197">
        <v>0.96789999999999998</v>
      </c>
      <c r="L197" s="425"/>
      <c r="M197" s="208">
        <v>97</v>
      </c>
    </row>
    <row r="198" spans="1:13" x14ac:dyDescent="0.25">
      <c r="A198" t="str">
        <f t="shared" si="3"/>
        <v/>
      </c>
      <c r="B198" t="s">
        <v>231</v>
      </c>
      <c r="D198" t="s">
        <v>231</v>
      </c>
      <c r="E198">
        <v>0.96789999999999998</v>
      </c>
      <c r="F198">
        <v>6</v>
      </c>
      <c r="I198" t="s">
        <v>232</v>
      </c>
      <c r="J198">
        <v>9.7600000000000006E-2</v>
      </c>
      <c r="L198" s="424" t="s">
        <v>220</v>
      </c>
      <c r="M198" s="209">
        <v>0.70389999999999997</v>
      </c>
    </row>
    <row r="199" spans="1:13" ht="15.75" thickBot="1" x14ac:dyDescent="0.3">
      <c r="A199" t="str">
        <f t="shared" si="3"/>
        <v/>
      </c>
      <c r="B199" t="s">
        <v>232</v>
      </c>
      <c r="D199" t="s">
        <v>232</v>
      </c>
      <c r="E199">
        <v>9.7600000000000006E-2</v>
      </c>
      <c r="F199">
        <v>336</v>
      </c>
      <c r="I199" t="s">
        <v>233</v>
      </c>
      <c r="J199">
        <v>0.57669999999999999</v>
      </c>
      <c r="L199" s="425"/>
      <c r="M199" s="210">
        <v>98</v>
      </c>
    </row>
    <row r="200" spans="1:13" x14ac:dyDescent="0.25">
      <c r="A200" t="str">
        <f t="shared" si="3"/>
        <v/>
      </c>
      <c r="B200" t="s">
        <v>233</v>
      </c>
      <c r="D200" t="s">
        <v>233</v>
      </c>
      <c r="E200">
        <v>0.57669999999999999</v>
      </c>
      <c r="F200">
        <v>134</v>
      </c>
      <c r="I200" t="s">
        <v>234</v>
      </c>
      <c r="J200">
        <v>0.80640000000000001</v>
      </c>
      <c r="L200" s="424" t="s">
        <v>74</v>
      </c>
      <c r="M200" s="211">
        <v>0.70069999999999999</v>
      </c>
    </row>
    <row r="201" spans="1:13" ht="15.75" thickBot="1" x14ac:dyDescent="0.3">
      <c r="A201" t="str">
        <f t="shared" si="3"/>
        <v/>
      </c>
      <c r="B201" t="s">
        <v>234</v>
      </c>
      <c r="D201" t="s">
        <v>234</v>
      </c>
      <c r="E201">
        <v>0.80640000000000001</v>
      </c>
      <c r="F201">
        <v>59</v>
      </c>
      <c r="I201" t="s">
        <v>235</v>
      </c>
      <c r="J201">
        <v>0.2666</v>
      </c>
      <c r="L201" s="425"/>
      <c r="M201" s="212">
        <v>99</v>
      </c>
    </row>
    <row r="202" spans="1:13" x14ac:dyDescent="0.25">
      <c r="A202" t="str">
        <f t="shared" si="3"/>
        <v/>
      </c>
      <c r="B202" t="s">
        <v>235</v>
      </c>
      <c r="D202" t="s">
        <v>235</v>
      </c>
      <c r="E202">
        <v>0.2666</v>
      </c>
      <c r="F202">
        <v>273</v>
      </c>
      <c r="I202" t="s">
        <v>236</v>
      </c>
      <c r="J202">
        <v>0.40639999999999998</v>
      </c>
      <c r="L202" s="424" t="s">
        <v>348</v>
      </c>
      <c r="M202" s="213">
        <v>0.69869999999999999</v>
      </c>
    </row>
    <row r="203" spans="1:13" ht="15.75" thickBot="1" x14ac:dyDescent="0.3">
      <c r="A203" t="str">
        <f t="shared" si="3"/>
        <v/>
      </c>
      <c r="B203" t="s">
        <v>236</v>
      </c>
      <c r="D203" t="s">
        <v>236</v>
      </c>
      <c r="E203">
        <v>0.40639999999999998</v>
      </c>
      <c r="F203">
        <v>197</v>
      </c>
      <c r="I203" t="s">
        <v>237</v>
      </c>
      <c r="J203">
        <v>0.41589999999999999</v>
      </c>
      <c r="L203" s="425"/>
      <c r="M203" s="214">
        <v>100</v>
      </c>
    </row>
    <row r="204" spans="1:13" ht="15.75" thickBot="1" x14ac:dyDescent="0.3">
      <c r="A204" t="str">
        <f t="shared" si="3"/>
        <v/>
      </c>
      <c r="B204" t="s">
        <v>237</v>
      </c>
      <c r="D204" t="s">
        <v>237</v>
      </c>
      <c r="E204">
        <v>0.41589999999999999</v>
      </c>
      <c r="F204">
        <v>188</v>
      </c>
      <c r="I204" t="s">
        <v>238</v>
      </c>
      <c r="J204">
        <v>0.379</v>
      </c>
      <c r="L204" s="63" t="s">
        <v>23</v>
      </c>
      <c r="M204" s="64" t="s">
        <v>391</v>
      </c>
    </row>
    <row r="205" spans="1:13" x14ac:dyDescent="0.25">
      <c r="A205" t="str">
        <f t="shared" si="3"/>
        <v/>
      </c>
      <c r="B205" t="s">
        <v>238</v>
      </c>
      <c r="D205" t="s">
        <v>238</v>
      </c>
      <c r="E205">
        <v>0.379</v>
      </c>
      <c r="F205">
        <v>213</v>
      </c>
      <c r="I205" t="s">
        <v>239</v>
      </c>
      <c r="J205">
        <v>0.67359999999999998</v>
      </c>
      <c r="L205" s="424" t="s">
        <v>334</v>
      </c>
      <c r="M205" s="215">
        <v>0.69750000000000001</v>
      </c>
    </row>
    <row r="206" spans="1:13" ht="15.75" thickBot="1" x14ac:dyDescent="0.3">
      <c r="A206" t="str">
        <f t="shared" si="3"/>
        <v/>
      </c>
      <c r="B206" t="s">
        <v>239</v>
      </c>
      <c r="D206" t="s">
        <v>239</v>
      </c>
      <c r="E206">
        <v>0.67359999999999998</v>
      </c>
      <c r="F206">
        <v>111</v>
      </c>
      <c r="I206" t="s">
        <v>240</v>
      </c>
      <c r="J206">
        <v>0.38350000000000001</v>
      </c>
      <c r="L206" s="425"/>
      <c r="M206" s="216">
        <v>101</v>
      </c>
    </row>
    <row r="207" spans="1:13" x14ac:dyDescent="0.25">
      <c r="A207" t="str">
        <f t="shared" si="3"/>
        <v/>
      </c>
      <c r="B207" t="s">
        <v>240</v>
      </c>
      <c r="D207" t="s">
        <v>240</v>
      </c>
      <c r="E207">
        <v>0.38350000000000001</v>
      </c>
      <c r="F207">
        <v>209</v>
      </c>
      <c r="I207" t="s">
        <v>241</v>
      </c>
      <c r="J207">
        <v>0.33710000000000001</v>
      </c>
      <c r="L207" s="424" t="s">
        <v>218</v>
      </c>
      <c r="M207" s="217">
        <v>0.69650000000000001</v>
      </c>
    </row>
    <row r="208" spans="1:13" ht="15.75" thickBot="1" x14ac:dyDescent="0.3">
      <c r="A208" t="str">
        <f t="shared" si="3"/>
        <v/>
      </c>
      <c r="B208" t="s">
        <v>241</v>
      </c>
      <c r="D208" t="s">
        <v>241</v>
      </c>
      <c r="E208">
        <v>0.33710000000000001</v>
      </c>
      <c r="F208">
        <v>235</v>
      </c>
      <c r="I208" t="s">
        <v>242</v>
      </c>
      <c r="J208">
        <v>0.374</v>
      </c>
      <c r="L208" s="425"/>
      <c r="M208" s="218">
        <v>102</v>
      </c>
    </row>
    <row r="209" spans="1:13" x14ac:dyDescent="0.25">
      <c r="A209" t="str">
        <f t="shared" si="3"/>
        <v/>
      </c>
      <c r="B209" t="s">
        <v>242</v>
      </c>
      <c r="D209" t="s">
        <v>242</v>
      </c>
      <c r="E209">
        <v>0.374</v>
      </c>
      <c r="F209">
        <v>219</v>
      </c>
      <c r="I209" t="s">
        <v>243</v>
      </c>
      <c r="J209">
        <v>0.90210000000000001</v>
      </c>
      <c r="L209" s="424" t="s">
        <v>116</v>
      </c>
      <c r="M209" s="217">
        <v>0.69389999999999996</v>
      </c>
    </row>
    <row r="210" spans="1:13" ht="15.75" thickBot="1" x14ac:dyDescent="0.3">
      <c r="A210" t="str">
        <f t="shared" si="3"/>
        <v/>
      </c>
      <c r="B210" t="s">
        <v>243</v>
      </c>
      <c r="D210" t="s">
        <v>243</v>
      </c>
      <c r="E210">
        <v>0.90210000000000001</v>
      </c>
      <c r="F210">
        <v>26</v>
      </c>
      <c r="I210" t="s">
        <v>244</v>
      </c>
      <c r="J210">
        <v>0.3478</v>
      </c>
      <c r="L210" s="425"/>
      <c r="M210" s="218">
        <v>103</v>
      </c>
    </row>
    <row r="211" spans="1:13" x14ac:dyDescent="0.25">
      <c r="A211" t="str">
        <f t="shared" si="3"/>
        <v/>
      </c>
      <c r="B211" t="s">
        <v>244</v>
      </c>
      <c r="D211" t="s">
        <v>244</v>
      </c>
      <c r="E211">
        <v>0.3478</v>
      </c>
      <c r="F211">
        <v>232</v>
      </c>
      <c r="I211" t="s">
        <v>245</v>
      </c>
      <c r="J211">
        <v>0.55979999999999996</v>
      </c>
      <c r="L211" s="424" t="s">
        <v>113</v>
      </c>
      <c r="M211" s="217">
        <v>0.69210000000000005</v>
      </c>
    </row>
    <row r="212" spans="1:13" ht="15.75" thickBot="1" x14ac:dyDescent="0.3">
      <c r="A212" t="str">
        <f t="shared" si="3"/>
        <v/>
      </c>
      <c r="B212" t="s">
        <v>245</v>
      </c>
      <c r="D212" t="s">
        <v>245</v>
      </c>
      <c r="E212">
        <v>0.55979999999999996</v>
      </c>
      <c r="F212">
        <v>141</v>
      </c>
      <c r="I212" t="s">
        <v>246</v>
      </c>
      <c r="J212">
        <v>0.32379999999999998</v>
      </c>
      <c r="L212" s="425"/>
      <c r="M212" s="218">
        <v>104</v>
      </c>
    </row>
    <row r="213" spans="1:13" x14ac:dyDescent="0.25">
      <c r="A213" t="str">
        <f t="shared" si="3"/>
        <v/>
      </c>
      <c r="B213" t="s">
        <v>246</v>
      </c>
      <c r="D213" t="s">
        <v>246</v>
      </c>
      <c r="E213">
        <v>0.32379999999999998</v>
      </c>
      <c r="F213">
        <v>248</v>
      </c>
      <c r="I213" t="s">
        <v>247</v>
      </c>
      <c r="J213">
        <v>0.92530000000000001</v>
      </c>
      <c r="L213" s="424" t="s">
        <v>269</v>
      </c>
      <c r="M213" s="217">
        <v>0.68989999999999996</v>
      </c>
    </row>
    <row r="214" spans="1:13" ht="15.75" thickBot="1" x14ac:dyDescent="0.3">
      <c r="A214" t="str">
        <f t="shared" si="3"/>
        <v/>
      </c>
      <c r="B214" t="s">
        <v>247</v>
      </c>
      <c r="D214" t="s">
        <v>247</v>
      </c>
      <c r="E214">
        <v>0.92530000000000001</v>
      </c>
      <c r="F214">
        <v>15</v>
      </c>
      <c r="I214" t="s">
        <v>248</v>
      </c>
      <c r="J214">
        <v>0.44850000000000001</v>
      </c>
      <c r="L214" s="425"/>
      <c r="M214" s="218">
        <v>105</v>
      </c>
    </row>
    <row r="215" spans="1:13" x14ac:dyDescent="0.25">
      <c r="A215" t="str">
        <f t="shared" si="3"/>
        <v/>
      </c>
      <c r="B215" t="s">
        <v>248</v>
      </c>
      <c r="D215" t="s">
        <v>248</v>
      </c>
      <c r="E215">
        <v>0.44850000000000001</v>
      </c>
      <c r="F215">
        <v>174</v>
      </c>
      <c r="I215" t="s">
        <v>249</v>
      </c>
      <c r="J215">
        <v>0.3886</v>
      </c>
      <c r="L215" s="424" t="s">
        <v>287</v>
      </c>
      <c r="M215" s="217">
        <v>0.68869999999999998</v>
      </c>
    </row>
    <row r="216" spans="1:13" ht="15.75" thickBot="1" x14ac:dyDescent="0.3">
      <c r="A216" t="str">
        <f t="shared" si="3"/>
        <v/>
      </c>
      <c r="B216" t="s">
        <v>249</v>
      </c>
      <c r="D216" t="s">
        <v>249</v>
      </c>
      <c r="E216">
        <v>0.3886</v>
      </c>
      <c r="F216">
        <v>205</v>
      </c>
      <c r="I216" t="s">
        <v>250</v>
      </c>
      <c r="J216">
        <v>0.95299999999999996</v>
      </c>
      <c r="L216" s="425"/>
      <c r="M216" s="218">
        <v>106</v>
      </c>
    </row>
    <row r="217" spans="1:13" x14ac:dyDescent="0.25">
      <c r="A217" t="str">
        <f t="shared" si="3"/>
        <v/>
      </c>
      <c r="B217" t="s">
        <v>250</v>
      </c>
      <c r="D217" t="s">
        <v>250</v>
      </c>
      <c r="E217">
        <v>0.95299999999999996</v>
      </c>
      <c r="F217">
        <v>7</v>
      </c>
      <c r="I217" t="s">
        <v>251</v>
      </c>
      <c r="J217">
        <v>0.94199999999999995</v>
      </c>
      <c r="L217" s="424" t="s">
        <v>376</v>
      </c>
      <c r="M217" s="217">
        <v>0.6845</v>
      </c>
    </row>
    <row r="218" spans="1:13" ht="15.75" thickBot="1" x14ac:dyDescent="0.3">
      <c r="A218" t="str">
        <f t="shared" si="3"/>
        <v/>
      </c>
      <c r="B218" t="s">
        <v>251</v>
      </c>
      <c r="D218" t="s">
        <v>251</v>
      </c>
      <c r="E218">
        <v>0.94199999999999995</v>
      </c>
      <c r="F218">
        <v>10</v>
      </c>
      <c r="I218" t="s">
        <v>252</v>
      </c>
      <c r="J218">
        <v>0.84599999999999997</v>
      </c>
      <c r="L218" s="425"/>
      <c r="M218" s="218">
        <v>107</v>
      </c>
    </row>
    <row r="219" spans="1:13" x14ac:dyDescent="0.25">
      <c r="A219" t="str">
        <f t="shared" si="3"/>
        <v/>
      </c>
      <c r="B219" t="s">
        <v>252</v>
      </c>
      <c r="D219" t="s">
        <v>252</v>
      </c>
      <c r="E219">
        <v>0.84599999999999997</v>
      </c>
      <c r="F219">
        <v>43</v>
      </c>
      <c r="I219" t="s">
        <v>253</v>
      </c>
      <c r="J219">
        <v>0.85329999999999995</v>
      </c>
      <c r="L219" s="424" t="s">
        <v>283</v>
      </c>
      <c r="M219" s="217">
        <v>0.68310000000000004</v>
      </c>
    </row>
    <row r="220" spans="1:13" ht="15.75" thickBot="1" x14ac:dyDescent="0.3">
      <c r="A220" t="str">
        <f t="shared" si="3"/>
        <v/>
      </c>
      <c r="B220" t="s">
        <v>253</v>
      </c>
      <c r="D220" t="s">
        <v>253</v>
      </c>
      <c r="E220">
        <v>0.85329999999999995</v>
      </c>
      <c r="F220">
        <v>40</v>
      </c>
      <c r="I220" t="s">
        <v>254</v>
      </c>
      <c r="J220">
        <v>0.45650000000000002</v>
      </c>
      <c r="L220" s="425"/>
      <c r="M220" s="218">
        <v>108</v>
      </c>
    </row>
    <row r="221" spans="1:13" x14ac:dyDescent="0.25">
      <c r="A221" t="str">
        <f t="shared" si="3"/>
        <v/>
      </c>
      <c r="B221" t="s">
        <v>254</v>
      </c>
      <c r="D221" t="s">
        <v>254</v>
      </c>
      <c r="E221">
        <v>0.45650000000000002</v>
      </c>
      <c r="F221">
        <v>171</v>
      </c>
      <c r="I221" t="s">
        <v>255</v>
      </c>
      <c r="J221">
        <v>0.72519999999999996</v>
      </c>
      <c r="L221" s="424" t="s">
        <v>259</v>
      </c>
      <c r="M221" s="217">
        <v>0.68310000000000004</v>
      </c>
    </row>
    <row r="222" spans="1:13" ht="15.75" thickBot="1" x14ac:dyDescent="0.3">
      <c r="A222" t="str">
        <f t="shared" si="3"/>
        <v/>
      </c>
      <c r="B222" t="s">
        <v>255</v>
      </c>
      <c r="D222" t="s">
        <v>255</v>
      </c>
      <c r="E222">
        <v>0.72519999999999996</v>
      </c>
      <c r="F222">
        <v>91</v>
      </c>
      <c r="I222" t="s">
        <v>256</v>
      </c>
      <c r="J222">
        <v>0.78539999999999999</v>
      </c>
      <c r="L222" s="425"/>
      <c r="M222" s="218">
        <v>109</v>
      </c>
    </row>
    <row r="223" spans="1:13" x14ac:dyDescent="0.25">
      <c r="A223" t="str">
        <f t="shared" si="3"/>
        <v/>
      </c>
      <c r="B223" t="s">
        <v>256</v>
      </c>
      <c r="D223" t="s">
        <v>256</v>
      </c>
      <c r="E223">
        <v>0.78539999999999999</v>
      </c>
      <c r="F223">
        <v>66</v>
      </c>
      <c r="I223" t="s">
        <v>257</v>
      </c>
      <c r="J223">
        <v>0.36609999999999998</v>
      </c>
      <c r="L223" s="424" t="s">
        <v>172</v>
      </c>
      <c r="M223" s="217">
        <v>0.67510000000000003</v>
      </c>
    </row>
    <row r="224" spans="1:13" ht="15.75" thickBot="1" x14ac:dyDescent="0.3">
      <c r="A224" t="str">
        <f t="shared" si="3"/>
        <v/>
      </c>
      <c r="B224" t="s">
        <v>257</v>
      </c>
      <c r="D224" t="s">
        <v>257</v>
      </c>
      <c r="E224">
        <v>0.36609999999999998</v>
      </c>
      <c r="F224">
        <v>225</v>
      </c>
      <c r="I224" t="s">
        <v>258</v>
      </c>
      <c r="J224">
        <v>0.34910000000000002</v>
      </c>
      <c r="L224" s="425"/>
      <c r="M224" s="218">
        <v>110</v>
      </c>
    </row>
    <row r="225" spans="1:13" x14ac:dyDescent="0.25">
      <c r="A225" t="str">
        <f t="shared" si="3"/>
        <v/>
      </c>
      <c r="B225" t="s">
        <v>258</v>
      </c>
      <c r="D225" t="s">
        <v>258</v>
      </c>
      <c r="E225">
        <v>0.34910000000000002</v>
      </c>
      <c r="F225">
        <v>230</v>
      </c>
      <c r="I225" t="s">
        <v>259</v>
      </c>
      <c r="J225">
        <v>0.68310000000000004</v>
      </c>
      <c r="L225" s="13" t="s">
        <v>239</v>
      </c>
      <c r="M225" s="217">
        <v>0.67359999999999998</v>
      </c>
    </row>
    <row r="226" spans="1:13" ht="15.75" thickBot="1" x14ac:dyDescent="0.3">
      <c r="A226" t="str">
        <f t="shared" si="3"/>
        <v/>
      </c>
      <c r="B226" t="s">
        <v>259</v>
      </c>
      <c r="D226" t="s">
        <v>259</v>
      </c>
      <c r="E226">
        <v>0.68310000000000004</v>
      </c>
      <c r="F226">
        <v>108</v>
      </c>
      <c r="I226" t="s">
        <v>260</v>
      </c>
      <c r="J226">
        <v>0.61960000000000004</v>
      </c>
      <c r="L226" s="14" t="s">
        <v>425</v>
      </c>
      <c r="M226" s="218">
        <v>111</v>
      </c>
    </row>
    <row r="227" spans="1:13" x14ac:dyDescent="0.25">
      <c r="A227" t="str">
        <f t="shared" si="3"/>
        <v/>
      </c>
      <c r="B227" t="s">
        <v>260</v>
      </c>
      <c r="D227" t="s">
        <v>260</v>
      </c>
      <c r="E227">
        <v>0.61960000000000004</v>
      </c>
      <c r="F227">
        <v>127</v>
      </c>
      <c r="I227" t="s">
        <v>261</v>
      </c>
      <c r="J227">
        <v>0.754</v>
      </c>
      <c r="L227" s="424" t="s">
        <v>168</v>
      </c>
      <c r="M227" s="217">
        <v>0.66790000000000005</v>
      </c>
    </row>
    <row r="228" spans="1:13" ht="15.75" thickBot="1" x14ac:dyDescent="0.3">
      <c r="A228" t="str">
        <f t="shared" si="3"/>
        <v/>
      </c>
      <c r="B228" t="s">
        <v>261</v>
      </c>
      <c r="D228" t="s">
        <v>261</v>
      </c>
      <c r="E228">
        <v>0.754</v>
      </c>
      <c r="F228">
        <v>74</v>
      </c>
      <c r="I228" t="s">
        <v>262</v>
      </c>
      <c r="J228">
        <v>0.66520000000000001</v>
      </c>
      <c r="L228" s="425"/>
      <c r="M228" s="218">
        <v>112</v>
      </c>
    </row>
    <row r="229" spans="1:13" x14ac:dyDescent="0.25">
      <c r="A229" t="str">
        <f t="shared" si="3"/>
        <v/>
      </c>
      <c r="B229" t="s">
        <v>262</v>
      </c>
      <c r="D229" t="s">
        <v>262</v>
      </c>
      <c r="E229">
        <v>0.66520000000000001</v>
      </c>
      <c r="F229">
        <v>113</v>
      </c>
      <c r="I229" t="s">
        <v>263</v>
      </c>
      <c r="J229">
        <v>0.26129999999999998</v>
      </c>
      <c r="L229" s="424" t="s">
        <v>262</v>
      </c>
      <c r="M229" s="217">
        <v>0.66520000000000001</v>
      </c>
    </row>
    <row r="230" spans="1:13" ht="15.75" thickBot="1" x14ac:dyDescent="0.3">
      <c r="A230" t="str">
        <f t="shared" si="3"/>
        <v/>
      </c>
      <c r="B230" t="s">
        <v>263</v>
      </c>
      <c r="D230" t="s">
        <v>263</v>
      </c>
      <c r="E230">
        <v>0.26129999999999998</v>
      </c>
      <c r="F230">
        <v>274</v>
      </c>
      <c r="I230" t="s">
        <v>264</v>
      </c>
      <c r="J230">
        <v>0.186</v>
      </c>
      <c r="L230" s="425"/>
      <c r="M230" s="218">
        <v>113</v>
      </c>
    </row>
    <row r="231" spans="1:13" x14ac:dyDescent="0.25">
      <c r="A231" t="str">
        <f t="shared" si="3"/>
        <v/>
      </c>
      <c r="B231" t="s">
        <v>264</v>
      </c>
      <c r="D231" t="s">
        <v>264</v>
      </c>
      <c r="E231">
        <v>0.186</v>
      </c>
      <c r="F231">
        <v>303</v>
      </c>
      <c r="I231" t="s">
        <v>265</v>
      </c>
      <c r="J231">
        <v>5.7200000000000001E-2</v>
      </c>
      <c r="L231" s="424" t="s">
        <v>85</v>
      </c>
      <c r="M231" s="217">
        <v>0.6643</v>
      </c>
    </row>
    <row r="232" spans="1:13" ht="15.75" thickBot="1" x14ac:dyDescent="0.3">
      <c r="A232" t="str">
        <f t="shared" si="3"/>
        <v/>
      </c>
      <c r="B232" t="s">
        <v>265</v>
      </c>
      <c r="D232" t="s">
        <v>265</v>
      </c>
      <c r="E232">
        <v>5.7200000000000001E-2</v>
      </c>
      <c r="F232">
        <v>346</v>
      </c>
      <c r="I232" t="s">
        <v>266</v>
      </c>
      <c r="J232">
        <v>0.37480000000000002</v>
      </c>
      <c r="L232" s="425"/>
      <c r="M232" s="218">
        <v>114</v>
      </c>
    </row>
    <row r="233" spans="1:13" x14ac:dyDescent="0.25">
      <c r="A233" t="str">
        <f t="shared" si="3"/>
        <v/>
      </c>
      <c r="B233" t="s">
        <v>266</v>
      </c>
      <c r="D233" t="s">
        <v>266</v>
      </c>
      <c r="E233">
        <v>0.37480000000000002</v>
      </c>
      <c r="F233">
        <v>217</v>
      </c>
      <c r="I233" t="s">
        <v>267</v>
      </c>
      <c r="J233">
        <v>0.88009999999999999</v>
      </c>
      <c r="L233" s="13" t="s">
        <v>87</v>
      </c>
      <c r="M233" s="217">
        <v>0.65980000000000005</v>
      </c>
    </row>
    <row r="234" spans="1:13" ht="15.75" thickBot="1" x14ac:dyDescent="0.3">
      <c r="A234" t="str">
        <f t="shared" si="3"/>
        <v/>
      </c>
      <c r="B234" t="s">
        <v>267</v>
      </c>
      <c r="D234" t="s">
        <v>267</v>
      </c>
      <c r="E234">
        <v>0.88009999999999999</v>
      </c>
      <c r="F234">
        <v>34</v>
      </c>
      <c r="I234" t="s">
        <v>268</v>
      </c>
      <c r="J234">
        <v>0.80979999999999996</v>
      </c>
      <c r="L234" s="14" t="s">
        <v>427</v>
      </c>
      <c r="M234" s="218">
        <v>115</v>
      </c>
    </row>
    <row r="235" spans="1:13" x14ac:dyDescent="0.25">
      <c r="A235" t="str">
        <f t="shared" si="3"/>
        <v/>
      </c>
      <c r="B235" t="s">
        <v>268</v>
      </c>
      <c r="D235" t="s">
        <v>268</v>
      </c>
      <c r="E235">
        <v>0.80979999999999996</v>
      </c>
      <c r="F235">
        <v>56</v>
      </c>
      <c r="I235" t="s">
        <v>269</v>
      </c>
      <c r="J235">
        <v>0.68989999999999996</v>
      </c>
      <c r="L235" s="424" t="s">
        <v>185</v>
      </c>
      <c r="M235" s="217">
        <v>0.65680000000000005</v>
      </c>
    </row>
    <row r="236" spans="1:13" ht="15.75" thickBot="1" x14ac:dyDescent="0.3">
      <c r="A236" t="str">
        <f t="shared" si="3"/>
        <v/>
      </c>
      <c r="B236" t="s">
        <v>269</v>
      </c>
      <c r="D236" t="s">
        <v>269</v>
      </c>
      <c r="E236">
        <v>0.68989999999999996</v>
      </c>
      <c r="F236">
        <v>105</v>
      </c>
      <c r="I236" t="s">
        <v>270</v>
      </c>
      <c r="J236">
        <v>0.47720000000000001</v>
      </c>
      <c r="L236" s="425"/>
      <c r="M236" s="218">
        <v>116</v>
      </c>
    </row>
    <row r="237" spans="1:13" x14ac:dyDescent="0.25">
      <c r="A237" t="str">
        <f t="shared" si="3"/>
        <v/>
      </c>
      <c r="B237" t="s">
        <v>270</v>
      </c>
      <c r="D237" t="s">
        <v>270</v>
      </c>
      <c r="E237">
        <v>0.47720000000000001</v>
      </c>
      <c r="F237">
        <v>162</v>
      </c>
      <c r="I237" t="s">
        <v>271</v>
      </c>
      <c r="J237">
        <v>0.8236</v>
      </c>
      <c r="L237" s="424" t="s">
        <v>383</v>
      </c>
      <c r="M237" s="217">
        <v>0.65190000000000003</v>
      </c>
    </row>
    <row r="238" spans="1:13" ht="15.75" thickBot="1" x14ac:dyDescent="0.3">
      <c r="A238" t="str">
        <f t="shared" si="3"/>
        <v/>
      </c>
      <c r="B238" t="s">
        <v>271</v>
      </c>
      <c r="D238" t="s">
        <v>271</v>
      </c>
      <c r="E238">
        <v>0.8236</v>
      </c>
      <c r="F238">
        <v>52</v>
      </c>
      <c r="I238" t="s">
        <v>272</v>
      </c>
      <c r="J238">
        <v>0.2485</v>
      </c>
      <c r="L238" s="425"/>
      <c r="M238" s="218">
        <v>117</v>
      </c>
    </row>
    <row r="239" spans="1:13" x14ac:dyDescent="0.25">
      <c r="A239" t="str">
        <f t="shared" si="3"/>
        <v/>
      </c>
      <c r="B239" t="s">
        <v>272</v>
      </c>
      <c r="D239" t="s">
        <v>272</v>
      </c>
      <c r="E239">
        <v>0.2485</v>
      </c>
      <c r="F239">
        <v>278</v>
      </c>
      <c r="I239" t="s">
        <v>273</v>
      </c>
      <c r="J239">
        <v>0.71299999999999997</v>
      </c>
      <c r="L239" s="13" t="s">
        <v>379</v>
      </c>
      <c r="M239" s="217">
        <v>0.64949999999999997</v>
      </c>
    </row>
    <row r="240" spans="1:13" ht="15.75" thickBot="1" x14ac:dyDescent="0.3">
      <c r="A240" t="str">
        <f t="shared" si="3"/>
        <v/>
      </c>
      <c r="B240" t="s">
        <v>273</v>
      </c>
      <c r="D240" t="s">
        <v>273</v>
      </c>
      <c r="E240">
        <v>0.71299999999999997</v>
      </c>
      <c r="F240">
        <v>95</v>
      </c>
      <c r="I240" t="s">
        <v>274</v>
      </c>
      <c r="J240">
        <v>0.38100000000000001</v>
      </c>
      <c r="L240" s="14" t="s">
        <v>421</v>
      </c>
      <c r="M240" s="218">
        <v>118</v>
      </c>
    </row>
    <row r="241" spans="1:13" x14ac:dyDescent="0.25">
      <c r="A241" t="str">
        <f t="shared" si="3"/>
        <v/>
      </c>
      <c r="B241" t="s">
        <v>274</v>
      </c>
      <c r="D241" t="s">
        <v>274</v>
      </c>
      <c r="E241">
        <v>0.38100000000000001</v>
      </c>
      <c r="F241">
        <v>211</v>
      </c>
      <c r="I241" t="s">
        <v>275</v>
      </c>
      <c r="J241">
        <v>0.26829999999999998</v>
      </c>
      <c r="L241" s="13" t="s">
        <v>337</v>
      </c>
      <c r="M241" s="217">
        <v>0.64259999999999995</v>
      </c>
    </row>
    <row r="242" spans="1:13" ht="15.75" thickBot="1" x14ac:dyDescent="0.3">
      <c r="A242" t="str">
        <f t="shared" si="3"/>
        <v/>
      </c>
      <c r="B242" t="s">
        <v>275</v>
      </c>
      <c r="D242" t="s">
        <v>275</v>
      </c>
      <c r="E242">
        <v>0.26829999999999998</v>
      </c>
      <c r="F242">
        <v>271</v>
      </c>
      <c r="I242" t="s">
        <v>276</v>
      </c>
      <c r="J242">
        <v>0.49990000000000001</v>
      </c>
      <c r="L242" s="14" t="s">
        <v>416</v>
      </c>
      <c r="M242" s="218">
        <v>119</v>
      </c>
    </row>
    <row r="243" spans="1:13" x14ac:dyDescent="0.25">
      <c r="A243" t="str">
        <f t="shared" si="3"/>
        <v/>
      </c>
      <c r="B243" t="s">
        <v>276</v>
      </c>
      <c r="D243" t="s">
        <v>276</v>
      </c>
      <c r="E243">
        <v>0.49990000000000001</v>
      </c>
      <c r="F243">
        <v>153</v>
      </c>
      <c r="I243" t="s">
        <v>277</v>
      </c>
      <c r="J243">
        <v>0.23780000000000001</v>
      </c>
      <c r="L243" s="424" t="s">
        <v>328</v>
      </c>
      <c r="M243" s="217">
        <v>0.63829999999999998</v>
      </c>
    </row>
    <row r="244" spans="1:13" ht="15.75" thickBot="1" x14ac:dyDescent="0.3">
      <c r="A244" t="str">
        <f t="shared" si="3"/>
        <v/>
      </c>
      <c r="B244" t="s">
        <v>277</v>
      </c>
      <c r="D244" t="s">
        <v>277</v>
      </c>
      <c r="E244">
        <v>0.23780000000000001</v>
      </c>
      <c r="F244">
        <v>283</v>
      </c>
      <c r="I244" t="s">
        <v>278</v>
      </c>
      <c r="J244">
        <v>0.30120000000000002</v>
      </c>
      <c r="L244" s="425"/>
      <c r="M244" s="218">
        <v>120</v>
      </c>
    </row>
    <row r="245" spans="1:13" x14ac:dyDescent="0.25">
      <c r="A245" t="str">
        <f t="shared" si="3"/>
        <v/>
      </c>
      <c r="B245" t="s">
        <v>278</v>
      </c>
      <c r="D245" t="s">
        <v>278</v>
      </c>
      <c r="E245">
        <v>0.30120000000000002</v>
      </c>
      <c r="F245">
        <v>258</v>
      </c>
      <c r="I245" t="s">
        <v>279</v>
      </c>
      <c r="J245">
        <v>0.4239</v>
      </c>
      <c r="L245" s="424" t="s">
        <v>319</v>
      </c>
      <c r="M245" s="217">
        <v>0.63670000000000004</v>
      </c>
    </row>
    <row r="246" spans="1:13" ht="15.75" thickBot="1" x14ac:dyDescent="0.3">
      <c r="A246" t="str">
        <f t="shared" si="3"/>
        <v/>
      </c>
      <c r="B246" t="s">
        <v>279</v>
      </c>
      <c r="D246" t="s">
        <v>279</v>
      </c>
      <c r="E246">
        <v>0.4239</v>
      </c>
      <c r="F246">
        <v>186</v>
      </c>
      <c r="I246" t="s">
        <v>280</v>
      </c>
      <c r="J246">
        <v>0.28000000000000003</v>
      </c>
      <c r="L246" s="425"/>
      <c r="M246" s="218">
        <v>121</v>
      </c>
    </row>
    <row r="247" spans="1:13" x14ac:dyDescent="0.25">
      <c r="A247" t="str">
        <f t="shared" si="3"/>
        <v/>
      </c>
      <c r="B247" t="s">
        <v>280</v>
      </c>
      <c r="D247" t="s">
        <v>280</v>
      </c>
      <c r="E247">
        <v>0.28000000000000003</v>
      </c>
      <c r="F247">
        <v>266</v>
      </c>
      <c r="I247" t="s">
        <v>281</v>
      </c>
      <c r="J247">
        <v>0.78029999999999999</v>
      </c>
      <c r="L247" s="424" t="s">
        <v>179</v>
      </c>
      <c r="M247" s="217">
        <v>0.62809999999999999</v>
      </c>
    </row>
    <row r="248" spans="1:13" ht="15.75" thickBot="1" x14ac:dyDescent="0.3">
      <c r="A248" t="str">
        <f t="shared" si="3"/>
        <v/>
      </c>
      <c r="B248" t="s">
        <v>281</v>
      </c>
      <c r="D248" t="s">
        <v>281</v>
      </c>
      <c r="E248">
        <v>0.78029999999999999</v>
      </c>
      <c r="F248">
        <v>68</v>
      </c>
      <c r="I248" t="s">
        <v>282</v>
      </c>
      <c r="J248">
        <v>0.47849999999999998</v>
      </c>
      <c r="L248" s="425"/>
      <c r="M248" s="218">
        <v>122</v>
      </c>
    </row>
    <row r="249" spans="1:13" x14ac:dyDescent="0.25">
      <c r="A249" t="str">
        <f t="shared" si="3"/>
        <v/>
      </c>
      <c r="B249" t="s">
        <v>282</v>
      </c>
      <c r="D249" t="s">
        <v>282</v>
      </c>
      <c r="E249">
        <v>0.47849999999999998</v>
      </c>
      <c r="F249">
        <v>160</v>
      </c>
      <c r="I249" t="s">
        <v>283</v>
      </c>
      <c r="J249">
        <v>0.68310000000000004</v>
      </c>
      <c r="L249" s="424" t="s">
        <v>170</v>
      </c>
      <c r="M249" s="217">
        <v>0.62490000000000001</v>
      </c>
    </row>
    <row r="250" spans="1:13" ht="15.75" thickBot="1" x14ac:dyDescent="0.3">
      <c r="A250" t="str">
        <f t="shared" si="3"/>
        <v/>
      </c>
      <c r="B250" t="s">
        <v>283</v>
      </c>
      <c r="D250" t="s">
        <v>283</v>
      </c>
      <c r="E250">
        <v>0.68310000000000004</v>
      </c>
      <c r="F250">
        <v>109</v>
      </c>
      <c r="I250" t="s">
        <v>284</v>
      </c>
      <c r="J250">
        <v>0.27100000000000002</v>
      </c>
      <c r="L250" s="425"/>
      <c r="M250" s="218">
        <v>123</v>
      </c>
    </row>
    <row r="251" spans="1:13" x14ac:dyDescent="0.25">
      <c r="A251" t="str">
        <f t="shared" si="3"/>
        <v/>
      </c>
      <c r="B251" t="s">
        <v>284</v>
      </c>
      <c r="D251" t="s">
        <v>284</v>
      </c>
      <c r="E251">
        <v>0.27100000000000002</v>
      </c>
      <c r="F251">
        <v>270</v>
      </c>
      <c r="I251" t="s">
        <v>285</v>
      </c>
      <c r="J251">
        <v>0.75600000000000001</v>
      </c>
      <c r="L251" s="424" t="s">
        <v>143</v>
      </c>
      <c r="M251" s="217">
        <v>0.62360000000000004</v>
      </c>
    </row>
    <row r="252" spans="1:13" ht="15.75" thickBot="1" x14ac:dyDescent="0.3">
      <c r="A252" t="str">
        <f t="shared" si="3"/>
        <v/>
      </c>
      <c r="B252" t="s">
        <v>285</v>
      </c>
      <c r="D252" t="s">
        <v>285</v>
      </c>
      <c r="E252">
        <v>0.75600000000000001</v>
      </c>
      <c r="F252">
        <v>73</v>
      </c>
      <c r="I252" t="s">
        <v>286</v>
      </c>
      <c r="J252">
        <v>0.91110000000000002</v>
      </c>
      <c r="L252" s="425"/>
      <c r="M252" s="218">
        <v>124</v>
      </c>
    </row>
    <row r="253" spans="1:13" x14ac:dyDescent="0.25">
      <c r="A253" t="str">
        <f t="shared" si="3"/>
        <v/>
      </c>
      <c r="B253" t="s">
        <v>286</v>
      </c>
      <c r="D253" t="s">
        <v>286</v>
      </c>
      <c r="E253">
        <v>0.91110000000000002</v>
      </c>
      <c r="F253">
        <v>22</v>
      </c>
      <c r="I253" t="s">
        <v>287</v>
      </c>
      <c r="J253">
        <v>0.68869999999999998</v>
      </c>
      <c r="L253" s="424" t="s">
        <v>52</v>
      </c>
      <c r="M253" s="217">
        <v>0.62270000000000003</v>
      </c>
    </row>
    <row r="254" spans="1:13" ht="15.75" thickBot="1" x14ac:dyDescent="0.3">
      <c r="A254" t="str">
        <f t="shared" si="3"/>
        <v/>
      </c>
      <c r="B254" t="s">
        <v>287</v>
      </c>
      <c r="D254" t="s">
        <v>287</v>
      </c>
      <c r="E254">
        <v>0.68869999999999998</v>
      </c>
      <c r="F254">
        <v>106</v>
      </c>
      <c r="I254" t="s">
        <v>288</v>
      </c>
      <c r="J254">
        <v>7.0800000000000002E-2</v>
      </c>
      <c r="L254" s="425"/>
      <c r="M254" s="218">
        <v>125</v>
      </c>
    </row>
    <row r="255" spans="1:13" ht="15.75" thickBot="1" x14ac:dyDescent="0.3">
      <c r="A255" t="str">
        <f t="shared" si="3"/>
        <v/>
      </c>
      <c r="B255" t="s">
        <v>288</v>
      </c>
      <c r="D255" t="s">
        <v>288</v>
      </c>
      <c r="E255">
        <v>7.0800000000000002E-2</v>
      </c>
      <c r="F255">
        <v>342</v>
      </c>
      <c r="I255" t="s">
        <v>289</v>
      </c>
      <c r="J255">
        <v>0.39489999999999997</v>
      </c>
      <c r="L255" s="63" t="s">
        <v>23</v>
      </c>
      <c r="M255" s="64" t="s">
        <v>391</v>
      </c>
    </row>
    <row r="256" spans="1:13" x14ac:dyDescent="0.25">
      <c r="A256" t="str">
        <f t="shared" si="3"/>
        <v/>
      </c>
      <c r="B256" t="s">
        <v>289</v>
      </c>
      <c r="D256" t="s">
        <v>289</v>
      </c>
      <c r="E256">
        <v>0.39489999999999997</v>
      </c>
      <c r="F256">
        <v>201</v>
      </c>
      <c r="I256" t="s">
        <v>290</v>
      </c>
      <c r="J256">
        <v>0.1222</v>
      </c>
      <c r="L256" s="13" t="s">
        <v>142</v>
      </c>
      <c r="M256" s="217">
        <v>0.62190000000000001</v>
      </c>
    </row>
    <row r="257" spans="1:13" ht="15.75" thickBot="1" x14ac:dyDescent="0.3">
      <c r="A257" t="str">
        <f t="shared" si="3"/>
        <v/>
      </c>
      <c r="B257" t="s">
        <v>290</v>
      </c>
      <c r="D257" t="s">
        <v>290</v>
      </c>
      <c r="E257">
        <v>0.1222</v>
      </c>
      <c r="F257">
        <v>324</v>
      </c>
      <c r="I257" t="s">
        <v>291</v>
      </c>
      <c r="J257">
        <v>0.31430000000000002</v>
      </c>
      <c r="L257" s="14" t="s">
        <v>416</v>
      </c>
      <c r="M257" s="218">
        <v>126</v>
      </c>
    </row>
    <row r="258" spans="1:13" x14ac:dyDescent="0.25">
      <c r="A258" t="str">
        <f t="shared" si="3"/>
        <v/>
      </c>
      <c r="B258" t="s">
        <v>291</v>
      </c>
      <c r="D258" t="s">
        <v>291</v>
      </c>
      <c r="E258">
        <v>0.31430000000000002</v>
      </c>
      <c r="F258">
        <v>252</v>
      </c>
      <c r="I258" t="s">
        <v>292</v>
      </c>
      <c r="J258">
        <v>0.87260000000000004</v>
      </c>
      <c r="L258" s="424" t="s">
        <v>260</v>
      </c>
      <c r="M258" s="217">
        <v>0.61960000000000004</v>
      </c>
    </row>
    <row r="259" spans="1:13" ht="15.75" thickBot="1" x14ac:dyDescent="0.3">
      <c r="A259" t="str">
        <f t="shared" ref="A259:A322" si="4">IF(B259=D259,"","BAD")</f>
        <v/>
      </c>
      <c r="B259" t="s">
        <v>292</v>
      </c>
      <c r="D259" t="s">
        <v>292</v>
      </c>
      <c r="E259">
        <v>0.87260000000000004</v>
      </c>
      <c r="F259">
        <v>36</v>
      </c>
      <c r="I259" t="s">
        <v>293</v>
      </c>
      <c r="J259">
        <v>0.34570000000000001</v>
      </c>
      <c r="L259" s="425"/>
      <c r="M259" s="218">
        <v>127</v>
      </c>
    </row>
    <row r="260" spans="1:13" x14ac:dyDescent="0.25">
      <c r="A260" t="str">
        <f t="shared" si="4"/>
        <v/>
      </c>
      <c r="B260" t="s">
        <v>293</v>
      </c>
      <c r="D260" t="s">
        <v>293</v>
      </c>
      <c r="E260">
        <v>0.34570000000000001</v>
      </c>
      <c r="F260">
        <v>233</v>
      </c>
      <c r="I260" t="s">
        <v>294</v>
      </c>
      <c r="J260">
        <v>0.15559999999999999</v>
      </c>
      <c r="L260" s="424" t="s">
        <v>37</v>
      </c>
      <c r="M260" s="217">
        <v>0.6129</v>
      </c>
    </row>
    <row r="261" spans="1:13" ht="15.75" thickBot="1" x14ac:dyDescent="0.3">
      <c r="A261" t="str">
        <f t="shared" si="4"/>
        <v/>
      </c>
      <c r="B261" t="s">
        <v>294</v>
      </c>
      <c r="D261" t="s">
        <v>294</v>
      </c>
      <c r="E261">
        <v>0.15559999999999999</v>
      </c>
      <c r="F261">
        <v>316</v>
      </c>
      <c r="I261" t="s">
        <v>295</v>
      </c>
      <c r="J261">
        <v>0.85089999999999999</v>
      </c>
      <c r="L261" s="425"/>
      <c r="M261" s="218">
        <v>128</v>
      </c>
    </row>
    <row r="262" spans="1:13" x14ac:dyDescent="0.25">
      <c r="A262" t="str">
        <f t="shared" si="4"/>
        <v/>
      </c>
      <c r="B262" t="s">
        <v>295</v>
      </c>
      <c r="D262" t="s">
        <v>295</v>
      </c>
      <c r="E262">
        <v>0.85089999999999999</v>
      </c>
      <c r="F262">
        <v>42</v>
      </c>
      <c r="I262" t="s">
        <v>296</v>
      </c>
      <c r="J262">
        <v>0.19189999999999999</v>
      </c>
      <c r="L262" s="424" t="s">
        <v>92</v>
      </c>
      <c r="M262" s="217">
        <v>0.60680000000000001</v>
      </c>
    </row>
    <row r="263" spans="1:13" ht="15.75" thickBot="1" x14ac:dyDescent="0.3">
      <c r="A263" t="str">
        <f t="shared" si="4"/>
        <v/>
      </c>
      <c r="B263" t="s">
        <v>296</v>
      </c>
      <c r="D263" t="s">
        <v>296</v>
      </c>
      <c r="E263">
        <v>0.19189999999999999</v>
      </c>
      <c r="F263">
        <v>301</v>
      </c>
      <c r="I263" t="s">
        <v>297</v>
      </c>
      <c r="J263">
        <v>0.92620000000000002</v>
      </c>
      <c r="L263" s="425"/>
      <c r="M263" s="218">
        <v>129</v>
      </c>
    </row>
    <row r="264" spans="1:13" x14ac:dyDescent="0.25">
      <c r="A264" t="str">
        <f t="shared" si="4"/>
        <v/>
      </c>
      <c r="B264" t="s">
        <v>297</v>
      </c>
      <c r="D264" t="s">
        <v>297</v>
      </c>
      <c r="E264">
        <v>0.92620000000000002</v>
      </c>
      <c r="F264">
        <v>14</v>
      </c>
      <c r="I264" t="s">
        <v>298</v>
      </c>
      <c r="J264">
        <v>7.3499999999999996E-2</v>
      </c>
      <c r="L264" s="13" t="s">
        <v>173</v>
      </c>
      <c r="M264" s="217">
        <v>0.60299999999999998</v>
      </c>
    </row>
    <row r="265" spans="1:13" ht="15.75" thickBot="1" x14ac:dyDescent="0.3">
      <c r="A265" t="str">
        <f t="shared" si="4"/>
        <v/>
      </c>
      <c r="B265" t="s">
        <v>298</v>
      </c>
      <c r="D265" t="s">
        <v>298</v>
      </c>
      <c r="E265">
        <v>7.3499999999999996E-2</v>
      </c>
      <c r="F265">
        <v>341</v>
      </c>
      <c r="I265" t="s">
        <v>299</v>
      </c>
      <c r="J265">
        <v>0.37730000000000002</v>
      </c>
      <c r="L265" s="14" t="s">
        <v>427</v>
      </c>
      <c r="M265" s="218">
        <v>130</v>
      </c>
    </row>
    <row r="266" spans="1:13" x14ac:dyDescent="0.25">
      <c r="A266" t="str">
        <f t="shared" si="4"/>
        <v/>
      </c>
      <c r="B266" t="s">
        <v>299</v>
      </c>
      <c r="D266" t="s">
        <v>299</v>
      </c>
      <c r="E266">
        <v>0.37730000000000002</v>
      </c>
      <c r="F266">
        <v>215</v>
      </c>
      <c r="I266" t="s">
        <v>300</v>
      </c>
      <c r="J266">
        <v>0.46479999999999999</v>
      </c>
      <c r="L266" s="424" t="s">
        <v>374</v>
      </c>
      <c r="M266" s="217">
        <v>0.59589999999999999</v>
      </c>
    </row>
    <row r="267" spans="1:13" ht="15.75" thickBot="1" x14ac:dyDescent="0.3">
      <c r="A267" t="str">
        <f t="shared" si="4"/>
        <v/>
      </c>
      <c r="B267" t="s">
        <v>300</v>
      </c>
      <c r="D267" t="s">
        <v>300</v>
      </c>
      <c r="E267">
        <v>0.46479999999999999</v>
      </c>
      <c r="F267">
        <v>167</v>
      </c>
      <c r="I267" t="s">
        <v>301</v>
      </c>
      <c r="J267">
        <v>0.38619999999999999</v>
      </c>
      <c r="L267" s="425"/>
      <c r="M267" s="218">
        <v>131</v>
      </c>
    </row>
    <row r="268" spans="1:13" x14ac:dyDescent="0.25">
      <c r="A268" t="str">
        <f t="shared" si="4"/>
        <v/>
      </c>
      <c r="B268" t="s">
        <v>301</v>
      </c>
      <c r="D268" t="s">
        <v>301</v>
      </c>
      <c r="E268">
        <v>0.38619999999999999</v>
      </c>
      <c r="F268">
        <v>208</v>
      </c>
      <c r="I268" t="s">
        <v>302</v>
      </c>
      <c r="J268">
        <v>0.28720000000000001</v>
      </c>
      <c r="L268" s="424" t="s">
        <v>128</v>
      </c>
      <c r="M268" s="217">
        <v>0.58530000000000004</v>
      </c>
    </row>
    <row r="269" spans="1:13" ht="15.75" thickBot="1" x14ac:dyDescent="0.3">
      <c r="A269" t="str">
        <f t="shared" si="4"/>
        <v/>
      </c>
      <c r="B269" t="s">
        <v>302</v>
      </c>
      <c r="D269" t="s">
        <v>302</v>
      </c>
      <c r="E269">
        <v>0.28720000000000001</v>
      </c>
      <c r="F269">
        <v>263</v>
      </c>
      <c r="I269" t="s">
        <v>303</v>
      </c>
      <c r="J269">
        <v>0.24379999999999999</v>
      </c>
      <c r="L269" s="425"/>
      <c r="M269" s="218">
        <v>132</v>
      </c>
    </row>
    <row r="270" spans="1:13" x14ac:dyDescent="0.25">
      <c r="A270" t="str">
        <f t="shared" si="4"/>
        <v/>
      </c>
      <c r="B270" t="s">
        <v>303</v>
      </c>
      <c r="D270" t="s">
        <v>303</v>
      </c>
      <c r="E270">
        <v>0.24379999999999999</v>
      </c>
      <c r="F270">
        <v>280</v>
      </c>
      <c r="I270" t="s">
        <v>304</v>
      </c>
      <c r="J270">
        <v>0.1598</v>
      </c>
      <c r="L270" s="424" t="s">
        <v>112</v>
      </c>
      <c r="M270" s="217">
        <v>0.58150000000000002</v>
      </c>
    </row>
    <row r="271" spans="1:13" ht="15.75" thickBot="1" x14ac:dyDescent="0.3">
      <c r="A271" t="str">
        <f t="shared" si="4"/>
        <v/>
      </c>
      <c r="B271" t="s">
        <v>304</v>
      </c>
      <c r="D271" t="s">
        <v>304</v>
      </c>
      <c r="E271">
        <v>0.1598</v>
      </c>
      <c r="F271">
        <v>314</v>
      </c>
      <c r="I271" t="s">
        <v>305</v>
      </c>
      <c r="J271">
        <v>0.49680000000000002</v>
      </c>
      <c r="L271" s="425"/>
      <c r="M271" s="218">
        <v>133</v>
      </c>
    </row>
    <row r="272" spans="1:13" x14ac:dyDescent="0.25">
      <c r="A272" t="str">
        <f t="shared" si="4"/>
        <v/>
      </c>
      <c r="B272" t="s">
        <v>305</v>
      </c>
      <c r="D272" t="s">
        <v>305</v>
      </c>
      <c r="E272">
        <v>0.49680000000000002</v>
      </c>
      <c r="F272">
        <v>155</v>
      </c>
      <c r="I272" t="s">
        <v>306</v>
      </c>
      <c r="J272">
        <v>0.1353</v>
      </c>
      <c r="L272" s="424" t="s">
        <v>233</v>
      </c>
      <c r="M272" s="217">
        <v>0.57669999999999999</v>
      </c>
    </row>
    <row r="273" spans="1:13" ht="15.75" thickBot="1" x14ac:dyDescent="0.3">
      <c r="A273" t="str">
        <f t="shared" si="4"/>
        <v/>
      </c>
      <c r="B273" t="s">
        <v>306</v>
      </c>
      <c r="D273" t="s">
        <v>306</v>
      </c>
      <c r="E273">
        <v>0.1353</v>
      </c>
      <c r="F273">
        <v>321</v>
      </c>
      <c r="I273" t="s">
        <v>307</v>
      </c>
      <c r="J273">
        <v>0.1258</v>
      </c>
      <c r="L273" s="425"/>
      <c r="M273" s="218">
        <v>134</v>
      </c>
    </row>
    <row r="274" spans="1:13" x14ac:dyDescent="0.25">
      <c r="A274" t="str">
        <f t="shared" si="4"/>
        <v/>
      </c>
      <c r="B274" t="s">
        <v>307</v>
      </c>
      <c r="D274" t="s">
        <v>307</v>
      </c>
      <c r="E274">
        <v>0.1258</v>
      </c>
      <c r="F274">
        <v>323</v>
      </c>
      <c r="I274" t="s">
        <v>308</v>
      </c>
      <c r="J274">
        <v>0.56389999999999996</v>
      </c>
      <c r="L274" s="424" t="s">
        <v>81</v>
      </c>
      <c r="M274" s="217">
        <v>0.57640000000000002</v>
      </c>
    </row>
    <row r="275" spans="1:13" ht="15.75" thickBot="1" x14ac:dyDescent="0.3">
      <c r="A275" t="str">
        <f t="shared" si="4"/>
        <v/>
      </c>
      <c r="B275" t="s">
        <v>308</v>
      </c>
      <c r="D275" t="s">
        <v>308</v>
      </c>
      <c r="E275">
        <v>0.56389999999999996</v>
      </c>
      <c r="F275">
        <v>140</v>
      </c>
      <c r="I275" t="s">
        <v>309</v>
      </c>
      <c r="J275">
        <v>0.41370000000000001</v>
      </c>
      <c r="L275" s="425"/>
      <c r="M275" s="218">
        <v>135</v>
      </c>
    </row>
    <row r="276" spans="1:13" x14ac:dyDescent="0.25">
      <c r="A276" t="str">
        <f t="shared" si="4"/>
        <v/>
      </c>
      <c r="B276" t="s">
        <v>309</v>
      </c>
      <c r="D276" t="s">
        <v>309</v>
      </c>
      <c r="E276">
        <v>0.41370000000000001</v>
      </c>
      <c r="F276">
        <v>190</v>
      </c>
      <c r="I276" t="s">
        <v>310</v>
      </c>
      <c r="J276">
        <v>0.55089999999999995</v>
      </c>
      <c r="L276" s="424" t="s">
        <v>315</v>
      </c>
      <c r="M276" s="217">
        <v>0.5726</v>
      </c>
    </row>
    <row r="277" spans="1:13" ht="15.75" thickBot="1" x14ac:dyDescent="0.3">
      <c r="A277" t="str">
        <f t="shared" si="4"/>
        <v/>
      </c>
      <c r="B277" t="s">
        <v>310</v>
      </c>
      <c r="D277" t="s">
        <v>310</v>
      </c>
      <c r="E277">
        <v>0.55089999999999995</v>
      </c>
      <c r="F277">
        <v>144</v>
      </c>
      <c r="I277" t="s">
        <v>311</v>
      </c>
      <c r="J277">
        <v>0.89319999999999999</v>
      </c>
      <c r="L277" s="425"/>
      <c r="M277" s="218">
        <v>136</v>
      </c>
    </row>
    <row r="278" spans="1:13" x14ac:dyDescent="0.25">
      <c r="A278" t="str">
        <f t="shared" si="4"/>
        <v/>
      </c>
      <c r="B278" t="s">
        <v>311</v>
      </c>
      <c r="D278" t="s">
        <v>311</v>
      </c>
      <c r="E278">
        <v>0.89319999999999999</v>
      </c>
      <c r="F278">
        <v>29</v>
      </c>
      <c r="I278" t="s">
        <v>312</v>
      </c>
      <c r="J278">
        <v>0.86650000000000005</v>
      </c>
      <c r="L278" s="13" t="s">
        <v>225</v>
      </c>
      <c r="M278" s="217">
        <v>0.56889999999999996</v>
      </c>
    </row>
    <row r="279" spans="1:13" ht="15.75" thickBot="1" x14ac:dyDescent="0.3">
      <c r="A279" t="str">
        <f t="shared" si="4"/>
        <v/>
      </c>
      <c r="B279" t="s">
        <v>312</v>
      </c>
      <c r="D279" t="s">
        <v>312</v>
      </c>
      <c r="E279">
        <v>0.86650000000000005</v>
      </c>
      <c r="F279">
        <v>39</v>
      </c>
      <c r="I279" t="s">
        <v>313</v>
      </c>
      <c r="J279">
        <v>0.79459999999999997</v>
      </c>
      <c r="L279" s="14" t="s">
        <v>426</v>
      </c>
      <c r="M279" s="218">
        <v>137</v>
      </c>
    </row>
    <row r="280" spans="1:13" x14ac:dyDescent="0.25">
      <c r="A280" t="str">
        <f t="shared" si="4"/>
        <v/>
      </c>
      <c r="B280" t="s">
        <v>313</v>
      </c>
      <c r="D280" t="s">
        <v>313</v>
      </c>
      <c r="E280">
        <v>0.79459999999999997</v>
      </c>
      <c r="F280">
        <v>62</v>
      </c>
      <c r="I280" t="s">
        <v>314</v>
      </c>
      <c r="J280">
        <v>0.1125</v>
      </c>
      <c r="L280" s="13" t="s">
        <v>56</v>
      </c>
      <c r="M280" s="217">
        <v>0.5665</v>
      </c>
    </row>
    <row r="281" spans="1:13" ht="15.75" thickBot="1" x14ac:dyDescent="0.3">
      <c r="A281" t="str">
        <f t="shared" si="4"/>
        <v/>
      </c>
      <c r="B281" t="s">
        <v>314</v>
      </c>
      <c r="D281" t="s">
        <v>314</v>
      </c>
      <c r="E281">
        <v>0.1125</v>
      </c>
      <c r="F281">
        <v>329</v>
      </c>
      <c r="I281" t="s">
        <v>315</v>
      </c>
      <c r="J281">
        <v>0.5726</v>
      </c>
      <c r="L281" s="14" t="s">
        <v>426</v>
      </c>
      <c r="M281" s="218">
        <v>138</v>
      </c>
    </row>
    <row r="282" spans="1:13" x14ac:dyDescent="0.25">
      <c r="A282" t="str">
        <f t="shared" si="4"/>
        <v/>
      </c>
      <c r="B282" t="s">
        <v>315</v>
      </c>
      <c r="D282" t="s">
        <v>315</v>
      </c>
      <c r="E282">
        <v>0.5726</v>
      </c>
      <c r="F282">
        <v>136</v>
      </c>
      <c r="I282" t="s">
        <v>316</v>
      </c>
      <c r="J282">
        <v>0.90190000000000003</v>
      </c>
      <c r="L282" s="424" t="s">
        <v>110</v>
      </c>
      <c r="M282" s="217">
        <v>0.56499999999999995</v>
      </c>
    </row>
    <row r="283" spans="1:13" ht="15.75" thickBot="1" x14ac:dyDescent="0.3">
      <c r="A283" t="str">
        <f t="shared" si="4"/>
        <v/>
      </c>
      <c r="B283" t="s">
        <v>316</v>
      </c>
      <c r="D283" t="s">
        <v>316</v>
      </c>
      <c r="E283">
        <v>0.90190000000000003</v>
      </c>
      <c r="F283">
        <v>27</v>
      </c>
      <c r="I283" t="s">
        <v>317</v>
      </c>
      <c r="J283">
        <v>0.88490000000000002</v>
      </c>
      <c r="L283" s="425"/>
      <c r="M283" s="218">
        <v>139</v>
      </c>
    </row>
    <row r="284" spans="1:13" x14ac:dyDescent="0.25">
      <c r="A284" t="str">
        <f t="shared" si="4"/>
        <v/>
      </c>
      <c r="B284" t="s">
        <v>317</v>
      </c>
      <c r="D284" t="s">
        <v>317</v>
      </c>
      <c r="E284">
        <v>0.88490000000000002</v>
      </c>
      <c r="F284">
        <v>31</v>
      </c>
      <c r="I284" t="s">
        <v>318</v>
      </c>
      <c r="J284">
        <v>0.73819999999999997</v>
      </c>
      <c r="L284" s="424" t="s">
        <v>308</v>
      </c>
      <c r="M284" s="217">
        <v>0.56389999999999996</v>
      </c>
    </row>
    <row r="285" spans="1:13" ht="15.75" thickBot="1" x14ac:dyDescent="0.3">
      <c r="A285" t="str">
        <f t="shared" si="4"/>
        <v/>
      </c>
      <c r="B285" t="s">
        <v>318</v>
      </c>
      <c r="D285" t="s">
        <v>318</v>
      </c>
      <c r="E285">
        <v>0.73819999999999997</v>
      </c>
      <c r="F285">
        <v>82</v>
      </c>
      <c r="I285" t="s">
        <v>319</v>
      </c>
      <c r="J285">
        <v>0.63670000000000004</v>
      </c>
      <c r="L285" s="425"/>
      <c r="M285" s="218">
        <v>140</v>
      </c>
    </row>
    <row r="286" spans="1:13" x14ac:dyDescent="0.25">
      <c r="A286" t="str">
        <f t="shared" si="4"/>
        <v/>
      </c>
      <c r="B286" t="s">
        <v>319</v>
      </c>
      <c r="D286" t="s">
        <v>319</v>
      </c>
      <c r="E286">
        <v>0.63670000000000004</v>
      </c>
      <c r="F286">
        <v>121</v>
      </c>
      <c r="I286" t="s">
        <v>320</v>
      </c>
      <c r="J286">
        <v>0.4592</v>
      </c>
      <c r="L286" s="424" t="s">
        <v>245</v>
      </c>
      <c r="M286" s="217">
        <v>0.55979999999999996</v>
      </c>
    </row>
    <row r="287" spans="1:13" ht="15.75" thickBot="1" x14ac:dyDescent="0.3">
      <c r="A287" t="str">
        <f t="shared" si="4"/>
        <v/>
      </c>
      <c r="B287" t="s">
        <v>320</v>
      </c>
      <c r="D287" t="s">
        <v>320</v>
      </c>
      <c r="E287">
        <v>0.4592</v>
      </c>
      <c r="F287">
        <v>168</v>
      </c>
      <c r="I287" t="s">
        <v>321</v>
      </c>
      <c r="J287">
        <v>0.1032</v>
      </c>
      <c r="L287" s="425"/>
      <c r="M287" s="218">
        <v>141</v>
      </c>
    </row>
    <row r="288" spans="1:13" x14ac:dyDescent="0.25">
      <c r="A288" t="str">
        <f t="shared" si="4"/>
        <v/>
      </c>
      <c r="B288" t="s">
        <v>321</v>
      </c>
      <c r="D288" t="s">
        <v>321</v>
      </c>
      <c r="E288">
        <v>0.1032</v>
      </c>
      <c r="F288">
        <v>334</v>
      </c>
      <c r="I288" t="s">
        <v>322</v>
      </c>
      <c r="J288">
        <v>0.41560000000000002</v>
      </c>
      <c r="L288" s="424" t="s">
        <v>124</v>
      </c>
      <c r="M288" s="217">
        <v>0.55889999999999995</v>
      </c>
    </row>
    <row r="289" spans="1:13" ht="15.75" thickBot="1" x14ac:dyDescent="0.3">
      <c r="A289" t="str">
        <f t="shared" si="4"/>
        <v/>
      </c>
      <c r="B289" t="s">
        <v>322</v>
      </c>
      <c r="D289" t="s">
        <v>322</v>
      </c>
      <c r="E289">
        <v>0.41560000000000002</v>
      </c>
      <c r="F289">
        <v>189</v>
      </c>
      <c r="I289" t="s">
        <v>323</v>
      </c>
      <c r="J289">
        <v>0.93879999999999997</v>
      </c>
      <c r="L289" s="425"/>
      <c r="M289" s="218">
        <v>142</v>
      </c>
    </row>
    <row r="290" spans="1:13" x14ac:dyDescent="0.25">
      <c r="A290" t="str">
        <f t="shared" si="4"/>
        <v/>
      </c>
      <c r="B290" t="s">
        <v>323</v>
      </c>
      <c r="D290" t="s">
        <v>323</v>
      </c>
      <c r="E290">
        <v>0.93879999999999997</v>
      </c>
      <c r="F290">
        <v>12</v>
      </c>
      <c r="I290" t="s">
        <v>324</v>
      </c>
      <c r="J290">
        <v>0.72660000000000002</v>
      </c>
      <c r="L290" s="424" t="s">
        <v>70</v>
      </c>
      <c r="M290" s="217">
        <v>0.55769999999999997</v>
      </c>
    </row>
    <row r="291" spans="1:13" ht="15.75" thickBot="1" x14ac:dyDescent="0.3">
      <c r="A291" t="str">
        <f t="shared" si="4"/>
        <v/>
      </c>
      <c r="B291" t="s">
        <v>324</v>
      </c>
      <c r="D291" t="s">
        <v>324</v>
      </c>
      <c r="E291">
        <v>0.72660000000000002</v>
      </c>
      <c r="F291">
        <v>90</v>
      </c>
      <c r="I291" t="s">
        <v>325</v>
      </c>
      <c r="J291">
        <v>0.14860000000000001</v>
      </c>
      <c r="L291" s="425"/>
      <c r="M291" s="218">
        <v>143</v>
      </c>
    </row>
    <row r="292" spans="1:13" x14ac:dyDescent="0.25">
      <c r="A292" t="str">
        <f t="shared" si="4"/>
        <v/>
      </c>
      <c r="B292" t="s">
        <v>325</v>
      </c>
      <c r="D292" t="s">
        <v>325</v>
      </c>
      <c r="E292">
        <v>0.14860000000000001</v>
      </c>
      <c r="F292">
        <v>318</v>
      </c>
      <c r="I292" t="s">
        <v>326</v>
      </c>
      <c r="J292">
        <v>0.43559999999999999</v>
      </c>
      <c r="L292" s="424" t="s">
        <v>310</v>
      </c>
      <c r="M292" s="217">
        <v>0.55089999999999995</v>
      </c>
    </row>
    <row r="293" spans="1:13" ht="15.75" thickBot="1" x14ac:dyDescent="0.3">
      <c r="A293" t="str">
        <f t="shared" si="4"/>
        <v/>
      </c>
      <c r="B293" t="s">
        <v>385</v>
      </c>
      <c r="D293" t="s">
        <v>385</v>
      </c>
      <c r="E293">
        <v>0.157</v>
      </c>
      <c r="F293">
        <v>315</v>
      </c>
      <c r="I293" t="s">
        <v>327</v>
      </c>
      <c r="J293">
        <v>0.45689999999999997</v>
      </c>
      <c r="L293" s="425"/>
      <c r="M293" s="218">
        <v>144</v>
      </c>
    </row>
    <row r="294" spans="1:13" x14ac:dyDescent="0.25">
      <c r="A294" t="str">
        <f t="shared" si="4"/>
        <v/>
      </c>
      <c r="B294" t="s">
        <v>326</v>
      </c>
      <c r="D294" t="s">
        <v>326</v>
      </c>
      <c r="E294">
        <v>0.43559999999999999</v>
      </c>
      <c r="F294">
        <v>180</v>
      </c>
      <c r="I294" t="s">
        <v>328</v>
      </c>
      <c r="J294">
        <v>0.63829999999999998</v>
      </c>
      <c r="L294" s="424" t="s">
        <v>350</v>
      </c>
      <c r="M294" s="217">
        <v>0.55079999999999996</v>
      </c>
    </row>
    <row r="295" spans="1:13" ht="15.75" thickBot="1" x14ac:dyDescent="0.3">
      <c r="A295" t="str">
        <f t="shared" si="4"/>
        <v/>
      </c>
      <c r="B295" t="s">
        <v>327</v>
      </c>
      <c r="D295" t="s">
        <v>327</v>
      </c>
      <c r="E295">
        <v>0.45689999999999997</v>
      </c>
      <c r="F295">
        <v>170</v>
      </c>
      <c r="I295" t="s">
        <v>329</v>
      </c>
      <c r="J295">
        <v>0.23250000000000001</v>
      </c>
      <c r="L295" s="425"/>
      <c r="M295" s="218">
        <v>145</v>
      </c>
    </row>
    <row r="296" spans="1:13" x14ac:dyDescent="0.25">
      <c r="A296" t="str">
        <f t="shared" si="4"/>
        <v/>
      </c>
      <c r="B296" t="s">
        <v>328</v>
      </c>
      <c r="D296" t="s">
        <v>328</v>
      </c>
      <c r="E296">
        <v>0.63829999999999998</v>
      </c>
      <c r="F296">
        <v>120</v>
      </c>
      <c r="I296" t="s">
        <v>330</v>
      </c>
      <c r="J296">
        <v>0.753</v>
      </c>
      <c r="L296" s="424" t="s">
        <v>349</v>
      </c>
      <c r="M296" s="217">
        <v>0.54479999999999995</v>
      </c>
    </row>
    <row r="297" spans="1:13" ht="15.75" thickBot="1" x14ac:dyDescent="0.3">
      <c r="A297" t="str">
        <f t="shared" si="4"/>
        <v/>
      </c>
      <c r="B297" t="s">
        <v>329</v>
      </c>
      <c r="D297" t="s">
        <v>329</v>
      </c>
      <c r="E297">
        <v>0.23250000000000001</v>
      </c>
      <c r="F297">
        <v>284</v>
      </c>
      <c r="I297" t="s">
        <v>331</v>
      </c>
      <c r="J297">
        <v>0.28189999999999998</v>
      </c>
      <c r="L297" s="425"/>
      <c r="M297" s="218">
        <v>146</v>
      </c>
    </row>
    <row r="298" spans="1:13" x14ac:dyDescent="0.25">
      <c r="A298" t="str">
        <f t="shared" si="4"/>
        <v/>
      </c>
      <c r="B298" t="s">
        <v>330</v>
      </c>
      <c r="D298" t="s">
        <v>330</v>
      </c>
      <c r="E298">
        <v>0.753</v>
      </c>
      <c r="F298">
        <v>75</v>
      </c>
      <c r="I298" t="s">
        <v>332</v>
      </c>
      <c r="J298">
        <v>0.2031</v>
      </c>
      <c r="L298" s="424" t="s">
        <v>123</v>
      </c>
      <c r="M298" s="217">
        <v>0.52629999999999999</v>
      </c>
    </row>
    <row r="299" spans="1:13" ht="15.75" thickBot="1" x14ac:dyDescent="0.3">
      <c r="A299" t="str">
        <f t="shared" si="4"/>
        <v/>
      </c>
      <c r="B299" t="s">
        <v>331</v>
      </c>
      <c r="D299" t="s">
        <v>331</v>
      </c>
      <c r="E299">
        <v>0.28189999999999998</v>
      </c>
      <c r="F299">
        <v>264</v>
      </c>
      <c r="I299" t="s">
        <v>333</v>
      </c>
      <c r="J299">
        <v>0.47849999999999998</v>
      </c>
      <c r="L299" s="425"/>
      <c r="M299" s="218">
        <v>147</v>
      </c>
    </row>
    <row r="300" spans="1:13" x14ac:dyDescent="0.25">
      <c r="A300" t="str">
        <f t="shared" si="4"/>
        <v/>
      </c>
      <c r="B300" t="s">
        <v>332</v>
      </c>
      <c r="D300" t="s">
        <v>332</v>
      </c>
      <c r="E300">
        <v>0.2031</v>
      </c>
      <c r="F300">
        <v>298</v>
      </c>
      <c r="I300" t="s">
        <v>334</v>
      </c>
      <c r="J300">
        <v>0.69750000000000001</v>
      </c>
      <c r="L300" s="424" t="s">
        <v>102</v>
      </c>
      <c r="M300" s="217">
        <v>0.5161</v>
      </c>
    </row>
    <row r="301" spans="1:13" ht="15.75" thickBot="1" x14ac:dyDescent="0.3">
      <c r="A301" t="str">
        <f t="shared" si="4"/>
        <v/>
      </c>
      <c r="B301" t="s">
        <v>333</v>
      </c>
      <c r="D301" t="s">
        <v>333</v>
      </c>
      <c r="E301">
        <v>0.47849999999999998</v>
      </c>
      <c r="F301">
        <v>161</v>
      </c>
      <c r="I301" t="s">
        <v>335</v>
      </c>
      <c r="J301">
        <v>0.35260000000000002</v>
      </c>
      <c r="L301" s="425"/>
      <c r="M301" s="218">
        <v>148</v>
      </c>
    </row>
    <row r="302" spans="1:13" x14ac:dyDescent="0.25">
      <c r="A302" t="str">
        <f t="shared" si="4"/>
        <v/>
      </c>
      <c r="B302" t="s">
        <v>334</v>
      </c>
      <c r="D302" t="s">
        <v>334</v>
      </c>
      <c r="E302">
        <v>0.69750000000000001</v>
      </c>
      <c r="F302">
        <v>101</v>
      </c>
      <c r="I302" t="s">
        <v>336</v>
      </c>
      <c r="J302">
        <v>0.50739999999999996</v>
      </c>
      <c r="L302" s="424" t="s">
        <v>363</v>
      </c>
      <c r="M302" s="217">
        <v>0.50949999999999995</v>
      </c>
    </row>
    <row r="303" spans="1:13" ht="15.75" thickBot="1" x14ac:dyDescent="0.3">
      <c r="A303" t="str">
        <f t="shared" si="4"/>
        <v/>
      </c>
      <c r="B303" t="s">
        <v>335</v>
      </c>
      <c r="D303" t="s">
        <v>335</v>
      </c>
      <c r="E303">
        <v>0.35260000000000002</v>
      </c>
      <c r="F303">
        <v>228</v>
      </c>
      <c r="I303" t="s">
        <v>337</v>
      </c>
      <c r="J303">
        <v>0.64259999999999995</v>
      </c>
      <c r="L303" s="425"/>
      <c r="M303" s="218">
        <v>149</v>
      </c>
    </row>
    <row r="304" spans="1:13" x14ac:dyDescent="0.25">
      <c r="A304" t="str">
        <f t="shared" si="4"/>
        <v/>
      </c>
      <c r="B304" t="s">
        <v>336</v>
      </c>
      <c r="D304" t="s">
        <v>336</v>
      </c>
      <c r="E304">
        <v>0.50739999999999996</v>
      </c>
      <c r="F304">
        <v>150</v>
      </c>
      <c r="I304" t="s">
        <v>338</v>
      </c>
      <c r="J304">
        <v>0.33150000000000002</v>
      </c>
      <c r="L304" s="424" t="s">
        <v>336</v>
      </c>
      <c r="M304" s="217">
        <v>0.50739999999999996</v>
      </c>
    </row>
    <row r="305" spans="1:13" ht="15.75" thickBot="1" x14ac:dyDescent="0.3">
      <c r="A305" t="str">
        <f t="shared" si="4"/>
        <v/>
      </c>
      <c r="B305" t="s">
        <v>337</v>
      </c>
      <c r="D305" t="s">
        <v>337</v>
      </c>
      <c r="E305">
        <v>0.64259999999999995</v>
      </c>
      <c r="F305">
        <v>119</v>
      </c>
      <c r="I305" t="s">
        <v>339</v>
      </c>
      <c r="J305">
        <v>0.78839999999999999</v>
      </c>
      <c r="L305" s="425"/>
      <c r="M305" s="218">
        <v>150</v>
      </c>
    </row>
    <row r="306" spans="1:13" ht="15.75" thickBot="1" x14ac:dyDescent="0.3">
      <c r="A306" t="str">
        <f t="shared" si="4"/>
        <v/>
      </c>
      <c r="B306" t="s">
        <v>338</v>
      </c>
      <c r="D306" t="s">
        <v>338</v>
      </c>
      <c r="E306">
        <v>0.33150000000000002</v>
      </c>
      <c r="F306">
        <v>239</v>
      </c>
      <c r="I306" t="s">
        <v>340</v>
      </c>
      <c r="J306">
        <v>0.27739999999999998</v>
      </c>
      <c r="L306" s="63" t="s">
        <v>23</v>
      </c>
      <c r="M306" s="64" t="s">
        <v>391</v>
      </c>
    </row>
    <row r="307" spans="1:13" x14ac:dyDescent="0.25">
      <c r="A307" t="str">
        <f t="shared" si="4"/>
        <v/>
      </c>
      <c r="B307" t="s">
        <v>339</v>
      </c>
      <c r="D307" t="s">
        <v>339</v>
      </c>
      <c r="E307">
        <v>0.78839999999999999</v>
      </c>
      <c r="F307">
        <v>63</v>
      </c>
      <c r="I307" t="s">
        <v>341</v>
      </c>
      <c r="J307">
        <v>0.72750000000000004</v>
      </c>
      <c r="L307" s="424" t="s">
        <v>373</v>
      </c>
      <c r="M307" s="217">
        <v>0.50739999999999996</v>
      </c>
    </row>
    <row r="308" spans="1:13" ht="15.75" thickBot="1" x14ac:dyDescent="0.3">
      <c r="A308" t="str">
        <f t="shared" si="4"/>
        <v/>
      </c>
      <c r="B308" t="s">
        <v>340</v>
      </c>
      <c r="D308" t="s">
        <v>340</v>
      </c>
      <c r="E308">
        <v>0.27739999999999998</v>
      </c>
      <c r="F308">
        <v>268</v>
      </c>
      <c r="I308" t="s">
        <v>342</v>
      </c>
      <c r="J308">
        <v>0.25969999999999999</v>
      </c>
      <c r="L308" s="425"/>
      <c r="M308" s="218">
        <v>151</v>
      </c>
    </row>
    <row r="309" spans="1:13" x14ac:dyDescent="0.25">
      <c r="A309" t="str">
        <f t="shared" si="4"/>
        <v/>
      </c>
      <c r="B309" t="s">
        <v>341</v>
      </c>
      <c r="D309" t="s">
        <v>341</v>
      </c>
      <c r="E309">
        <v>0.72750000000000004</v>
      </c>
      <c r="F309">
        <v>88</v>
      </c>
      <c r="I309" t="s">
        <v>343</v>
      </c>
      <c r="J309">
        <v>0.10970000000000001</v>
      </c>
      <c r="L309" s="424" t="s">
        <v>122</v>
      </c>
      <c r="M309" s="217">
        <v>0.50049999999999994</v>
      </c>
    </row>
    <row r="310" spans="1:13" ht="15.75" thickBot="1" x14ac:dyDescent="0.3">
      <c r="A310" t="str">
        <f t="shared" si="4"/>
        <v/>
      </c>
      <c r="B310" t="s">
        <v>342</v>
      </c>
      <c r="D310" t="s">
        <v>342</v>
      </c>
      <c r="E310">
        <v>0.25969999999999999</v>
      </c>
      <c r="F310">
        <v>275</v>
      </c>
      <c r="I310" t="s">
        <v>344</v>
      </c>
      <c r="J310">
        <v>0.21240000000000001</v>
      </c>
      <c r="L310" s="425"/>
      <c r="M310" s="218">
        <v>152</v>
      </c>
    </row>
    <row r="311" spans="1:13" x14ac:dyDescent="0.25">
      <c r="A311" t="str">
        <f t="shared" si="4"/>
        <v/>
      </c>
      <c r="B311" t="s">
        <v>343</v>
      </c>
      <c r="D311" t="s">
        <v>343</v>
      </c>
      <c r="E311">
        <v>0.10970000000000001</v>
      </c>
      <c r="F311">
        <v>330</v>
      </c>
      <c r="I311" t="s">
        <v>345</v>
      </c>
      <c r="J311">
        <v>0.32729999999999998</v>
      </c>
      <c r="L311" s="424" t="s">
        <v>276</v>
      </c>
      <c r="M311" s="217">
        <v>0.49990000000000001</v>
      </c>
    </row>
    <row r="312" spans="1:13" ht="15.75" thickBot="1" x14ac:dyDescent="0.3">
      <c r="A312" t="str">
        <f t="shared" si="4"/>
        <v/>
      </c>
      <c r="B312" t="s">
        <v>344</v>
      </c>
      <c r="D312" t="s">
        <v>344</v>
      </c>
      <c r="E312">
        <v>0.21240000000000001</v>
      </c>
      <c r="F312">
        <v>293</v>
      </c>
      <c r="I312" t="s">
        <v>346</v>
      </c>
      <c r="J312">
        <v>0.16</v>
      </c>
      <c r="L312" s="425"/>
      <c r="M312" s="218">
        <v>153</v>
      </c>
    </row>
    <row r="313" spans="1:13" x14ac:dyDescent="0.25">
      <c r="A313" t="str">
        <f t="shared" si="4"/>
        <v/>
      </c>
      <c r="B313" t="s">
        <v>345</v>
      </c>
      <c r="D313" t="s">
        <v>345</v>
      </c>
      <c r="E313">
        <v>0.32729999999999998</v>
      </c>
      <c r="F313">
        <v>244</v>
      </c>
      <c r="I313" t="s">
        <v>347</v>
      </c>
      <c r="J313">
        <v>0.40749999999999997</v>
      </c>
      <c r="L313" s="424" t="s">
        <v>353</v>
      </c>
      <c r="M313" s="217">
        <v>0.49840000000000001</v>
      </c>
    </row>
    <row r="314" spans="1:13" ht="15.75" thickBot="1" x14ac:dyDescent="0.3">
      <c r="A314" t="str">
        <f t="shared" si="4"/>
        <v/>
      </c>
      <c r="B314" t="s">
        <v>346</v>
      </c>
      <c r="D314" t="s">
        <v>346</v>
      </c>
      <c r="E314">
        <v>0.16</v>
      </c>
      <c r="F314">
        <v>313</v>
      </c>
      <c r="I314" t="s">
        <v>348</v>
      </c>
      <c r="J314">
        <v>0.69869999999999999</v>
      </c>
      <c r="L314" s="425"/>
      <c r="M314" s="218">
        <v>154</v>
      </c>
    </row>
    <row r="315" spans="1:13" x14ac:dyDescent="0.25">
      <c r="A315" t="str">
        <f t="shared" si="4"/>
        <v/>
      </c>
      <c r="B315" t="s">
        <v>347</v>
      </c>
      <c r="D315" t="s">
        <v>347</v>
      </c>
      <c r="E315">
        <v>0.40749999999999997</v>
      </c>
      <c r="F315">
        <v>195</v>
      </c>
      <c r="I315" t="s">
        <v>349</v>
      </c>
      <c r="J315">
        <v>0.54479999999999995</v>
      </c>
      <c r="L315" s="424" t="s">
        <v>305</v>
      </c>
      <c r="M315" s="217">
        <v>0.49680000000000002</v>
      </c>
    </row>
    <row r="316" spans="1:13" ht="15.75" thickBot="1" x14ac:dyDescent="0.3">
      <c r="A316" t="str">
        <f t="shared" si="4"/>
        <v/>
      </c>
      <c r="B316" t="s">
        <v>348</v>
      </c>
      <c r="D316" t="s">
        <v>348</v>
      </c>
      <c r="E316">
        <v>0.69869999999999999</v>
      </c>
      <c r="F316">
        <v>100</v>
      </c>
      <c r="I316" t="s">
        <v>350</v>
      </c>
      <c r="J316">
        <v>0.55079999999999996</v>
      </c>
      <c r="L316" s="425"/>
      <c r="M316" s="218">
        <v>155</v>
      </c>
    </row>
    <row r="317" spans="1:13" x14ac:dyDescent="0.25">
      <c r="A317" t="str">
        <f t="shared" si="4"/>
        <v/>
      </c>
      <c r="B317" t="s">
        <v>349</v>
      </c>
      <c r="D317" t="s">
        <v>349</v>
      </c>
      <c r="E317">
        <v>0.54479999999999995</v>
      </c>
      <c r="F317">
        <v>146</v>
      </c>
      <c r="I317" t="s">
        <v>351</v>
      </c>
      <c r="J317">
        <v>0.44929999999999998</v>
      </c>
      <c r="L317" s="424" t="s">
        <v>210</v>
      </c>
      <c r="M317" s="217">
        <v>0.48820000000000002</v>
      </c>
    </row>
    <row r="318" spans="1:13" ht="15.75" thickBot="1" x14ac:dyDescent="0.3">
      <c r="A318" t="str">
        <f t="shared" si="4"/>
        <v/>
      </c>
      <c r="B318" t="s">
        <v>350</v>
      </c>
      <c r="D318" t="s">
        <v>350</v>
      </c>
      <c r="E318">
        <v>0.55079999999999996</v>
      </c>
      <c r="F318">
        <v>145</v>
      </c>
      <c r="I318" t="s">
        <v>431</v>
      </c>
      <c r="J318">
        <v>0.157</v>
      </c>
      <c r="L318" s="425"/>
      <c r="M318" s="218">
        <v>156</v>
      </c>
    </row>
    <row r="319" spans="1:13" x14ac:dyDescent="0.25">
      <c r="A319" t="str">
        <f t="shared" si="4"/>
        <v/>
      </c>
      <c r="B319" t="s">
        <v>351</v>
      </c>
      <c r="D319" t="s">
        <v>351</v>
      </c>
      <c r="E319">
        <v>0.44929999999999998</v>
      </c>
      <c r="F319">
        <v>173</v>
      </c>
      <c r="I319" t="s">
        <v>352</v>
      </c>
      <c r="J319">
        <v>0.92749999999999999</v>
      </c>
      <c r="L319" s="424" t="s">
        <v>86</v>
      </c>
      <c r="M319" s="217">
        <v>0.48359999999999997</v>
      </c>
    </row>
    <row r="320" spans="1:13" ht="15.75" thickBot="1" x14ac:dyDescent="0.3">
      <c r="A320" t="str">
        <f t="shared" si="4"/>
        <v/>
      </c>
      <c r="B320" t="s">
        <v>352</v>
      </c>
      <c r="D320" t="s">
        <v>352</v>
      </c>
      <c r="E320">
        <v>0.92749999999999999</v>
      </c>
      <c r="F320">
        <v>13</v>
      </c>
      <c r="I320" t="s">
        <v>353</v>
      </c>
      <c r="J320">
        <v>0.49840000000000001</v>
      </c>
      <c r="L320" s="425"/>
      <c r="M320" s="218">
        <v>157</v>
      </c>
    </row>
    <row r="321" spans="1:13" x14ac:dyDescent="0.25">
      <c r="A321" t="str">
        <f t="shared" si="4"/>
        <v/>
      </c>
      <c r="B321" t="s">
        <v>353</v>
      </c>
      <c r="D321" t="s">
        <v>353</v>
      </c>
      <c r="E321">
        <v>0.49840000000000001</v>
      </c>
      <c r="F321">
        <v>154</v>
      </c>
      <c r="I321" t="s">
        <v>354</v>
      </c>
      <c r="J321">
        <v>0.16339999999999999</v>
      </c>
      <c r="L321" s="424" t="s">
        <v>51</v>
      </c>
      <c r="M321" s="217">
        <v>0.48280000000000001</v>
      </c>
    </row>
    <row r="322" spans="1:13" ht="15.75" thickBot="1" x14ac:dyDescent="0.3">
      <c r="A322" t="str">
        <f t="shared" si="4"/>
        <v/>
      </c>
      <c r="B322" t="s">
        <v>354</v>
      </c>
      <c r="D322" t="s">
        <v>354</v>
      </c>
      <c r="E322">
        <v>0.16339999999999999</v>
      </c>
      <c r="F322">
        <v>311</v>
      </c>
      <c r="I322" t="s">
        <v>355</v>
      </c>
      <c r="J322">
        <v>0.76719999999999999</v>
      </c>
      <c r="L322" s="425"/>
      <c r="M322" s="218">
        <v>158</v>
      </c>
    </row>
    <row r="323" spans="1:13" x14ac:dyDescent="0.25">
      <c r="A323" t="str">
        <f t="shared" ref="A323:A352" si="5">IF(B323=D323,"","BAD")</f>
        <v/>
      </c>
      <c r="B323" t="s">
        <v>355</v>
      </c>
      <c r="D323" t="s">
        <v>355</v>
      </c>
      <c r="E323">
        <v>0.76719999999999999</v>
      </c>
      <c r="F323">
        <v>72</v>
      </c>
      <c r="I323" t="s">
        <v>356</v>
      </c>
      <c r="J323">
        <v>0.32890000000000003</v>
      </c>
      <c r="L323" s="424" t="s">
        <v>43</v>
      </c>
      <c r="M323" s="217">
        <v>0.48120000000000002</v>
      </c>
    </row>
    <row r="324" spans="1:13" ht="15.75" thickBot="1" x14ac:dyDescent="0.3">
      <c r="A324" t="str">
        <f t="shared" si="5"/>
        <v/>
      </c>
      <c r="B324" t="s">
        <v>356</v>
      </c>
      <c r="D324" t="s">
        <v>356</v>
      </c>
      <c r="E324">
        <v>0.32890000000000003</v>
      </c>
      <c r="F324">
        <v>242</v>
      </c>
      <c r="I324" t="s">
        <v>357</v>
      </c>
      <c r="J324">
        <v>0.79830000000000001</v>
      </c>
      <c r="L324" s="425"/>
      <c r="M324" s="218">
        <v>159</v>
      </c>
    </row>
    <row r="325" spans="1:13" x14ac:dyDescent="0.25">
      <c r="A325" t="str">
        <f t="shared" si="5"/>
        <v/>
      </c>
      <c r="B325" t="s">
        <v>357</v>
      </c>
      <c r="D325" t="s">
        <v>357</v>
      </c>
      <c r="E325">
        <v>0.79830000000000001</v>
      </c>
      <c r="F325">
        <v>61</v>
      </c>
      <c r="I325" t="s">
        <v>358</v>
      </c>
      <c r="J325">
        <v>0.80910000000000004</v>
      </c>
      <c r="L325" s="424" t="s">
        <v>282</v>
      </c>
      <c r="M325" s="217">
        <v>0.47849999999999998</v>
      </c>
    </row>
    <row r="326" spans="1:13" ht="15.75" thickBot="1" x14ac:dyDescent="0.3">
      <c r="A326" t="str">
        <f t="shared" si="5"/>
        <v/>
      </c>
      <c r="B326" t="s">
        <v>358</v>
      </c>
      <c r="D326" t="s">
        <v>358</v>
      </c>
      <c r="E326">
        <v>0.80910000000000004</v>
      </c>
      <c r="F326">
        <v>57</v>
      </c>
      <c r="I326" t="s">
        <v>359</v>
      </c>
      <c r="J326">
        <v>0.9123</v>
      </c>
      <c r="L326" s="425"/>
      <c r="M326" s="218">
        <v>160</v>
      </c>
    </row>
    <row r="327" spans="1:13" x14ac:dyDescent="0.25">
      <c r="A327" t="str">
        <f t="shared" si="5"/>
        <v/>
      </c>
      <c r="B327" t="s">
        <v>359</v>
      </c>
      <c r="D327" t="s">
        <v>359</v>
      </c>
      <c r="E327">
        <v>0.9123</v>
      </c>
      <c r="F327">
        <v>21</v>
      </c>
      <c r="I327" t="s">
        <v>360</v>
      </c>
      <c r="J327">
        <v>0.43120000000000003</v>
      </c>
      <c r="L327" s="424" t="s">
        <v>333</v>
      </c>
      <c r="M327" s="217">
        <v>0.47849999999999998</v>
      </c>
    </row>
    <row r="328" spans="1:13" ht="15.75" thickBot="1" x14ac:dyDescent="0.3">
      <c r="A328" t="str">
        <f t="shared" si="5"/>
        <v/>
      </c>
      <c r="B328" t="s">
        <v>360</v>
      </c>
      <c r="D328" t="s">
        <v>360</v>
      </c>
      <c r="E328">
        <v>0.43120000000000003</v>
      </c>
      <c r="F328">
        <v>181</v>
      </c>
      <c r="I328" t="s">
        <v>361</v>
      </c>
      <c r="J328">
        <v>0.94269999999999998</v>
      </c>
      <c r="L328" s="425"/>
      <c r="M328" s="218">
        <v>161</v>
      </c>
    </row>
    <row r="329" spans="1:13" x14ac:dyDescent="0.25">
      <c r="A329" t="str">
        <f t="shared" si="5"/>
        <v/>
      </c>
      <c r="B329" t="s">
        <v>361</v>
      </c>
      <c r="D329" t="s">
        <v>361</v>
      </c>
      <c r="E329">
        <v>0.94269999999999998</v>
      </c>
      <c r="F329">
        <v>9</v>
      </c>
      <c r="I329" t="s">
        <v>362</v>
      </c>
      <c r="J329">
        <v>0.98540000000000005</v>
      </c>
      <c r="L329" s="424" t="s">
        <v>270</v>
      </c>
      <c r="M329" s="217">
        <v>0.47720000000000001</v>
      </c>
    </row>
    <row r="330" spans="1:13" ht="15.75" thickBot="1" x14ac:dyDescent="0.3">
      <c r="A330" t="str">
        <f t="shared" si="5"/>
        <v/>
      </c>
      <c r="B330" t="s">
        <v>362</v>
      </c>
      <c r="D330" t="s">
        <v>362</v>
      </c>
      <c r="E330">
        <v>0.98540000000000005</v>
      </c>
      <c r="F330">
        <v>2</v>
      </c>
      <c r="I330" t="s">
        <v>363</v>
      </c>
      <c r="J330">
        <v>0.50949999999999995</v>
      </c>
      <c r="L330" s="425"/>
      <c r="M330" s="218">
        <v>162</v>
      </c>
    </row>
    <row r="331" spans="1:13" x14ac:dyDescent="0.25">
      <c r="A331" t="str">
        <f t="shared" si="5"/>
        <v/>
      </c>
      <c r="B331" t="s">
        <v>363</v>
      </c>
      <c r="D331" t="s">
        <v>363</v>
      </c>
      <c r="E331">
        <v>0.50949999999999995</v>
      </c>
      <c r="F331">
        <v>149</v>
      </c>
      <c r="I331" t="s">
        <v>364</v>
      </c>
      <c r="J331">
        <v>0.22339999999999999</v>
      </c>
      <c r="L331" s="424" t="s">
        <v>181</v>
      </c>
      <c r="M331" s="217">
        <v>0.47360000000000002</v>
      </c>
    </row>
    <row r="332" spans="1:13" ht="15.75" thickBot="1" x14ac:dyDescent="0.3">
      <c r="A332" t="str">
        <f t="shared" si="5"/>
        <v/>
      </c>
      <c r="B332" t="s">
        <v>364</v>
      </c>
      <c r="D332" t="s">
        <v>364</v>
      </c>
      <c r="E332">
        <v>0.22339999999999999</v>
      </c>
      <c r="F332">
        <v>288</v>
      </c>
      <c r="I332" t="s">
        <v>365</v>
      </c>
      <c r="J332">
        <v>0.12130000000000001</v>
      </c>
      <c r="L332" s="425"/>
      <c r="M332" s="218">
        <v>163</v>
      </c>
    </row>
    <row r="333" spans="1:13" x14ac:dyDescent="0.25">
      <c r="A333" t="str">
        <f t="shared" si="5"/>
        <v/>
      </c>
      <c r="B333" t="s">
        <v>365</v>
      </c>
      <c r="D333" t="s">
        <v>365</v>
      </c>
      <c r="E333">
        <v>0.12130000000000001</v>
      </c>
      <c r="F333">
        <v>326</v>
      </c>
      <c r="I333" t="s">
        <v>366</v>
      </c>
      <c r="J333">
        <v>0.71860000000000002</v>
      </c>
      <c r="L333" s="424" t="s">
        <v>175</v>
      </c>
      <c r="M333" s="217">
        <v>0.46970000000000001</v>
      </c>
    </row>
    <row r="334" spans="1:13" ht="15.75" thickBot="1" x14ac:dyDescent="0.3">
      <c r="A334" t="str">
        <f t="shared" si="5"/>
        <v/>
      </c>
      <c r="B334" t="s">
        <v>366</v>
      </c>
      <c r="D334" t="s">
        <v>366</v>
      </c>
      <c r="E334">
        <v>0.71860000000000002</v>
      </c>
      <c r="F334">
        <v>92</v>
      </c>
      <c r="I334" t="s">
        <v>367</v>
      </c>
      <c r="J334">
        <v>0.82479999999999998</v>
      </c>
      <c r="L334" s="425"/>
      <c r="M334" s="218">
        <v>164</v>
      </c>
    </row>
    <row r="335" spans="1:13" x14ac:dyDescent="0.25">
      <c r="A335" t="str">
        <f t="shared" si="5"/>
        <v/>
      </c>
      <c r="B335" t="s">
        <v>367</v>
      </c>
      <c r="D335" t="s">
        <v>367</v>
      </c>
      <c r="E335">
        <v>0.82479999999999998</v>
      </c>
      <c r="F335">
        <v>50</v>
      </c>
      <c r="I335" t="s">
        <v>368</v>
      </c>
      <c r="J335">
        <v>0.41149999999999998</v>
      </c>
      <c r="L335" s="424" t="s">
        <v>104</v>
      </c>
      <c r="M335" s="217">
        <v>0.46899999999999997</v>
      </c>
    </row>
    <row r="336" spans="1:13" ht="15.75" thickBot="1" x14ac:dyDescent="0.3">
      <c r="A336" t="str">
        <f t="shared" si="5"/>
        <v/>
      </c>
      <c r="B336" t="s">
        <v>368</v>
      </c>
      <c r="D336" t="s">
        <v>368</v>
      </c>
      <c r="E336">
        <v>0.41149999999999998</v>
      </c>
      <c r="F336">
        <v>193</v>
      </c>
      <c r="I336" t="s">
        <v>369</v>
      </c>
      <c r="J336">
        <v>0.30570000000000003</v>
      </c>
      <c r="L336" s="425"/>
      <c r="M336" s="218">
        <v>165</v>
      </c>
    </row>
    <row r="337" spans="1:13" x14ac:dyDescent="0.25">
      <c r="A337" t="str">
        <f t="shared" si="5"/>
        <v/>
      </c>
      <c r="B337" t="s">
        <v>369</v>
      </c>
      <c r="D337" t="s">
        <v>369</v>
      </c>
      <c r="E337">
        <v>0.30570000000000003</v>
      </c>
      <c r="F337">
        <v>255</v>
      </c>
      <c r="I337" t="s">
        <v>370</v>
      </c>
      <c r="J337">
        <v>0.91790000000000005</v>
      </c>
      <c r="L337" s="424" t="s">
        <v>76</v>
      </c>
      <c r="M337" s="217">
        <v>0.4662</v>
      </c>
    </row>
    <row r="338" spans="1:13" ht="15.75" thickBot="1" x14ac:dyDescent="0.3">
      <c r="A338" t="str">
        <f t="shared" si="5"/>
        <v/>
      </c>
      <c r="B338" t="s">
        <v>370</v>
      </c>
      <c r="D338" t="s">
        <v>370</v>
      </c>
      <c r="E338">
        <v>0.91790000000000005</v>
      </c>
      <c r="F338">
        <v>18</v>
      </c>
      <c r="I338" t="s">
        <v>371</v>
      </c>
      <c r="J338">
        <v>0.4098</v>
      </c>
      <c r="L338" s="425"/>
      <c r="M338" s="218">
        <v>166</v>
      </c>
    </row>
    <row r="339" spans="1:13" x14ac:dyDescent="0.25">
      <c r="A339" t="str">
        <f t="shared" si="5"/>
        <v/>
      </c>
      <c r="B339" t="s">
        <v>371</v>
      </c>
      <c r="D339" t="s">
        <v>371</v>
      </c>
      <c r="E339">
        <v>0.4098</v>
      </c>
      <c r="F339">
        <v>194</v>
      </c>
      <c r="I339" t="s">
        <v>372</v>
      </c>
      <c r="J339">
        <v>0.13200000000000001</v>
      </c>
      <c r="L339" s="424" t="s">
        <v>300</v>
      </c>
      <c r="M339" s="217">
        <v>0.46479999999999999</v>
      </c>
    </row>
    <row r="340" spans="1:13" ht="15.75" thickBot="1" x14ac:dyDescent="0.3">
      <c r="A340" t="str">
        <f t="shared" si="5"/>
        <v/>
      </c>
      <c r="B340" t="s">
        <v>372</v>
      </c>
      <c r="D340" t="s">
        <v>372</v>
      </c>
      <c r="E340">
        <v>0.13200000000000001</v>
      </c>
      <c r="F340">
        <v>322</v>
      </c>
      <c r="I340" t="s">
        <v>373</v>
      </c>
      <c r="J340">
        <v>0.50739999999999996</v>
      </c>
      <c r="L340" s="425"/>
      <c r="M340" s="218">
        <v>167</v>
      </c>
    </row>
    <row r="341" spans="1:13" x14ac:dyDescent="0.25">
      <c r="A341" t="str">
        <f t="shared" si="5"/>
        <v/>
      </c>
      <c r="B341" t="s">
        <v>373</v>
      </c>
      <c r="D341" t="s">
        <v>373</v>
      </c>
      <c r="E341">
        <v>0.50739999999999996</v>
      </c>
      <c r="F341">
        <v>151</v>
      </c>
      <c r="I341" t="s">
        <v>374</v>
      </c>
      <c r="J341">
        <v>0.59589999999999999</v>
      </c>
      <c r="L341" s="424" t="s">
        <v>320</v>
      </c>
      <c r="M341" s="217">
        <v>0.4592</v>
      </c>
    </row>
    <row r="342" spans="1:13" ht="15.75" thickBot="1" x14ac:dyDescent="0.3">
      <c r="A342" t="str">
        <f t="shared" si="5"/>
        <v/>
      </c>
      <c r="B342" t="s">
        <v>374</v>
      </c>
      <c r="D342" t="s">
        <v>374</v>
      </c>
      <c r="E342">
        <v>0.59589999999999999</v>
      </c>
      <c r="F342">
        <v>131</v>
      </c>
      <c r="I342" t="s">
        <v>375</v>
      </c>
      <c r="J342">
        <v>0.92420000000000002</v>
      </c>
      <c r="L342" s="425"/>
      <c r="M342" s="218">
        <v>168</v>
      </c>
    </row>
    <row r="343" spans="1:13" x14ac:dyDescent="0.25">
      <c r="A343" t="str">
        <f t="shared" si="5"/>
        <v/>
      </c>
      <c r="B343" t="s">
        <v>375</v>
      </c>
      <c r="D343" t="s">
        <v>375</v>
      </c>
      <c r="E343">
        <v>0.92420000000000002</v>
      </c>
      <c r="F343">
        <v>16</v>
      </c>
      <c r="I343" t="s">
        <v>376</v>
      </c>
      <c r="J343">
        <v>0.6845</v>
      </c>
      <c r="L343" s="424" t="s">
        <v>103</v>
      </c>
      <c r="M343" s="217">
        <v>0.45760000000000001</v>
      </c>
    </row>
    <row r="344" spans="1:13" ht="15.75" thickBot="1" x14ac:dyDescent="0.3">
      <c r="A344" t="str">
        <f t="shared" si="5"/>
        <v/>
      </c>
      <c r="B344" t="s">
        <v>376</v>
      </c>
      <c r="D344" t="s">
        <v>376</v>
      </c>
      <c r="E344">
        <v>0.6845</v>
      </c>
      <c r="F344">
        <v>107</v>
      </c>
      <c r="I344" t="s">
        <v>377</v>
      </c>
      <c r="J344">
        <v>0.31390000000000001</v>
      </c>
      <c r="L344" s="425"/>
      <c r="M344" s="218">
        <v>169</v>
      </c>
    </row>
    <row r="345" spans="1:13" x14ac:dyDescent="0.25">
      <c r="A345" t="str">
        <f t="shared" si="5"/>
        <v/>
      </c>
      <c r="B345" t="s">
        <v>377</v>
      </c>
      <c r="D345" t="s">
        <v>377</v>
      </c>
      <c r="E345">
        <v>0.31390000000000001</v>
      </c>
      <c r="F345">
        <v>253</v>
      </c>
      <c r="I345" t="s">
        <v>378</v>
      </c>
      <c r="J345">
        <v>0.98109999999999997</v>
      </c>
      <c r="L345" s="424" t="s">
        <v>327</v>
      </c>
      <c r="M345" s="217">
        <v>0.45689999999999997</v>
      </c>
    </row>
    <row r="346" spans="1:13" ht="15.75" thickBot="1" x14ac:dyDescent="0.3">
      <c r="A346" t="str">
        <f t="shared" si="5"/>
        <v/>
      </c>
      <c r="B346" s="417" t="s">
        <v>378</v>
      </c>
      <c r="D346" t="s">
        <v>378</v>
      </c>
      <c r="E346">
        <v>0.98109999999999997</v>
      </c>
      <c r="F346">
        <v>3</v>
      </c>
      <c r="I346" t="s">
        <v>379</v>
      </c>
      <c r="J346">
        <v>0.64949999999999997</v>
      </c>
      <c r="L346" s="425"/>
      <c r="M346" s="218">
        <v>170</v>
      </c>
    </row>
    <row r="347" spans="1:13" x14ac:dyDescent="0.25">
      <c r="A347" t="str">
        <f t="shared" si="5"/>
        <v/>
      </c>
      <c r="B347" t="s">
        <v>379</v>
      </c>
      <c r="D347" t="s">
        <v>379</v>
      </c>
      <c r="E347">
        <v>0.64949999999999997</v>
      </c>
      <c r="F347">
        <v>118</v>
      </c>
      <c r="I347" t="s">
        <v>380</v>
      </c>
      <c r="J347">
        <v>0.44629999999999997</v>
      </c>
      <c r="L347" s="424" t="s">
        <v>254</v>
      </c>
      <c r="M347" s="217">
        <v>0.45650000000000002</v>
      </c>
    </row>
    <row r="348" spans="1:13" ht="15.75" thickBot="1" x14ac:dyDescent="0.3">
      <c r="A348" t="str">
        <f t="shared" si="5"/>
        <v/>
      </c>
      <c r="B348" t="s">
        <v>380</v>
      </c>
      <c r="D348" t="s">
        <v>380</v>
      </c>
      <c r="E348">
        <v>0.44629999999999997</v>
      </c>
      <c r="F348">
        <v>175</v>
      </c>
      <c r="I348" t="s">
        <v>381</v>
      </c>
      <c r="J348">
        <v>0.7712</v>
      </c>
      <c r="L348" s="425"/>
      <c r="M348" s="218">
        <v>171</v>
      </c>
    </row>
    <row r="349" spans="1:13" x14ac:dyDescent="0.25">
      <c r="A349" t="str">
        <f t="shared" si="5"/>
        <v/>
      </c>
      <c r="B349" t="s">
        <v>381</v>
      </c>
      <c r="D349" t="s">
        <v>381</v>
      </c>
      <c r="E349">
        <v>0.7712</v>
      </c>
      <c r="F349">
        <v>70</v>
      </c>
      <c r="I349" t="s">
        <v>382</v>
      </c>
      <c r="J349">
        <v>0.91790000000000005</v>
      </c>
      <c r="L349" s="424" t="s">
        <v>82</v>
      </c>
      <c r="M349" s="217">
        <v>0.45350000000000001</v>
      </c>
    </row>
    <row r="350" spans="1:13" ht="15.75" thickBot="1" x14ac:dyDescent="0.3">
      <c r="A350" t="str">
        <f t="shared" si="5"/>
        <v/>
      </c>
      <c r="B350" t="s">
        <v>382</v>
      </c>
      <c r="D350" t="s">
        <v>382</v>
      </c>
      <c r="E350">
        <v>0.91790000000000005</v>
      </c>
      <c r="F350">
        <v>19</v>
      </c>
      <c r="I350" t="s">
        <v>383</v>
      </c>
      <c r="J350">
        <v>0.65190000000000003</v>
      </c>
      <c r="L350" s="425"/>
      <c r="M350" s="218">
        <v>172</v>
      </c>
    </row>
    <row r="351" spans="1:13" x14ac:dyDescent="0.25">
      <c r="A351" t="str">
        <f t="shared" si="5"/>
        <v/>
      </c>
      <c r="B351" t="s">
        <v>383</v>
      </c>
      <c r="D351" t="s">
        <v>383</v>
      </c>
      <c r="E351">
        <v>0.65190000000000003</v>
      </c>
      <c r="F351">
        <v>117</v>
      </c>
      <c r="I351" t="s">
        <v>384</v>
      </c>
      <c r="J351">
        <v>0.39539999999999997</v>
      </c>
      <c r="L351" s="424" t="s">
        <v>351</v>
      </c>
      <c r="M351" s="217">
        <v>0.44929999999999998</v>
      </c>
    </row>
    <row r="352" spans="1:13" ht="15.75" thickBot="1" x14ac:dyDescent="0.3">
      <c r="A352" t="str">
        <f t="shared" si="5"/>
        <v/>
      </c>
      <c r="B352" t="s">
        <v>384</v>
      </c>
      <c r="D352" t="s">
        <v>384</v>
      </c>
      <c r="E352">
        <v>0.39539999999999997</v>
      </c>
      <c r="F352">
        <v>200</v>
      </c>
      <c r="J352">
        <v>14</v>
      </c>
      <c r="L352" s="425"/>
      <c r="M352" s="218">
        <v>173</v>
      </c>
    </row>
    <row r="353" spans="10:13" x14ac:dyDescent="0.25">
      <c r="J353">
        <v>23</v>
      </c>
      <c r="L353" s="424" t="s">
        <v>248</v>
      </c>
      <c r="M353" s="217">
        <v>0.44850000000000001</v>
      </c>
    </row>
    <row r="354" spans="10:13" ht="15.75" thickBot="1" x14ac:dyDescent="0.3">
      <c r="J354">
        <v>27</v>
      </c>
      <c r="L354" s="425"/>
      <c r="M354" s="218">
        <v>174</v>
      </c>
    </row>
    <row r="355" spans="10:13" x14ac:dyDescent="0.25">
      <c r="J355">
        <v>31</v>
      </c>
      <c r="L355" s="424" t="s">
        <v>380</v>
      </c>
      <c r="M355" s="217">
        <v>0.44629999999999997</v>
      </c>
    </row>
    <row r="356" spans="10:13" ht="15.75" thickBot="1" x14ac:dyDescent="0.3">
      <c r="J356">
        <v>35</v>
      </c>
      <c r="L356" s="425"/>
      <c r="M356" s="218">
        <v>175</v>
      </c>
    </row>
    <row r="357" spans="10:13" ht="15.75" thickBot="1" x14ac:dyDescent="0.3">
      <c r="J357">
        <v>36</v>
      </c>
      <c r="L357" s="63" t="s">
        <v>23</v>
      </c>
      <c r="M357" s="64" t="s">
        <v>391</v>
      </c>
    </row>
    <row r="358" spans="10:13" x14ac:dyDescent="0.25">
      <c r="J358">
        <v>38</v>
      </c>
      <c r="L358" s="424" t="s">
        <v>97</v>
      </c>
      <c r="M358" s="217">
        <v>0.44479999999999997</v>
      </c>
    </row>
    <row r="359" spans="10:13" ht="15.75" thickBot="1" x14ac:dyDescent="0.3">
      <c r="J359">
        <v>39</v>
      </c>
      <c r="L359" s="425"/>
      <c r="M359" s="218">
        <v>176</v>
      </c>
    </row>
    <row r="360" spans="10:13" x14ac:dyDescent="0.25">
      <c r="J360">
        <v>40</v>
      </c>
      <c r="L360" s="424" t="s">
        <v>197</v>
      </c>
      <c r="M360" s="217">
        <v>0.44090000000000001</v>
      </c>
    </row>
    <row r="361" spans="10:13" ht="15.75" thickBot="1" x14ac:dyDescent="0.3">
      <c r="J361">
        <v>45</v>
      </c>
      <c r="L361" s="425"/>
      <c r="M361" s="218">
        <v>177</v>
      </c>
    </row>
    <row r="362" spans="10:13" x14ac:dyDescent="0.25">
      <c r="J362">
        <v>48</v>
      </c>
      <c r="L362" s="424" t="s">
        <v>36</v>
      </c>
      <c r="M362" s="217">
        <v>0.4395</v>
      </c>
    </row>
    <row r="363" spans="10:13" ht="15.75" thickBot="1" x14ac:dyDescent="0.3">
      <c r="J363">
        <v>50</v>
      </c>
      <c r="L363" s="425"/>
      <c r="M363" s="218">
        <v>178</v>
      </c>
    </row>
    <row r="364" spans="10:13" x14ac:dyDescent="0.25">
      <c r="J364">
        <v>52</v>
      </c>
      <c r="L364" s="13" t="s">
        <v>41</v>
      </c>
      <c r="M364" s="217">
        <v>0.43909999999999999</v>
      </c>
    </row>
    <row r="365" spans="10:13" ht="15.75" thickBot="1" x14ac:dyDescent="0.3">
      <c r="J365">
        <v>53</v>
      </c>
      <c r="L365" s="14" t="s">
        <v>425</v>
      </c>
      <c r="M365" s="218">
        <v>179</v>
      </c>
    </row>
    <row r="366" spans="10:13" x14ac:dyDescent="0.25">
      <c r="J366">
        <v>54</v>
      </c>
      <c r="L366" s="13" t="s">
        <v>326</v>
      </c>
      <c r="M366" s="217">
        <v>0.43559999999999999</v>
      </c>
    </row>
    <row r="367" spans="10:13" ht="15.75" thickBot="1" x14ac:dyDescent="0.3">
      <c r="J367">
        <v>55</v>
      </c>
      <c r="L367" s="14" t="s">
        <v>426</v>
      </c>
      <c r="M367" s="218">
        <v>180</v>
      </c>
    </row>
    <row r="368" spans="10:13" x14ac:dyDescent="0.25">
      <c r="J368">
        <v>57</v>
      </c>
      <c r="L368" s="424" t="s">
        <v>360</v>
      </c>
      <c r="M368" s="217">
        <v>0.43120000000000003</v>
      </c>
    </row>
    <row r="369" spans="10:13" ht="15.75" thickBot="1" x14ac:dyDescent="0.3">
      <c r="J369">
        <v>58</v>
      </c>
      <c r="L369" s="425"/>
      <c r="M369" s="218">
        <v>181</v>
      </c>
    </row>
    <row r="370" spans="10:13" x14ac:dyDescent="0.25">
      <c r="J370">
        <v>60</v>
      </c>
      <c r="L370" s="424" t="s">
        <v>229</v>
      </c>
      <c r="M370" s="217">
        <v>0.43059999999999998</v>
      </c>
    </row>
    <row r="371" spans="10:13" ht="15.75" thickBot="1" x14ac:dyDescent="0.3">
      <c r="J371">
        <v>63</v>
      </c>
      <c r="L371" s="425"/>
      <c r="M371" s="218">
        <v>182</v>
      </c>
    </row>
    <row r="372" spans="10:13" x14ac:dyDescent="0.25">
      <c r="J372">
        <v>65</v>
      </c>
      <c r="L372" s="424" t="s">
        <v>95</v>
      </c>
      <c r="M372" s="217">
        <v>0.4304</v>
      </c>
    </row>
    <row r="373" spans="10:13" ht="15.75" thickBot="1" x14ac:dyDescent="0.3">
      <c r="J373">
        <v>66</v>
      </c>
      <c r="L373" s="425"/>
      <c r="M373" s="218">
        <v>183</v>
      </c>
    </row>
    <row r="374" spans="10:13" x14ac:dyDescent="0.25">
      <c r="J374">
        <v>68</v>
      </c>
      <c r="L374" s="424" t="s">
        <v>212</v>
      </c>
      <c r="M374" s="217">
        <v>0.4289</v>
      </c>
    </row>
    <row r="375" spans="10:13" ht="15.75" thickBot="1" x14ac:dyDescent="0.3">
      <c r="J375">
        <v>69</v>
      </c>
      <c r="L375" s="425"/>
      <c r="M375" s="218">
        <v>184</v>
      </c>
    </row>
    <row r="376" spans="10:13" x14ac:dyDescent="0.25">
      <c r="J376">
        <v>72</v>
      </c>
      <c r="L376" s="424" t="s">
        <v>129</v>
      </c>
      <c r="M376" s="217">
        <v>0.4284</v>
      </c>
    </row>
    <row r="377" spans="10:13" ht="15.75" thickBot="1" x14ac:dyDescent="0.3">
      <c r="J377">
        <v>73</v>
      </c>
      <c r="L377" s="425"/>
      <c r="M377" s="218">
        <v>185</v>
      </c>
    </row>
    <row r="378" spans="10:13" x14ac:dyDescent="0.25">
      <c r="J378">
        <v>74</v>
      </c>
      <c r="L378" s="424" t="s">
        <v>279</v>
      </c>
      <c r="M378" s="217">
        <v>0.4239</v>
      </c>
    </row>
    <row r="379" spans="10:13" ht="15.75" thickBot="1" x14ac:dyDescent="0.3">
      <c r="J379">
        <v>75</v>
      </c>
      <c r="L379" s="425"/>
      <c r="M379" s="218">
        <v>186</v>
      </c>
    </row>
    <row r="380" spans="10:13" x14ac:dyDescent="0.25">
      <c r="J380">
        <v>76</v>
      </c>
      <c r="L380" s="424" t="s">
        <v>50</v>
      </c>
      <c r="M380" s="217">
        <v>0.41670000000000001</v>
      </c>
    </row>
    <row r="381" spans="10:13" ht="15.75" thickBot="1" x14ac:dyDescent="0.3">
      <c r="J381">
        <v>77</v>
      </c>
      <c r="L381" s="425"/>
      <c r="M381" s="218">
        <v>187</v>
      </c>
    </row>
    <row r="382" spans="10:13" x14ac:dyDescent="0.25">
      <c r="J382">
        <v>78</v>
      </c>
      <c r="L382" s="13" t="s">
        <v>237</v>
      </c>
      <c r="M382" s="217">
        <v>0.41589999999999999</v>
      </c>
    </row>
    <row r="383" spans="10:13" ht="15.75" thickBot="1" x14ac:dyDescent="0.3">
      <c r="J383">
        <v>79</v>
      </c>
      <c r="L383" s="14" t="s">
        <v>428</v>
      </c>
      <c r="M383" s="218">
        <v>188</v>
      </c>
    </row>
    <row r="384" spans="10:13" x14ac:dyDescent="0.25">
      <c r="J384">
        <v>80</v>
      </c>
      <c r="L384" s="424" t="s">
        <v>322</v>
      </c>
      <c r="M384" s="217">
        <v>0.41560000000000002</v>
      </c>
    </row>
    <row r="385" spans="10:13" ht="15.75" thickBot="1" x14ac:dyDescent="0.3">
      <c r="J385">
        <v>82</v>
      </c>
      <c r="L385" s="425"/>
      <c r="M385" s="218">
        <v>189</v>
      </c>
    </row>
    <row r="386" spans="10:13" x14ac:dyDescent="0.25">
      <c r="J386">
        <v>85</v>
      </c>
      <c r="L386" s="424" t="s">
        <v>309</v>
      </c>
      <c r="M386" s="217">
        <v>0.41370000000000001</v>
      </c>
    </row>
    <row r="387" spans="10:13" ht="15.75" thickBot="1" x14ac:dyDescent="0.3">
      <c r="J387">
        <v>86</v>
      </c>
      <c r="L387" s="425"/>
      <c r="M387" s="218">
        <v>190</v>
      </c>
    </row>
    <row r="388" spans="10:13" x14ac:dyDescent="0.25">
      <c r="J388">
        <v>87</v>
      </c>
      <c r="L388" s="424" t="s">
        <v>133</v>
      </c>
      <c r="M388" s="217">
        <v>0.4128</v>
      </c>
    </row>
    <row r="389" spans="10:13" ht="15.75" thickBot="1" x14ac:dyDescent="0.3">
      <c r="J389">
        <v>89</v>
      </c>
      <c r="L389" s="425"/>
      <c r="M389" s="218">
        <v>191</v>
      </c>
    </row>
    <row r="390" spans="10:13" x14ac:dyDescent="0.25">
      <c r="J390">
        <v>90</v>
      </c>
      <c r="L390" s="424" t="s">
        <v>150</v>
      </c>
      <c r="M390" s="217">
        <v>0.41210000000000002</v>
      </c>
    </row>
    <row r="391" spans="10:13" ht="15.75" thickBot="1" x14ac:dyDescent="0.3">
      <c r="J391">
        <v>92</v>
      </c>
      <c r="L391" s="425"/>
      <c r="M391" s="218">
        <v>192</v>
      </c>
    </row>
    <row r="392" spans="10:13" x14ac:dyDescent="0.25">
      <c r="J392">
        <v>93</v>
      </c>
      <c r="L392" s="424" t="s">
        <v>368</v>
      </c>
      <c r="M392" s="217">
        <v>0.41149999999999998</v>
      </c>
    </row>
    <row r="393" spans="10:13" ht="15.75" thickBot="1" x14ac:dyDescent="0.3">
      <c r="J393">
        <v>94</v>
      </c>
      <c r="L393" s="425"/>
      <c r="M393" s="218">
        <v>193</v>
      </c>
    </row>
    <row r="394" spans="10:13" x14ac:dyDescent="0.25">
      <c r="J394">
        <v>95</v>
      </c>
      <c r="L394" s="424" t="s">
        <v>371</v>
      </c>
      <c r="M394" s="217">
        <v>0.4098</v>
      </c>
    </row>
    <row r="395" spans="10:13" ht="15.75" thickBot="1" x14ac:dyDescent="0.3">
      <c r="J395">
        <v>96</v>
      </c>
      <c r="L395" s="425"/>
      <c r="M395" s="218">
        <v>194</v>
      </c>
    </row>
    <row r="396" spans="10:13" x14ac:dyDescent="0.25">
      <c r="J396">
        <v>97</v>
      </c>
      <c r="L396" s="424" t="s">
        <v>347</v>
      </c>
      <c r="M396" s="217">
        <v>0.40749999999999997</v>
      </c>
    </row>
    <row r="397" spans="10:13" ht="15.75" thickBot="1" x14ac:dyDescent="0.3">
      <c r="J397">
        <v>98</v>
      </c>
      <c r="L397" s="425"/>
      <c r="M397" s="218">
        <v>195</v>
      </c>
    </row>
    <row r="398" spans="10:13" x14ac:dyDescent="0.25">
      <c r="J398">
        <v>99</v>
      </c>
      <c r="L398" s="424" t="s">
        <v>166</v>
      </c>
      <c r="M398" s="217">
        <v>0.40720000000000001</v>
      </c>
    </row>
    <row r="399" spans="10:13" ht="15.75" thickBot="1" x14ac:dyDescent="0.3">
      <c r="J399">
        <v>100</v>
      </c>
      <c r="L399" s="425"/>
      <c r="M399" s="218">
        <v>196</v>
      </c>
    </row>
    <row r="400" spans="10:13" x14ac:dyDescent="0.25">
      <c r="J400">
        <v>101</v>
      </c>
      <c r="L400" s="13" t="s">
        <v>236</v>
      </c>
      <c r="M400" s="217">
        <v>0.40639999999999998</v>
      </c>
    </row>
    <row r="401" spans="10:13" ht="15.75" thickBot="1" x14ac:dyDescent="0.3">
      <c r="J401">
        <v>102</v>
      </c>
      <c r="L401" s="14" t="s">
        <v>426</v>
      </c>
      <c r="M401" s="218">
        <v>197</v>
      </c>
    </row>
    <row r="402" spans="10:13" x14ac:dyDescent="0.25">
      <c r="J402">
        <v>103</v>
      </c>
      <c r="L402" s="424" t="s">
        <v>215</v>
      </c>
      <c r="M402" s="217">
        <v>0.40129999999999999</v>
      </c>
    </row>
    <row r="403" spans="10:13" ht="15.75" thickBot="1" x14ac:dyDescent="0.3">
      <c r="J403">
        <v>104</v>
      </c>
      <c r="L403" s="425"/>
      <c r="M403" s="218">
        <v>198</v>
      </c>
    </row>
    <row r="404" spans="10:13" x14ac:dyDescent="0.25">
      <c r="J404">
        <v>105</v>
      </c>
      <c r="L404" s="424" t="s">
        <v>147</v>
      </c>
      <c r="M404" s="217">
        <v>0.3982</v>
      </c>
    </row>
    <row r="405" spans="10:13" ht="15.75" thickBot="1" x14ac:dyDescent="0.3">
      <c r="J405">
        <v>106</v>
      </c>
      <c r="L405" s="425"/>
      <c r="M405" s="218">
        <v>199</v>
      </c>
    </row>
    <row r="406" spans="10:13" x14ac:dyDescent="0.25">
      <c r="J406">
        <v>107</v>
      </c>
      <c r="L406" s="424" t="s">
        <v>384</v>
      </c>
      <c r="M406" s="217">
        <v>0.39539999999999997</v>
      </c>
    </row>
    <row r="407" spans="10:13" ht="15.75" thickBot="1" x14ac:dyDescent="0.3">
      <c r="J407">
        <v>108</v>
      </c>
      <c r="L407" s="425"/>
      <c r="M407" s="218">
        <v>200</v>
      </c>
    </row>
    <row r="408" spans="10:13" ht="15.75" thickBot="1" x14ac:dyDescent="0.3">
      <c r="J408">
        <v>109</v>
      </c>
      <c r="L408" s="63" t="s">
        <v>23</v>
      </c>
      <c r="M408" s="64" t="s">
        <v>391</v>
      </c>
    </row>
    <row r="409" spans="10:13" x14ac:dyDescent="0.25">
      <c r="J409">
        <v>110</v>
      </c>
      <c r="L409" s="424" t="s">
        <v>289</v>
      </c>
      <c r="M409" s="217">
        <v>0.39489999999999997</v>
      </c>
    </row>
    <row r="410" spans="10:13" ht="15.75" thickBot="1" x14ac:dyDescent="0.3">
      <c r="J410">
        <v>112</v>
      </c>
      <c r="L410" s="425"/>
      <c r="M410" s="218">
        <v>201</v>
      </c>
    </row>
    <row r="411" spans="10:13" x14ac:dyDescent="0.25">
      <c r="J411">
        <v>113</v>
      </c>
      <c r="L411" s="424" t="s">
        <v>186</v>
      </c>
      <c r="M411" s="217">
        <v>0.38940000000000002</v>
      </c>
    </row>
    <row r="412" spans="10:13" ht="15.75" thickBot="1" x14ac:dyDescent="0.3">
      <c r="J412">
        <v>114</v>
      </c>
      <c r="L412" s="425"/>
      <c r="M412" s="218">
        <v>202</v>
      </c>
    </row>
    <row r="413" spans="10:13" x14ac:dyDescent="0.25">
      <c r="J413">
        <v>116</v>
      </c>
      <c r="L413" s="424" t="s">
        <v>208</v>
      </c>
      <c r="M413" s="217">
        <v>0.38940000000000002</v>
      </c>
    </row>
    <row r="414" spans="10:13" ht="15.75" thickBot="1" x14ac:dyDescent="0.3">
      <c r="J414">
        <v>117</v>
      </c>
      <c r="L414" s="425"/>
      <c r="M414" s="218">
        <v>203</v>
      </c>
    </row>
    <row r="415" spans="10:13" x14ac:dyDescent="0.25">
      <c r="J415">
        <v>120</v>
      </c>
      <c r="L415" s="424" t="s">
        <v>65</v>
      </c>
      <c r="M415" s="217">
        <v>0.38879999999999998</v>
      </c>
    </row>
    <row r="416" spans="10:13" ht="15.75" thickBot="1" x14ac:dyDescent="0.3">
      <c r="J416">
        <v>121</v>
      </c>
      <c r="L416" s="425"/>
      <c r="M416" s="218">
        <v>204</v>
      </c>
    </row>
    <row r="417" spans="10:13" x14ac:dyDescent="0.25">
      <c r="J417">
        <v>122</v>
      </c>
      <c r="L417" s="424" t="s">
        <v>249</v>
      </c>
      <c r="M417" s="217">
        <v>0.3886</v>
      </c>
    </row>
    <row r="418" spans="10:13" ht="15.75" thickBot="1" x14ac:dyDescent="0.3">
      <c r="J418">
        <v>123</v>
      </c>
      <c r="L418" s="425"/>
      <c r="M418" s="218">
        <v>205</v>
      </c>
    </row>
    <row r="419" spans="10:13" x14ac:dyDescent="0.25">
      <c r="J419">
        <v>124</v>
      </c>
      <c r="L419" s="424" t="s">
        <v>213</v>
      </c>
      <c r="M419" s="217">
        <v>0.38850000000000001</v>
      </c>
    </row>
    <row r="420" spans="10:13" ht="15.75" thickBot="1" x14ac:dyDescent="0.3">
      <c r="J420">
        <v>125</v>
      </c>
      <c r="L420" s="425"/>
      <c r="M420" s="218">
        <v>206</v>
      </c>
    </row>
    <row r="421" spans="10:13" x14ac:dyDescent="0.25">
      <c r="J421">
        <v>127</v>
      </c>
      <c r="L421" s="424" t="s">
        <v>111</v>
      </c>
      <c r="M421" s="217">
        <v>0.38690000000000002</v>
      </c>
    </row>
    <row r="422" spans="10:13" ht="15.75" thickBot="1" x14ac:dyDescent="0.3">
      <c r="J422">
        <v>128</v>
      </c>
      <c r="L422" s="425"/>
      <c r="M422" s="218">
        <v>207</v>
      </c>
    </row>
    <row r="423" spans="10:13" x14ac:dyDescent="0.25">
      <c r="J423">
        <v>129</v>
      </c>
      <c r="L423" s="424" t="s">
        <v>301</v>
      </c>
      <c r="M423" s="217">
        <v>0.38619999999999999</v>
      </c>
    </row>
    <row r="424" spans="10:13" ht="15.75" thickBot="1" x14ac:dyDescent="0.3">
      <c r="J424">
        <v>131</v>
      </c>
      <c r="L424" s="425"/>
      <c r="M424" s="218">
        <v>208</v>
      </c>
    </row>
    <row r="425" spans="10:13" x14ac:dyDescent="0.25">
      <c r="J425">
        <v>132</v>
      </c>
      <c r="L425" s="424" t="s">
        <v>240</v>
      </c>
      <c r="M425" s="217">
        <v>0.38350000000000001</v>
      </c>
    </row>
    <row r="426" spans="10:13" ht="15.75" thickBot="1" x14ac:dyDescent="0.3">
      <c r="J426">
        <v>133</v>
      </c>
      <c r="L426" s="425"/>
      <c r="M426" s="218">
        <v>209</v>
      </c>
    </row>
    <row r="427" spans="10:13" x14ac:dyDescent="0.25">
      <c r="J427">
        <v>134</v>
      </c>
      <c r="L427" s="424" t="s">
        <v>204</v>
      </c>
      <c r="M427" s="217">
        <v>0.38290000000000002</v>
      </c>
    </row>
    <row r="428" spans="10:13" ht="15.75" thickBot="1" x14ac:dyDescent="0.3">
      <c r="J428">
        <v>135</v>
      </c>
      <c r="L428" s="425"/>
      <c r="M428" s="218">
        <v>210</v>
      </c>
    </row>
    <row r="429" spans="10:13" x14ac:dyDescent="0.25">
      <c r="J429">
        <v>136</v>
      </c>
      <c r="L429" s="424" t="s">
        <v>274</v>
      </c>
      <c r="M429" s="217">
        <v>0.38100000000000001</v>
      </c>
    </row>
    <row r="430" spans="10:13" ht="15.75" thickBot="1" x14ac:dyDescent="0.3">
      <c r="J430">
        <v>139</v>
      </c>
      <c r="L430" s="425"/>
      <c r="M430" s="218">
        <v>211</v>
      </c>
    </row>
    <row r="431" spans="10:13" x14ac:dyDescent="0.25">
      <c r="J431">
        <v>140</v>
      </c>
      <c r="L431" s="424" t="s">
        <v>141</v>
      </c>
      <c r="M431" s="217">
        <v>0.37940000000000002</v>
      </c>
    </row>
    <row r="432" spans="10:13" ht="15.75" thickBot="1" x14ac:dyDescent="0.3">
      <c r="J432">
        <v>141</v>
      </c>
      <c r="L432" s="425"/>
      <c r="M432" s="218">
        <v>212</v>
      </c>
    </row>
    <row r="433" spans="10:13" x14ac:dyDescent="0.25">
      <c r="J433">
        <v>142</v>
      </c>
      <c r="L433" s="424" t="s">
        <v>238</v>
      </c>
      <c r="M433" s="217">
        <v>0.379</v>
      </c>
    </row>
    <row r="434" spans="10:13" ht="15.75" thickBot="1" x14ac:dyDescent="0.3">
      <c r="J434">
        <v>143</v>
      </c>
      <c r="L434" s="425"/>
      <c r="M434" s="218">
        <v>213</v>
      </c>
    </row>
    <row r="435" spans="10:13" x14ac:dyDescent="0.25">
      <c r="J435">
        <v>144</v>
      </c>
      <c r="L435" s="13" t="s">
        <v>190</v>
      </c>
      <c r="M435" s="217">
        <v>0.37819999999999998</v>
      </c>
    </row>
    <row r="436" spans="10:13" ht="15.75" thickBot="1" x14ac:dyDescent="0.3">
      <c r="J436">
        <v>145</v>
      </c>
      <c r="L436" s="14" t="s">
        <v>428</v>
      </c>
      <c r="M436" s="218">
        <v>214</v>
      </c>
    </row>
    <row r="437" spans="10:13" x14ac:dyDescent="0.25">
      <c r="J437">
        <v>146</v>
      </c>
      <c r="L437" s="424" t="s">
        <v>299</v>
      </c>
      <c r="M437" s="217">
        <v>0.37730000000000002</v>
      </c>
    </row>
    <row r="438" spans="10:13" ht="15.75" thickBot="1" x14ac:dyDescent="0.3">
      <c r="J438">
        <v>147</v>
      </c>
      <c r="L438" s="425"/>
      <c r="M438" s="218">
        <v>215</v>
      </c>
    </row>
    <row r="439" spans="10:13" x14ac:dyDescent="0.25">
      <c r="J439">
        <v>148</v>
      </c>
      <c r="L439" s="424" t="s">
        <v>63</v>
      </c>
      <c r="M439" s="217">
        <v>0.376</v>
      </c>
    </row>
    <row r="440" spans="10:13" ht="15.75" thickBot="1" x14ac:dyDescent="0.3">
      <c r="J440">
        <v>149</v>
      </c>
      <c r="L440" s="425"/>
      <c r="M440" s="218">
        <v>216</v>
      </c>
    </row>
    <row r="441" spans="10:13" x14ac:dyDescent="0.25">
      <c r="J441">
        <v>150</v>
      </c>
      <c r="L441" s="424" t="s">
        <v>266</v>
      </c>
      <c r="M441" s="217">
        <v>0.37480000000000002</v>
      </c>
    </row>
    <row r="442" spans="10:13" ht="15.75" thickBot="1" x14ac:dyDescent="0.3">
      <c r="J442">
        <v>151</v>
      </c>
      <c r="L442" s="425"/>
      <c r="M442" s="218">
        <v>217</v>
      </c>
    </row>
    <row r="443" spans="10:13" x14ac:dyDescent="0.25">
      <c r="J443">
        <v>152</v>
      </c>
      <c r="L443" s="424" t="s">
        <v>144</v>
      </c>
      <c r="M443" s="217">
        <v>0.37430000000000002</v>
      </c>
    </row>
    <row r="444" spans="10:13" ht="15.75" thickBot="1" x14ac:dyDescent="0.3">
      <c r="J444">
        <v>153</v>
      </c>
      <c r="L444" s="425"/>
      <c r="M444" s="218">
        <v>218</v>
      </c>
    </row>
    <row r="445" spans="10:13" x14ac:dyDescent="0.25">
      <c r="J445">
        <v>154</v>
      </c>
      <c r="L445" s="424" t="s">
        <v>242</v>
      </c>
      <c r="M445" s="217">
        <v>0.374</v>
      </c>
    </row>
    <row r="446" spans="10:13" ht="15.75" thickBot="1" x14ac:dyDescent="0.3">
      <c r="J446">
        <v>155</v>
      </c>
      <c r="L446" s="425"/>
      <c r="M446" s="218">
        <v>219</v>
      </c>
    </row>
    <row r="447" spans="10:13" x14ac:dyDescent="0.25">
      <c r="J447">
        <v>156</v>
      </c>
      <c r="L447" s="424" t="s">
        <v>89</v>
      </c>
      <c r="M447" s="217">
        <v>0.3715</v>
      </c>
    </row>
    <row r="448" spans="10:13" ht="15.75" thickBot="1" x14ac:dyDescent="0.3">
      <c r="J448">
        <v>157</v>
      </c>
      <c r="L448" s="425"/>
      <c r="M448" s="218">
        <v>220</v>
      </c>
    </row>
    <row r="449" spans="10:13" x14ac:dyDescent="0.25">
      <c r="J449">
        <v>158</v>
      </c>
      <c r="L449" s="424" t="s">
        <v>230</v>
      </c>
      <c r="M449" s="217">
        <v>0.37030000000000002</v>
      </c>
    </row>
    <row r="450" spans="10:13" ht="15.75" thickBot="1" x14ac:dyDescent="0.3">
      <c r="J450">
        <v>159</v>
      </c>
      <c r="L450" s="425"/>
      <c r="M450" s="218">
        <v>221</v>
      </c>
    </row>
    <row r="451" spans="10:13" x14ac:dyDescent="0.25">
      <c r="J451">
        <v>160</v>
      </c>
      <c r="L451" s="424" t="s">
        <v>195</v>
      </c>
      <c r="M451" s="217">
        <v>0.36880000000000002</v>
      </c>
    </row>
    <row r="452" spans="10:13" ht="15.75" thickBot="1" x14ac:dyDescent="0.3">
      <c r="J452">
        <v>161</v>
      </c>
      <c r="L452" s="425"/>
      <c r="M452" s="218">
        <v>222</v>
      </c>
    </row>
    <row r="453" spans="10:13" x14ac:dyDescent="0.25">
      <c r="J453">
        <v>162</v>
      </c>
      <c r="L453" s="424" t="s">
        <v>199</v>
      </c>
      <c r="M453" s="217">
        <v>0.36830000000000002</v>
      </c>
    </row>
    <row r="454" spans="10:13" ht="15.75" thickBot="1" x14ac:dyDescent="0.3">
      <c r="J454">
        <v>163</v>
      </c>
      <c r="L454" s="425"/>
      <c r="M454" s="218">
        <v>223</v>
      </c>
    </row>
    <row r="455" spans="10:13" x14ac:dyDescent="0.25">
      <c r="J455">
        <v>164</v>
      </c>
      <c r="L455" s="424" t="s">
        <v>106</v>
      </c>
      <c r="M455" s="217">
        <v>0.36699999999999999</v>
      </c>
    </row>
    <row r="456" spans="10:13" ht="15.75" thickBot="1" x14ac:dyDescent="0.3">
      <c r="J456">
        <v>165</v>
      </c>
      <c r="L456" s="425"/>
      <c r="M456" s="218">
        <v>224</v>
      </c>
    </row>
    <row r="457" spans="10:13" x14ac:dyDescent="0.25">
      <c r="J457">
        <v>166</v>
      </c>
      <c r="L457" s="424" t="s">
        <v>257</v>
      </c>
      <c r="M457" s="217">
        <v>0.36609999999999998</v>
      </c>
    </row>
    <row r="458" spans="10:13" ht="15.75" thickBot="1" x14ac:dyDescent="0.3">
      <c r="J458">
        <v>167</v>
      </c>
      <c r="L458" s="425"/>
      <c r="M458" s="218">
        <v>225</v>
      </c>
    </row>
    <row r="459" spans="10:13" ht="15.75" thickBot="1" x14ac:dyDescent="0.3">
      <c r="J459">
        <v>168</v>
      </c>
      <c r="L459" s="63" t="s">
        <v>23</v>
      </c>
      <c r="M459" s="64" t="s">
        <v>391</v>
      </c>
    </row>
    <row r="460" spans="10:13" x14ac:dyDescent="0.25">
      <c r="J460">
        <v>169</v>
      </c>
      <c r="L460" s="424" t="s">
        <v>161</v>
      </c>
      <c r="M460" s="217">
        <v>0.36270000000000002</v>
      </c>
    </row>
    <row r="461" spans="10:13" ht="15.75" thickBot="1" x14ac:dyDescent="0.3">
      <c r="J461">
        <v>170</v>
      </c>
      <c r="L461" s="425"/>
      <c r="M461" s="218">
        <v>226</v>
      </c>
    </row>
    <row r="462" spans="10:13" x14ac:dyDescent="0.25">
      <c r="J462">
        <v>171</v>
      </c>
      <c r="L462" s="424" t="s">
        <v>54</v>
      </c>
      <c r="M462" s="217">
        <v>0.35649999999999998</v>
      </c>
    </row>
    <row r="463" spans="10:13" ht="15.75" thickBot="1" x14ac:dyDescent="0.3">
      <c r="J463">
        <v>172</v>
      </c>
      <c r="L463" s="425"/>
      <c r="M463" s="218">
        <v>227</v>
      </c>
    </row>
    <row r="464" spans="10:13" x14ac:dyDescent="0.25">
      <c r="J464">
        <v>173</v>
      </c>
      <c r="L464" s="13" t="s">
        <v>335</v>
      </c>
      <c r="M464" s="217">
        <v>0.35260000000000002</v>
      </c>
    </row>
    <row r="465" spans="10:13" ht="15.75" thickBot="1" x14ac:dyDescent="0.3">
      <c r="J465">
        <v>174</v>
      </c>
      <c r="L465" s="14" t="s">
        <v>424</v>
      </c>
      <c r="M465" s="218">
        <v>228</v>
      </c>
    </row>
    <row r="466" spans="10:13" x14ac:dyDescent="0.25">
      <c r="J466">
        <v>175</v>
      </c>
      <c r="L466" s="424" t="s">
        <v>211</v>
      </c>
      <c r="M466" s="217">
        <v>0.3498</v>
      </c>
    </row>
    <row r="467" spans="10:13" ht="15.75" thickBot="1" x14ac:dyDescent="0.3">
      <c r="J467">
        <v>176</v>
      </c>
      <c r="L467" s="425"/>
      <c r="M467" s="218">
        <v>229</v>
      </c>
    </row>
    <row r="468" spans="10:13" x14ac:dyDescent="0.25">
      <c r="J468">
        <v>177</v>
      </c>
      <c r="L468" s="424" t="s">
        <v>258</v>
      </c>
      <c r="M468" s="217">
        <v>0.34910000000000002</v>
      </c>
    </row>
    <row r="469" spans="10:13" ht="15.75" thickBot="1" x14ac:dyDescent="0.3">
      <c r="J469">
        <v>178</v>
      </c>
      <c r="L469" s="425"/>
      <c r="M469" s="218">
        <v>230</v>
      </c>
    </row>
    <row r="470" spans="10:13" x14ac:dyDescent="0.25">
      <c r="J470">
        <v>181</v>
      </c>
      <c r="L470" s="424" t="s">
        <v>221</v>
      </c>
      <c r="M470" s="217">
        <v>0.3488</v>
      </c>
    </row>
    <row r="471" spans="10:13" ht="15.75" thickBot="1" x14ac:dyDescent="0.3">
      <c r="J471">
        <v>182</v>
      </c>
      <c r="L471" s="425"/>
      <c r="M471" s="218">
        <v>231</v>
      </c>
    </row>
    <row r="472" spans="10:13" x14ac:dyDescent="0.25">
      <c r="J472">
        <v>183</v>
      </c>
      <c r="L472" s="424" t="s">
        <v>244</v>
      </c>
      <c r="M472" s="217">
        <v>0.3478</v>
      </c>
    </row>
    <row r="473" spans="10:13" ht="15.75" thickBot="1" x14ac:dyDescent="0.3">
      <c r="J473">
        <v>184</v>
      </c>
      <c r="L473" s="425"/>
      <c r="M473" s="218">
        <v>232</v>
      </c>
    </row>
    <row r="474" spans="10:13" x14ac:dyDescent="0.25">
      <c r="J474">
        <v>185</v>
      </c>
      <c r="L474" s="424" t="s">
        <v>293</v>
      </c>
      <c r="M474" s="217">
        <v>0.34570000000000001</v>
      </c>
    </row>
    <row r="475" spans="10:13" ht="15.75" thickBot="1" x14ac:dyDescent="0.3">
      <c r="J475">
        <v>186</v>
      </c>
      <c r="L475" s="425"/>
      <c r="M475" s="218">
        <v>233</v>
      </c>
    </row>
    <row r="476" spans="10:13" x14ac:dyDescent="0.25">
      <c r="J476">
        <v>187</v>
      </c>
      <c r="L476" s="424" t="s">
        <v>88</v>
      </c>
      <c r="M476" s="217">
        <v>0.34460000000000002</v>
      </c>
    </row>
    <row r="477" spans="10:13" ht="15.75" thickBot="1" x14ac:dyDescent="0.3">
      <c r="J477">
        <v>189</v>
      </c>
      <c r="L477" s="425"/>
      <c r="M477" s="218">
        <v>234</v>
      </c>
    </row>
    <row r="478" spans="10:13" x14ac:dyDescent="0.25">
      <c r="J478">
        <v>190</v>
      </c>
      <c r="L478" s="424" t="s">
        <v>241</v>
      </c>
      <c r="M478" s="217">
        <v>0.33710000000000001</v>
      </c>
    </row>
    <row r="479" spans="10:13" ht="15.75" thickBot="1" x14ac:dyDescent="0.3">
      <c r="J479">
        <v>191</v>
      </c>
      <c r="L479" s="425"/>
      <c r="M479" s="218">
        <v>235</v>
      </c>
    </row>
    <row r="480" spans="10:13" x14ac:dyDescent="0.25">
      <c r="J480">
        <v>192</v>
      </c>
      <c r="L480" s="424" t="s">
        <v>71</v>
      </c>
      <c r="M480" s="217">
        <v>0.33660000000000001</v>
      </c>
    </row>
    <row r="481" spans="10:13" ht="15.75" thickBot="1" x14ac:dyDescent="0.3">
      <c r="J481">
        <v>193</v>
      </c>
      <c r="L481" s="425"/>
      <c r="M481" s="218">
        <v>236</v>
      </c>
    </row>
    <row r="482" spans="10:13" x14ac:dyDescent="0.25">
      <c r="J482">
        <v>194</v>
      </c>
      <c r="L482" s="424" t="s">
        <v>178</v>
      </c>
      <c r="M482" s="217">
        <v>0.33439999999999998</v>
      </c>
    </row>
    <row r="483" spans="10:13" ht="15.75" thickBot="1" x14ac:dyDescent="0.3">
      <c r="J483">
        <v>195</v>
      </c>
      <c r="L483" s="425"/>
      <c r="M483" s="218">
        <v>237</v>
      </c>
    </row>
    <row r="484" spans="10:13" x14ac:dyDescent="0.25">
      <c r="J484">
        <v>196</v>
      </c>
      <c r="L484" s="424" t="s">
        <v>205</v>
      </c>
      <c r="M484" s="217">
        <v>0.33179999999999998</v>
      </c>
    </row>
    <row r="485" spans="10:13" ht="15.75" thickBot="1" x14ac:dyDescent="0.3">
      <c r="J485">
        <v>198</v>
      </c>
      <c r="L485" s="425"/>
      <c r="M485" s="218">
        <v>238</v>
      </c>
    </row>
    <row r="486" spans="10:13" x14ac:dyDescent="0.25">
      <c r="J486">
        <v>199</v>
      </c>
      <c r="L486" s="424" t="s">
        <v>338</v>
      </c>
      <c r="M486" s="217">
        <v>0.33150000000000002</v>
      </c>
    </row>
    <row r="487" spans="10:13" ht="15.75" thickBot="1" x14ac:dyDescent="0.3">
      <c r="J487">
        <v>200</v>
      </c>
      <c r="L487" s="425"/>
      <c r="M487" s="218">
        <v>239</v>
      </c>
    </row>
    <row r="488" spans="10:13" x14ac:dyDescent="0.25">
      <c r="J488">
        <v>201</v>
      </c>
      <c r="L488" s="424" t="s">
        <v>193</v>
      </c>
      <c r="M488" s="217">
        <v>0.33079999999999998</v>
      </c>
    </row>
    <row r="489" spans="10:13" ht="15.75" thickBot="1" x14ac:dyDescent="0.3">
      <c r="J489">
        <v>202</v>
      </c>
      <c r="L489" s="425"/>
      <c r="M489" s="218">
        <v>240</v>
      </c>
    </row>
    <row r="490" spans="10:13" x14ac:dyDescent="0.25">
      <c r="J490">
        <v>203</v>
      </c>
      <c r="L490" s="424" t="s">
        <v>146</v>
      </c>
      <c r="M490" s="217">
        <v>0.32990000000000003</v>
      </c>
    </row>
    <row r="491" spans="10:13" ht="15.75" thickBot="1" x14ac:dyDescent="0.3">
      <c r="J491">
        <v>204</v>
      </c>
      <c r="L491" s="425"/>
      <c r="M491" s="218">
        <v>241</v>
      </c>
    </row>
    <row r="492" spans="10:13" x14ac:dyDescent="0.25">
      <c r="J492">
        <v>205</v>
      </c>
      <c r="L492" s="424" t="s">
        <v>356</v>
      </c>
      <c r="M492" s="217">
        <v>0.32890000000000003</v>
      </c>
    </row>
    <row r="493" spans="10:13" ht="15.75" thickBot="1" x14ac:dyDescent="0.3">
      <c r="J493">
        <v>206</v>
      </c>
      <c r="L493" s="425"/>
      <c r="M493" s="218">
        <v>242</v>
      </c>
    </row>
    <row r="494" spans="10:13" x14ac:dyDescent="0.25">
      <c r="J494">
        <v>207</v>
      </c>
      <c r="L494" s="424" t="s">
        <v>182</v>
      </c>
      <c r="M494" s="217">
        <v>0.32750000000000001</v>
      </c>
    </row>
    <row r="495" spans="10:13" ht="15.75" thickBot="1" x14ac:dyDescent="0.3">
      <c r="J495">
        <v>208</v>
      </c>
      <c r="L495" s="425"/>
      <c r="M495" s="218">
        <v>243</v>
      </c>
    </row>
    <row r="496" spans="10:13" x14ac:dyDescent="0.25">
      <c r="J496">
        <v>209</v>
      </c>
      <c r="L496" s="424" t="s">
        <v>345</v>
      </c>
      <c r="M496" s="217">
        <v>0.32729999999999998</v>
      </c>
    </row>
    <row r="497" spans="10:13" ht="15.75" thickBot="1" x14ac:dyDescent="0.3">
      <c r="J497">
        <v>210</v>
      </c>
      <c r="L497" s="425"/>
      <c r="M497" s="218">
        <v>244</v>
      </c>
    </row>
    <row r="498" spans="10:13" x14ac:dyDescent="0.25">
      <c r="J498">
        <v>211</v>
      </c>
      <c r="L498" s="424" t="s">
        <v>64</v>
      </c>
      <c r="M498" s="217">
        <v>0.32679999999999998</v>
      </c>
    </row>
    <row r="499" spans="10:13" ht="15.75" thickBot="1" x14ac:dyDescent="0.3">
      <c r="J499">
        <v>212</v>
      </c>
      <c r="L499" s="425"/>
      <c r="M499" s="218">
        <v>245</v>
      </c>
    </row>
    <row r="500" spans="10:13" x14ac:dyDescent="0.25">
      <c r="J500">
        <v>213</v>
      </c>
      <c r="L500" s="424" t="s">
        <v>61</v>
      </c>
      <c r="M500" s="217">
        <v>0.3256</v>
      </c>
    </row>
    <row r="501" spans="10:13" ht="15.75" thickBot="1" x14ac:dyDescent="0.3">
      <c r="J501">
        <v>215</v>
      </c>
      <c r="L501" s="425"/>
      <c r="M501" s="218">
        <v>246</v>
      </c>
    </row>
    <row r="502" spans="10:13" x14ac:dyDescent="0.25">
      <c r="J502">
        <v>216</v>
      </c>
      <c r="L502" s="424" t="s">
        <v>72</v>
      </c>
      <c r="M502" s="217">
        <v>0.3251</v>
      </c>
    </row>
    <row r="503" spans="10:13" ht="15.75" thickBot="1" x14ac:dyDescent="0.3">
      <c r="J503">
        <v>217</v>
      </c>
      <c r="L503" s="425"/>
      <c r="M503" s="218">
        <v>247</v>
      </c>
    </row>
    <row r="504" spans="10:13" x14ac:dyDescent="0.25">
      <c r="J504">
        <v>218</v>
      </c>
      <c r="L504" s="424" t="s">
        <v>246</v>
      </c>
      <c r="M504" s="217">
        <v>0.32379999999999998</v>
      </c>
    </row>
    <row r="505" spans="10:13" ht="15.75" thickBot="1" x14ac:dyDescent="0.3">
      <c r="J505">
        <v>219</v>
      </c>
      <c r="L505" s="425"/>
      <c r="M505" s="218">
        <v>248</v>
      </c>
    </row>
    <row r="506" spans="10:13" x14ac:dyDescent="0.25">
      <c r="J506">
        <v>220</v>
      </c>
      <c r="L506" s="424" t="s">
        <v>429</v>
      </c>
      <c r="M506" s="217">
        <v>0.32279999999999998</v>
      </c>
    </row>
    <row r="507" spans="10:13" ht="15.75" thickBot="1" x14ac:dyDescent="0.3">
      <c r="J507">
        <v>221</v>
      </c>
      <c r="L507" s="425"/>
      <c r="M507" s="218">
        <v>249</v>
      </c>
    </row>
    <row r="508" spans="10:13" x14ac:dyDescent="0.25">
      <c r="J508">
        <v>222</v>
      </c>
      <c r="L508" s="424" t="s">
        <v>155</v>
      </c>
      <c r="M508" s="217">
        <v>0.32019999999999998</v>
      </c>
    </row>
    <row r="509" spans="10:13" ht="15.75" thickBot="1" x14ac:dyDescent="0.3">
      <c r="J509">
        <v>223</v>
      </c>
      <c r="L509" s="425"/>
      <c r="M509" s="218">
        <v>250</v>
      </c>
    </row>
    <row r="510" spans="10:13" ht="15.75" thickBot="1" x14ac:dyDescent="0.3">
      <c r="J510">
        <v>224</v>
      </c>
      <c r="L510" s="63" t="s">
        <v>23</v>
      </c>
      <c r="M510" s="64" t="s">
        <v>391</v>
      </c>
    </row>
    <row r="511" spans="10:13" x14ac:dyDescent="0.25">
      <c r="J511">
        <v>225</v>
      </c>
      <c r="L511" s="424" t="s">
        <v>109</v>
      </c>
      <c r="M511" s="217">
        <v>0.3145</v>
      </c>
    </row>
    <row r="512" spans="10:13" ht="15.75" thickBot="1" x14ac:dyDescent="0.3">
      <c r="J512">
        <v>226</v>
      </c>
      <c r="L512" s="425"/>
      <c r="M512" s="218">
        <v>251</v>
      </c>
    </row>
    <row r="513" spans="10:13" x14ac:dyDescent="0.25">
      <c r="J513">
        <v>227</v>
      </c>
      <c r="L513" s="424" t="s">
        <v>291</v>
      </c>
      <c r="M513" s="215">
        <v>0.31430000000000002</v>
      </c>
    </row>
    <row r="514" spans="10:13" ht="15.75" thickBot="1" x14ac:dyDescent="0.3">
      <c r="J514">
        <v>229</v>
      </c>
      <c r="L514" s="425"/>
      <c r="M514" s="216">
        <v>252</v>
      </c>
    </row>
    <row r="515" spans="10:13" x14ac:dyDescent="0.25">
      <c r="J515">
        <v>230</v>
      </c>
      <c r="L515" s="424" t="s">
        <v>377</v>
      </c>
      <c r="M515" s="219">
        <v>0.31390000000000001</v>
      </c>
    </row>
    <row r="516" spans="10:13" ht="15.75" thickBot="1" x14ac:dyDescent="0.3">
      <c r="J516">
        <v>231</v>
      </c>
      <c r="L516" s="425"/>
      <c r="M516" s="220">
        <v>253</v>
      </c>
    </row>
    <row r="517" spans="10:13" x14ac:dyDescent="0.25">
      <c r="J517">
        <v>232</v>
      </c>
      <c r="L517" s="424" t="s">
        <v>223</v>
      </c>
      <c r="M517" s="221">
        <v>0.3095</v>
      </c>
    </row>
    <row r="518" spans="10:13" ht="15.75" thickBot="1" x14ac:dyDescent="0.3">
      <c r="J518">
        <v>233</v>
      </c>
      <c r="L518" s="425"/>
      <c r="M518" s="222">
        <v>254</v>
      </c>
    </row>
    <row r="519" spans="10:13" x14ac:dyDescent="0.25">
      <c r="J519">
        <v>234</v>
      </c>
      <c r="L519" s="424" t="s">
        <v>369</v>
      </c>
      <c r="M519" s="223">
        <v>0.30570000000000003</v>
      </c>
    </row>
    <row r="520" spans="10:13" ht="15.75" thickBot="1" x14ac:dyDescent="0.3">
      <c r="J520">
        <v>235</v>
      </c>
      <c r="L520" s="425"/>
      <c r="M520" s="224">
        <v>255</v>
      </c>
    </row>
    <row r="521" spans="10:13" x14ac:dyDescent="0.25">
      <c r="J521">
        <v>236</v>
      </c>
      <c r="L521" s="424" t="s">
        <v>222</v>
      </c>
      <c r="M521" s="225">
        <v>0.3024</v>
      </c>
    </row>
    <row r="522" spans="10:13" ht="15.75" thickBot="1" x14ac:dyDescent="0.3">
      <c r="J522">
        <v>237</v>
      </c>
      <c r="L522" s="425"/>
      <c r="M522" s="226">
        <v>256</v>
      </c>
    </row>
    <row r="523" spans="10:13" x14ac:dyDescent="0.25">
      <c r="J523">
        <v>238</v>
      </c>
      <c r="L523" s="424" t="s">
        <v>115</v>
      </c>
      <c r="M523" s="227">
        <v>0.30230000000000001</v>
      </c>
    </row>
    <row r="524" spans="10:13" ht="15.75" thickBot="1" x14ac:dyDescent="0.3">
      <c r="J524">
        <v>239</v>
      </c>
      <c r="L524" s="425"/>
      <c r="M524" s="228">
        <v>257</v>
      </c>
    </row>
    <row r="525" spans="10:13" x14ac:dyDescent="0.25">
      <c r="J525">
        <v>240</v>
      </c>
      <c r="L525" s="424" t="s">
        <v>278</v>
      </c>
      <c r="M525" s="229">
        <v>0.30120000000000002</v>
      </c>
    </row>
    <row r="526" spans="10:13" ht="15.75" thickBot="1" x14ac:dyDescent="0.3">
      <c r="J526">
        <v>241</v>
      </c>
      <c r="L526" s="425"/>
      <c r="M526" s="230">
        <v>258</v>
      </c>
    </row>
    <row r="527" spans="10:13" x14ac:dyDescent="0.25">
      <c r="J527">
        <v>242</v>
      </c>
      <c r="L527" s="424" t="s">
        <v>80</v>
      </c>
      <c r="M527" s="229">
        <v>0.29959999999999998</v>
      </c>
    </row>
    <row r="528" spans="10:13" ht="15.75" thickBot="1" x14ac:dyDescent="0.3">
      <c r="J528">
        <v>243</v>
      </c>
      <c r="L528" s="425"/>
      <c r="M528" s="230">
        <v>259</v>
      </c>
    </row>
    <row r="529" spans="10:13" x14ac:dyDescent="0.25">
      <c r="J529">
        <v>244</v>
      </c>
      <c r="L529" s="424" t="s">
        <v>125</v>
      </c>
      <c r="M529" s="231">
        <v>0.29770000000000002</v>
      </c>
    </row>
    <row r="530" spans="10:13" ht="15.75" thickBot="1" x14ac:dyDescent="0.3">
      <c r="J530">
        <v>245</v>
      </c>
      <c r="L530" s="425"/>
      <c r="M530" s="232">
        <v>260</v>
      </c>
    </row>
    <row r="531" spans="10:13" x14ac:dyDescent="0.25">
      <c r="J531">
        <v>246</v>
      </c>
      <c r="L531" s="424" t="s">
        <v>73</v>
      </c>
      <c r="M531" s="233">
        <v>0.29320000000000002</v>
      </c>
    </row>
    <row r="532" spans="10:13" ht="15.75" thickBot="1" x14ac:dyDescent="0.3">
      <c r="J532">
        <v>247</v>
      </c>
      <c r="L532" s="425"/>
      <c r="M532" s="234">
        <v>261</v>
      </c>
    </row>
    <row r="533" spans="10:13" x14ac:dyDescent="0.25">
      <c r="J533">
        <v>248</v>
      </c>
      <c r="L533" s="424" t="s">
        <v>75</v>
      </c>
      <c r="M533" s="235">
        <v>0.2888</v>
      </c>
    </row>
    <row r="534" spans="10:13" ht="15.75" thickBot="1" x14ac:dyDescent="0.3">
      <c r="J534">
        <v>249</v>
      </c>
      <c r="L534" s="425"/>
      <c r="M534" s="236">
        <v>262</v>
      </c>
    </row>
    <row r="535" spans="10:13" x14ac:dyDescent="0.25">
      <c r="J535">
        <v>250</v>
      </c>
      <c r="L535" s="424" t="s">
        <v>302</v>
      </c>
      <c r="M535" s="237">
        <v>0.28720000000000001</v>
      </c>
    </row>
    <row r="536" spans="10:13" ht="15.75" thickBot="1" x14ac:dyDescent="0.3">
      <c r="J536">
        <v>251</v>
      </c>
      <c r="L536" s="425"/>
      <c r="M536" s="238">
        <v>263</v>
      </c>
    </row>
    <row r="537" spans="10:13" x14ac:dyDescent="0.25">
      <c r="J537">
        <v>252</v>
      </c>
      <c r="L537" s="424" t="s">
        <v>331</v>
      </c>
      <c r="M537" s="239">
        <v>0.28189999999999998</v>
      </c>
    </row>
    <row r="538" spans="10:13" ht="15.75" thickBot="1" x14ac:dyDescent="0.3">
      <c r="J538">
        <v>253</v>
      </c>
      <c r="L538" s="425"/>
      <c r="M538" s="240">
        <v>264</v>
      </c>
    </row>
    <row r="539" spans="10:13" x14ac:dyDescent="0.25">
      <c r="J539">
        <v>254</v>
      </c>
      <c r="L539" s="424" t="s">
        <v>44</v>
      </c>
      <c r="M539" s="239">
        <v>0.28170000000000001</v>
      </c>
    </row>
    <row r="540" spans="10:13" ht="15.75" thickBot="1" x14ac:dyDescent="0.3">
      <c r="J540">
        <v>255</v>
      </c>
      <c r="L540" s="425"/>
      <c r="M540" s="240">
        <v>265</v>
      </c>
    </row>
    <row r="541" spans="10:13" x14ac:dyDescent="0.25">
      <c r="J541">
        <v>256</v>
      </c>
      <c r="L541" s="424" t="s">
        <v>280</v>
      </c>
      <c r="M541" s="241">
        <v>0.28000000000000003</v>
      </c>
    </row>
    <row r="542" spans="10:13" ht="15.75" thickBot="1" x14ac:dyDescent="0.3">
      <c r="J542">
        <v>257</v>
      </c>
      <c r="L542" s="425"/>
      <c r="M542" s="242">
        <v>266</v>
      </c>
    </row>
    <row r="543" spans="10:13" x14ac:dyDescent="0.25">
      <c r="J543">
        <v>258</v>
      </c>
      <c r="L543" s="424" t="s">
        <v>108</v>
      </c>
      <c r="M543" s="243">
        <v>0.27889999999999998</v>
      </c>
    </row>
    <row r="544" spans="10:13" ht="15.75" thickBot="1" x14ac:dyDescent="0.3">
      <c r="J544">
        <v>259</v>
      </c>
      <c r="L544" s="425"/>
      <c r="M544" s="244">
        <v>267</v>
      </c>
    </row>
    <row r="545" spans="10:13" x14ac:dyDescent="0.25">
      <c r="J545">
        <v>260</v>
      </c>
      <c r="L545" s="424" t="s">
        <v>340</v>
      </c>
      <c r="M545" s="245">
        <v>0.27739999999999998</v>
      </c>
    </row>
    <row r="546" spans="10:13" ht="15.75" thickBot="1" x14ac:dyDescent="0.3">
      <c r="J546">
        <v>261</v>
      </c>
      <c r="L546" s="425"/>
      <c r="M546" s="246">
        <v>268</v>
      </c>
    </row>
    <row r="547" spans="10:13" x14ac:dyDescent="0.25">
      <c r="J547">
        <v>262</v>
      </c>
      <c r="L547" s="424" t="s">
        <v>138</v>
      </c>
      <c r="M547" s="247">
        <v>0.27179999999999999</v>
      </c>
    </row>
    <row r="548" spans="10:13" ht="15.75" thickBot="1" x14ac:dyDescent="0.3">
      <c r="J548">
        <v>263</v>
      </c>
      <c r="L548" s="425"/>
      <c r="M548" s="248">
        <v>269</v>
      </c>
    </row>
    <row r="549" spans="10:13" x14ac:dyDescent="0.25">
      <c r="J549">
        <v>264</v>
      </c>
      <c r="L549" s="424" t="s">
        <v>284</v>
      </c>
      <c r="M549" s="249">
        <v>0.27100000000000002</v>
      </c>
    </row>
    <row r="550" spans="10:13" ht="15.75" thickBot="1" x14ac:dyDescent="0.3">
      <c r="J550">
        <v>265</v>
      </c>
      <c r="L550" s="425"/>
      <c r="M550" s="250">
        <v>270</v>
      </c>
    </row>
    <row r="551" spans="10:13" x14ac:dyDescent="0.25">
      <c r="J551">
        <v>266</v>
      </c>
      <c r="L551" s="13" t="s">
        <v>275</v>
      </c>
      <c r="M551" s="251">
        <v>0.26829999999999998</v>
      </c>
    </row>
    <row r="552" spans="10:13" ht="15.75" thickBot="1" x14ac:dyDescent="0.3">
      <c r="J552">
        <v>267</v>
      </c>
      <c r="L552" s="14" t="s">
        <v>427</v>
      </c>
      <c r="M552" s="252">
        <v>271</v>
      </c>
    </row>
    <row r="553" spans="10:13" x14ac:dyDescent="0.25">
      <c r="J553">
        <v>268</v>
      </c>
      <c r="L553" s="424" t="s">
        <v>101</v>
      </c>
      <c r="M553" s="253">
        <v>0.26690000000000003</v>
      </c>
    </row>
    <row r="554" spans="10:13" ht="15.75" thickBot="1" x14ac:dyDescent="0.3">
      <c r="J554">
        <v>269</v>
      </c>
      <c r="L554" s="425"/>
      <c r="M554" s="254">
        <v>272</v>
      </c>
    </row>
    <row r="555" spans="10:13" x14ac:dyDescent="0.25">
      <c r="J555">
        <v>270</v>
      </c>
      <c r="L555" s="424" t="s">
        <v>235</v>
      </c>
      <c r="M555" s="255">
        <v>0.2666</v>
      </c>
    </row>
    <row r="556" spans="10:13" ht="15.75" thickBot="1" x14ac:dyDescent="0.3">
      <c r="J556">
        <v>272</v>
      </c>
      <c r="L556" s="425"/>
      <c r="M556" s="256">
        <v>273</v>
      </c>
    </row>
    <row r="557" spans="10:13" x14ac:dyDescent="0.25">
      <c r="J557">
        <v>273</v>
      </c>
      <c r="L557" s="424" t="s">
        <v>263</v>
      </c>
      <c r="M557" s="257">
        <v>0.26129999999999998</v>
      </c>
    </row>
    <row r="558" spans="10:13" ht="15.75" thickBot="1" x14ac:dyDescent="0.3">
      <c r="J558">
        <v>274</v>
      </c>
      <c r="L558" s="425"/>
      <c r="M558" s="258">
        <v>274</v>
      </c>
    </row>
    <row r="559" spans="10:13" x14ac:dyDescent="0.25">
      <c r="J559">
        <v>275</v>
      </c>
      <c r="L559" s="424" t="s">
        <v>342</v>
      </c>
      <c r="M559" s="259">
        <v>0.25969999999999999</v>
      </c>
    </row>
    <row r="560" spans="10:13" ht="15.75" thickBot="1" x14ac:dyDescent="0.3">
      <c r="J560">
        <v>276</v>
      </c>
      <c r="L560" s="425"/>
      <c r="M560" s="260">
        <v>275</v>
      </c>
    </row>
    <row r="561" spans="10:13" ht="15.75" thickBot="1" x14ac:dyDescent="0.3">
      <c r="J561">
        <v>277</v>
      </c>
      <c r="L561" s="63" t="s">
        <v>23</v>
      </c>
      <c r="M561" s="64" t="s">
        <v>391</v>
      </c>
    </row>
    <row r="562" spans="10:13" x14ac:dyDescent="0.25">
      <c r="J562">
        <v>278</v>
      </c>
      <c r="L562" s="424" t="s">
        <v>66</v>
      </c>
      <c r="M562" s="261">
        <v>0.25230000000000002</v>
      </c>
    </row>
    <row r="563" spans="10:13" ht="15.75" thickBot="1" x14ac:dyDescent="0.3">
      <c r="J563">
        <v>279</v>
      </c>
      <c r="L563" s="425"/>
      <c r="M563" s="262">
        <v>276</v>
      </c>
    </row>
    <row r="564" spans="10:13" x14ac:dyDescent="0.25">
      <c r="J564">
        <v>280</v>
      </c>
      <c r="L564" s="424" t="s">
        <v>40</v>
      </c>
      <c r="M564" s="263">
        <v>0.25140000000000001</v>
      </c>
    </row>
    <row r="565" spans="10:13" ht="15.75" thickBot="1" x14ac:dyDescent="0.3">
      <c r="J565">
        <v>281</v>
      </c>
      <c r="L565" s="425"/>
      <c r="M565" s="264">
        <v>277</v>
      </c>
    </row>
    <row r="566" spans="10:13" x14ac:dyDescent="0.25">
      <c r="J566">
        <v>282</v>
      </c>
      <c r="L566" s="424" t="s">
        <v>272</v>
      </c>
      <c r="M566" s="265">
        <v>0.2485</v>
      </c>
    </row>
    <row r="567" spans="10:13" ht="15.75" thickBot="1" x14ac:dyDescent="0.3">
      <c r="J567">
        <v>283</v>
      </c>
      <c r="L567" s="425"/>
      <c r="M567" s="266">
        <v>278</v>
      </c>
    </row>
    <row r="568" spans="10:13" x14ac:dyDescent="0.25">
      <c r="J568">
        <v>284</v>
      </c>
      <c r="L568" s="424" t="s">
        <v>127</v>
      </c>
      <c r="M568" s="267">
        <v>0.24490000000000001</v>
      </c>
    </row>
    <row r="569" spans="10:13" ht="15.75" thickBot="1" x14ac:dyDescent="0.3">
      <c r="J569">
        <v>285</v>
      </c>
      <c r="L569" s="425"/>
      <c r="M569" s="268">
        <v>279</v>
      </c>
    </row>
    <row r="570" spans="10:13" x14ac:dyDescent="0.25">
      <c r="J570">
        <v>286</v>
      </c>
      <c r="L570" s="424" t="s">
        <v>303</v>
      </c>
      <c r="M570" s="269">
        <v>0.24379999999999999</v>
      </c>
    </row>
    <row r="571" spans="10:13" ht="15.75" thickBot="1" x14ac:dyDescent="0.3">
      <c r="J571">
        <v>287</v>
      </c>
      <c r="L571" s="425"/>
      <c r="M571" s="270">
        <v>280</v>
      </c>
    </row>
    <row r="572" spans="10:13" x14ac:dyDescent="0.25">
      <c r="J572">
        <v>288</v>
      </c>
      <c r="L572" s="424" t="s">
        <v>157</v>
      </c>
      <c r="M572" s="271">
        <v>0.2417</v>
      </c>
    </row>
    <row r="573" spans="10:13" ht="15.75" thickBot="1" x14ac:dyDescent="0.3">
      <c r="J573">
        <v>289</v>
      </c>
      <c r="L573" s="425"/>
      <c r="M573" s="272">
        <v>281</v>
      </c>
    </row>
    <row r="574" spans="10:13" x14ac:dyDescent="0.25">
      <c r="J574">
        <v>290</v>
      </c>
      <c r="L574" s="424" t="s">
        <v>119</v>
      </c>
      <c r="M574" s="273">
        <v>0.24129999999999999</v>
      </c>
    </row>
    <row r="575" spans="10:13" ht="15.75" thickBot="1" x14ac:dyDescent="0.3">
      <c r="J575">
        <v>291</v>
      </c>
      <c r="L575" s="425"/>
      <c r="M575" s="274">
        <v>282</v>
      </c>
    </row>
    <row r="576" spans="10:13" x14ac:dyDescent="0.25">
      <c r="J576">
        <v>292</v>
      </c>
      <c r="L576" s="424" t="s">
        <v>277</v>
      </c>
      <c r="M576" s="275">
        <v>0.23780000000000001</v>
      </c>
    </row>
    <row r="577" spans="10:13" ht="15.75" thickBot="1" x14ac:dyDescent="0.3">
      <c r="J577">
        <v>293</v>
      </c>
      <c r="L577" s="425"/>
      <c r="M577" s="276">
        <v>283</v>
      </c>
    </row>
    <row r="578" spans="10:13" x14ac:dyDescent="0.25">
      <c r="J578">
        <v>294</v>
      </c>
      <c r="L578" s="424" t="s">
        <v>329</v>
      </c>
      <c r="M578" s="277">
        <v>0.23250000000000001</v>
      </c>
    </row>
    <row r="579" spans="10:13" ht="15.75" thickBot="1" x14ac:dyDescent="0.3">
      <c r="J579">
        <v>295</v>
      </c>
      <c r="L579" s="425"/>
      <c r="M579" s="278">
        <v>284</v>
      </c>
    </row>
    <row r="580" spans="10:13" x14ac:dyDescent="0.25">
      <c r="J580">
        <v>296</v>
      </c>
      <c r="L580" s="424" t="s">
        <v>162</v>
      </c>
      <c r="M580" s="279">
        <v>0.23089999999999999</v>
      </c>
    </row>
    <row r="581" spans="10:13" ht="15.75" thickBot="1" x14ac:dyDescent="0.3">
      <c r="J581">
        <v>297</v>
      </c>
      <c r="L581" s="425"/>
      <c r="M581" s="280">
        <v>285</v>
      </c>
    </row>
    <row r="582" spans="10:13" x14ac:dyDescent="0.25">
      <c r="J582">
        <v>298</v>
      </c>
      <c r="L582" s="424" t="s">
        <v>126</v>
      </c>
      <c r="M582" s="281">
        <v>0.22950000000000001</v>
      </c>
    </row>
    <row r="583" spans="10:13" ht="15.75" thickBot="1" x14ac:dyDescent="0.3">
      <c r="J583">
        <v>299</v>
      </c>
      <c r="L583" s="425"/>
      <c r="M583" s="282">
        <v>286</v>
      </c>
    </row>
    <row r="584" spans="10:13" x14ac:dyDescent="0.25">
      <c r="J584">
        <v>300</v>
      </c>
      <c r="L584" s="424" t="s">
        <v>118</v>
      </c>
      <c r="M584" s="283">
        <v>0.22770000000000001</v>
      </c>
    </row>
    <row r="585" spans="10:13" ht="15.75" thickBot="1" x14ac:dyDescent="0.3">
      <c r="J585">
        <v>301</v>
      </c>
      <c r="L585" s="425"/>
      <c r="M585" s="284">
        <v>287</v>
      </c>
    </row>
    <row r="586" spans="10:13" x14ac:dyDescent="0.25">
      <c r="J586">
        <v>303</v>
      </c>
      <c r="L586" s="424" t="s">
        <v>364</v>
      </c>
      <c r="M586" s="285">
        <v>0.22339999999999999</v>
      </c>
    </row>
    <row r="587" spans="10:13" ht="15.75" thickBot="1" x14ac:dyDescent="0.3">
      <c r="J587">
        <v>304</v>
      </c>
      <c r="L587" s="425"/>
      <c r="M587" s="286">
        <v>288</v>
      </c>
    </row>
    <row r="588" spans="10:13" x14ac:dyDescent="0.25">
      <c r="J588">
        <v>305</v>
      </c>
      <c r="L588" s="424" t="s">
        <v>105</v>
      </c>
      <c r="M588" s="287">
        <v>0.221</v>
      </c>
    </row>
    <row r="589" spans="10:13" ht="15.75" thickBot="1" x14ac:dyDescent="0.3">
      <c r="J589">
        <v>306</v>
      </c>
      <c r="L589" s="425"/>
      <c r="M589" s="288">
        <v>289</v>
      </c>
    </row>
    <row r="590" spans="10:13" x14ac:dyDescent="0.25">
      <c r="J590">
        <v>307</v>
      </c>
      <c r="L590" s="424" t="s">
        <v>163</v>
      </c>
      <c r="M590" s="289">
        <v>0.22059999999999999</v>
      </c>
    </row>
    <row r="591" spans="10:13" ht="15.75" thickBot="1" x14ac:dyDescent="0.3">
      <c r="J591">
        <v>308</v>
      </c>
      <c r="L591" s="425"/>
      <c r="M591" s="290">
        <v>290</v>
      </c>
    </row>
    <row r="592" spans="10:13" x14ac:dyDescent="0.25">
      <c r="J592">
        <v>309</v>
      </c>
      <c r="L592" s="424" t="s">
        <v>149</v>
      </c>
      <c r="M592" s="291">
        <v>0.219</v>
      </c>
    </row>
    <row r="593" spans="10:13" ht="15.75" thickBot="1" x14ac:dyDescent="0.3">
      <c r="J593">
        <v>310</v>
      </c>
      <c r="L593" s="425"/>
      <c r="M593" s="292">
        <v>291</v>
      </c>
    </row>
    <row r="594" spans="10:13" x14ac:dyDescent="0.25">
      <c r="J594">
        <v>311</v>
      </c>
      <c r="L594" s="424" t="s">
        <v>216</v>
      </c>
      <c r="M594" s="293">
        <v>0.21640000000000001</v>
      </c>
    </row>
    <row r="595" spans="10:13" ht="15.75" thickBot="1" x14ac:dyDescent="0.3">
      <c r="J595">
        <v>312</v>
      </c>
      <c r="L595" s="425"/>
      <c r="M595" s="294">
        <v>292</v>
      </c>
    </row>
    <row r="596" spans="10:13" x14ac:dyDescent="0.25">
      <c r="J596">
        <v>313</v>
      </c>
      <c r="L596" s="424" t="s">
        <v>344</v>
      </c>
      <c r="M596" s="295">
        <v>0.21240000000000001</v>
      </c>
    </row>
    <row r="597" spans="10:13" ht="15.75" thickBot="1" x14ac:dyDescent="0.3">
      <c r="J597">
        <v>314</v>
      </c>
      <c r="L597" s="425"/>
      <c r="M597" s="296">
        <v>293</v>
      </c>
    </row>
    <row r="598" spans="10:13" x14ac:dyDescent="0.25">
      <c r="J598">
        <v>315</v>
      </c>
      <c r="L598" s="424" t="s">
        <v>117</v>
      </c>
      <c r="M598" s="297">
        <v>0.21010000000000001</v>
      </c>
    </row>
    <row r="599" spans="10:13" ht="15.75" thickBot="1" x14ac:dyDescent="0.3">
      <c r="J599">
        <v>316</v>
      </c>
      <c r="L599" s="425"/>
      <c r="M599" s="298">
        <v>294</v>
      </c>
    </row>
    <row r="600" spans="10:13" x14ac:dyDescent="0.25">
      <c r="J600">
        <v>317</v>
      </c>
      <c r="L600" s="424" t="s">
        <v>430</v>
      </c>
      <c r="M600" s="299">
        <v>0.20899999999999999</v>
      </c>
    </row>
    <row r="601" spans="10:13" ht="15.75" thickBot="1" x14ac:dyDescent="0.3">
      <c r="J601">
        <v>318</v>
      </c>
      <c r="L601" s="425"/>
      <c r="M601" s="300">
        <v>295</v>
      </c>
    </row>
    <row r="602" spans="10:13" x14ac:dyDescent="0.25">
      <c r="J602">
        <v>319</v>
      </c>
      <c r="L602" s="424" t="s">
        <v>187</v>
      </c>
      <c r="M602" s="301">
        <v>0.20799999999999999</v>
      </c>
    </row>
    <row r="603" spans="10:13" ht="15.75" thickBot="1" x14ac:dyDescent="0.3">
      <c r="J603">
        <v>320</v>
      </c>
      <c r="L603" s="425"/>
      <c r="M603" s="302">
        <v>296</v>
      </c>
    </row>
    <row r="604" spans="10:13" x14ac:dyDescent="0.25">
      <c r="J604">
        <v>321</v>
      </c>
      <c r="L604" s="424" t="s">
        <v>201</v>
      </c>
      <c r="M604" s="303">
        <v>0.20499999999999999</v>
      </c>
    </row>
    <row r="605" spans="10:13" ht="15.75" thickBot="1" x14ac:dyDescent="0.3">
      <c r="J605">
        <v>322</v>
      </c>
      <c r="L605" s="425"/>
      <c r="M605" s="304">
        <v>297</v>
      </c>
    </row>
    <row r="606" spans="10:13" x14ac:dyDescent="0.25">
      <c r="J606">
        <v>323</v>
      </c>
      <c r="L606" s="424" t="s">
        <v>332</v>
      </c>
      <c r="M606" s="305">
        <v>0.2031</v>
      </c>
    </row>
    <row r="607" spans="10:13" ht="15.75" thickBot="1" x14ac:dyDescent="0.3">
      <c r="J607">
        <v>324</v>
      </c>
      <c r="L607" s="425"/>
      <c r="M607" s="306">
        <v>298</v>
      </c>
    </row>
    <row r="608" spans="10:13" x14ac:dyDescent="0.25">
      <c r="J608">
        <v>325</v>
      </c>
      <c r="L608" s="424" t="s">
        <v>177</v>
      </c>
      <c r="M608" s="307">
        <v>0.19839999999999999</v>
      </c>
    </row>
    <row r="609" spans="10:13" ht="15.75" thickBot="1" x14ac:dyDescent="0.3">
      <c r="J609">
        <v>326</v>
      </c>
      <c r="L609" s="425"/>
      <c r="M609" s="308">
        <v>299</v>
      </c>
    </row>
    <row r="610" spans="10:13" x14ac:dyDescent="0.25">
      <c r="J610">
        <v>327</v>
      </c>
      <c r="L610" s="424" t="s">
        <v>53</v>
      </c>
      <c r="M610" s="309">
        <v>0.19259999999999999</v>
      </c>
    </row>
    <row r="611" spans="10:13" ht="15.75" thickBot="1" x14ac:dyDescent="0.3">
      <c r="J611">
        <v>328</v>
      </c>
      <c r="L611" s="425"/>
      <c r="M611" s="310">
        <v>300</v>
      </c>
    </row>
    <row r="612" spans="10:13" ht="15.75" thickBot="1" x14ac:dyDescent="0.3">
      <c r="J612">
        <v>329</v>
      </c>
      <c r="L612" s="63" t="s">
        <v>23</v>
      </c>
      <c r="M612" s="64" t="s">
        <v>391</v>
      </c>
    </row>
    <row r="613" spans="10:13" x14ac:dyDescent="0.25">
      <c r="J613">
        <v>330</v>
      </c>
      <c r="L613" s="424" t="s">
        <v>296</v>
      </c>
      <c r="M613" s="311">
        <v>0.19189999999999999</v>
      </c>
    </row>
    <row r="614" spans="10:13" ht="15.75" thickBot="1" x14ac:dyDescent="0.3">
      <c r="J614">
        <v>331</v>
      </c>
      <c r="L614" s="425"/>
      <c r="M614" s="312">
        <v>301</v>
      </c>
    </row>
    <row r="615" spans="10:13" x14ac:dyDescent="0.25">
      <c r="J615">
        <v>332</v>
      </c>
      <c r="L615" s="13" t="s">
        <v>140</v>
      </c>
      <c r="M615" s="313">
        <v>0.18679999999999999</v>
      </c>
    </row>
    <row r="616" spans="10:13" ht="15.75" thickBot="1" x14ac:dyDescent="0.3">
      <c r="J616">
        <v>333</v>
      </c>
      <c r="L616" s="14" t="s">
        <v>427</v>
      </c>
      <c r="M616" s="314">
        <v>302</v>
      </c>
    </row>
    <row r="617" spans="10:13" x14ac:dyDescent="0.25">
      <c r="J617">
        <v>334</v>
      </c>
      <c r="L617" s="424" t="s">
        <v>264</v>
      </c>
      <c r="M617" s="315">
        <v>0.186</v>
      </c>
    </row>
    <row r="618" spans="10:13" ht="15.75" thickBot="1" x14ac:dyDescent="0.3">
      <c r="J618">
        <v>335</v>
      </c>
      <c r="L618" s="425"/>
      <c r="M618" s="316">
        <v>303</v>
      </c>
    </row>
    <row r="619" spans="10:13" x14ac:dyDescent="0.25">
      <c r="J619">
        <v>336</v>
      </c>
      <c r="L619" s="424" t="s">
        <v>227</v>
      </c>
      <c r="M619" s="317">
        <v>0.18429999999999999</v>
      </c>
    </row>
    <row r="620" spans="10:13" ht="15.75" thickBot="1" x14ac:dyDescent="0.3">
      <c r="J620">
        <v>337</v>
      </c>
      <c r="L620" s="425"/>
      <c r="M620" s="318">
        <v>304</v>
      </c>
    </row>
    <row r="621" spans="10:13" x14ac:dyDescent="0.25">
      <c r="J621">
        <v>338</v>
      </c>
      <c r="L621" s="424" t="s">
        <v>226</v>
      </c>
      <c r="M621" s="319">
        <v>0.18310000000000001</v>
      </c>
    </row>
    <row r="622" spans="10:13" ht="15.75" thickBot="1" x14ac:dyDescent="0.3">
      <c r="J622">
        <v>339</v>
      </c>
      <c r="L622" s="425"/>
      <c r="M622" s="320">
        <v>305</v>
      </c>
    </row>
    <row r="623" spans="10:13" x14ac:dyDescent="0.25">
      <c r="J623">
        <v>340</v>
      </c>
      <c r="L623" s="424" t="s">
        <v>214</v>
      </c>
      <c r="M623" s="321">
        <v>0.1812</v>
      </c>
    </row>
    <row r="624" spans="10:13" ht="15.75" thickBot="1" x14ac:dyDescent="0.3">
      <c r="J624">
        <v>341</v>
      </c>
      <c r="L624" s="425"/>
      <c r="M624" s="322">
        <v>306</v>
      </c>
    </row>
    <row r="625" spans="10:13" x14ac:dyDescent="0.25">
      <c r="J625">
        <v>342</v>
      </c>
      <c r="L625" s="424" t="s">
        <v>174</v>
      </c>
      <c r="M625" s="323">
        <v>0.1762</v>
      </c>
    </row>
    <row r="626" spans="10:13" ht="15.75" thickBot="1" x14ac:dyDescent="0.3">
      <c r="J626">
        <v>343</v>
      </c>
      <c r="L626" s="425"/>
      <c r="M626" s="324">
        <v>307</v>
      </c>
    </row>
    <row r="627" spans="10:13" x14ac:dyDescent="0.25">
      <c r="J627">
        <v>344</v>
      </c>
      <c r="L627" s="424" t="s">
        <v>151</v>
      </c>
      <c r="M627" s="325">
        <v>0.1744</v>
      </c>
    </row>
    <row r="628" spans="10:13" ht="15.75" thickBot="1" x14ac:dyDescent="0.3">
      <c r="J628">
        <v>345</v>
      </c>
      <c r="L628" s="425"/>
      <c r="M628" s="326">
        <v>308</v>
      </c>
    </row>
    <row r="629" spans="10:13" x14ac:dyDescent="0.25">
      <c r="J629">
        <v>346</v>
      </c>
      <c r="L629" s="424" t="s">
        <v>176</v>
      </c>
      <c r="M629" s="327">
        <v>0.17349999999999999</v>
      </c>
    </row>
    <row r="630" spans="10:13" ht="15.75" thickBot="1" x14ac:dyDescent="0.3">
      <c r="J630">
        <v>347</v>
      </c>
      <c r="L630" s="425"/>
      <c r="M630" s="328">
        <v>309</v>
      </c>
    </row>
    <row r="631" spans="10:13" x14ac:dyDescent="0.25">
      <c r="J631">
        <v>348</v>
      </c>
      <c r="L631" s="424" t="s">
        <v>219</v>
      </c>
      <c r="M631" s="329">
        <v>0.1648</v>
      </c>
    </row>
    <row r="632" spans="10:13" ht="15.75" thickBot="1" x14ac:dyDescent="0.3">
      <c r="J632">
        <v>349</v>
      </c>
      <c r="L632" s="425"/>
      <c r="M632" s="330">
        <v>310</v>
      </c>
    </row>
    <row r="633" spans="10:13" x14ac:dyDescent="0.25">
      <c r="J633">
        <v>350</v>
      </c>
      <c r="L633" s="424" t="s">
        <v>354</v>
      </c>
      <c r="M633" s="331">
        <v>0.16339999999999999</v>
      </c>
    </row>
    <row r="634" spans="10:13" ht="15.75" thickBot="1" x14ac:dyDescent="0.3">
      <c r="J634">
        <v>351</v>
      </c>
      <c r="L634" s="425"/>
      <c r="M634" s="332">
        <v>311</v>
      </c>
    </row>
    <row r="635" spans="10:13" x14ac:dyDescent="0.25">
      <c r="L635" s="424" t="s">
        <v>165</v>
      </c>
      <c r="M635" s="333">
        <v>0.16170000000000001</v>
      </c>
    </row>
    <row r="636" spans="10:13" ht="15.75" thickBot="1" x14ac:dyDescent="0.3">
      <c r="L636" s="425"/>
      <c r="M636" s="334">
        <v>312</v>
      </c>
    </row>
    <row r="637" spans="10:13" x14ac:dyDescent="0.25">
      <c r="L637" s="424" t="s">
        <v>346</v>
      </c>
      <c r="M637" s="335">
        <v>0.16</v>
      </c>
    </row>
    <row r="638" spans="10:13" ht="15.75" thickBot="1" x14ac:dyDescent="0.3">
      <c r="L638" s="425"/>
      <c r="M638" s="336">
        <v>313</v>
      </c>
    </row>
    <row r="639" spans="10:13" x14ac:dyDescent="0.25">
      <c r="L639" s="424" t="s">
        <v>304</v>
      </c>
      <c r="M639" s="337">
        <v>0.1598</v>
      </c>
    </row>
    <row r="640" spans="10:13" ht="15.75" thickBot="1" x14ac:dyDescent="0.3">
      <c r="L640" s="425"/>
      <c r="M640" s="338">
        <v>314</v>
      </c>
    </row>
    <row r="641" spans="12:13" x14ac:dyDescent="0.25">
      <c r="L641" s="424" t="s">
        <v>431</v>
      </c>
      <c r="M641" s="339">
        <v>0.157</v>
      </c>
    </row>
    <row r="642" spans="12:13" ht="15.75" thickBot="1" x14ac:dyDescent="0.3">
      <c r="L642" s="425"/>
      <c r="M642" s="340">
        <v>315</v>
      </c>
    </row>
    <row r="643" spans="12:13" x14ac:dyDescent="0.25">
      <c r="L643" s="424" t="s">
        <v>294</v>
      </c>
      <c r="M643" s="341">
        <v>0.15559999999999999</v>
      </c>
    </row>
    <row r="644" spans="12:13" ht="15.75" thickBot="1" x14ac:dyDescent="0.3">
      <c r="L644" s="425"/>
      <c r="M644" s="342">
        <v>316</v>
      </c>
    </row>
    <row r="645" spans="12:13" x14ac:dyDescent="0.25">
      <c r="L645" s="424" t="s">
        <v>217</v>
      </c>
      <c r="M645" s="343">
        <v>0.14929999999999999</v>
      </c>
    </row>
    <row r="646" spans="12:13" ht="15.75" thickBot="1" x14ac:dyDescent="0.3">
      <c r="L646" s="425"/>
      <c r="M646" s="344">
        <v>317</v>
      </c>
    </row>
    <row r="647" spans="12:13" x14ac:dyDescent="0.25">
      <c r="L647" s="424" t="s">
        <v>325</v>
      </c>
      <c r="M647" s="345">
        <v>0.14860000000000001</v>
      </c>
    </row>
    <row r="648" spans="12:13" ht="15.75" thickBot="1" x14ac:dyDescent="0.3">
      <c r="L648" s="425"/>
      <c r="M648" s="346">
        <v>318</v>
      </c>
    </row>
    <row r="649" spans="12:13" x14ac:dyDescent="0.25">
      <c r="L649" s="424" t="s">
        <v>189</v>
      </c>
      <c r="M649" s="347">
        <v>0.14130000000000001</v>
      </c>
    </row>
    <row r="650" spans="12:13" ht="15.75" thickBot="1" x14ac:dyDescent="0.3">
      <c r="L650" s="425"/>
      <c r="M650" s="348">
        <v>319</v>
      </c>
    </row>
    <row r="651" spans="12:13" x14ac:dyDescent="0.25">
      <c r="L651" s="424" t="s">
        <v>153</v>
      </c>
      <c r="M651" s="349">
        <v>0.13800000000000001</v>
      </c>
    </row>
    <row r="652" spans="12:13" ht="15.75" thickBot="1" x14ac:dyDescent="0.3">
      <c r="L652" s="425"/>
      <c r="M652" s="350">
        <v>320</v>
      </c>
    </row>
    <row r="653" spans="12:13" x14ac:dyDescent="0.25">
      <c r="L653" s="424" t="s">
        <v>306</v>
      </c>
      <c r="M653" s="351">
        <v>0.1353</v>
      </c>
    </row>
    <row r="654" spans="12:13" ht="15.75" thickBot="1" x14ac:dyDescent="0.3">
      <c r="L654" s="425"/>
      <c r="M654" s="352">
        <v>321</v>
      </c>
    </row>
    <row r="655" spans="12:13" x14ac:dyDescent="0.25">
      <c r="L655" s="424" t="s">
        <v>372</v>
      </c>
      <c r="M655" s="353">
        <v>0.13200000000000001</v>
      </c>
    </row>
    <row r="656" spans="12:13" ht="15.75" thickBot="1" x14ac:dyDescent="0.3">
      <c r="L656" s="425"/>
      <c r="M656" s="354">
        <v>322</v>
      </c>
    </row>
    <row r="657" spans="12:13" x14ac:dyDescent="0.25">
      <c r="L657" s="424" t="s">
        <v>307</v>
      </c>
      <c r="M657" s="355">
        <v>0.1258</v>
      </c>
    </row>
    <row r="658" spans="12:13" ht="15.75" thickBot="1" x14ac:dyDescent="0.3">
      <c r="L658" s="425"/>
      <c r="M658" s="356">
        <v>323</v>
      </c>
    </row>
    <row r="659" spans="12:13" x14ac:dyDescent="0.25">
      <c r="L659" s="424" t="s">
        <v>290</v>
      </c>
      <c r="M659" s="357">
        <v>0.1222</v>
      </c>
    </row>
    <row r="660" spans="12:13" ht="15.75" thickBot="1" x14ac:dyDescent="0.3">
      <c r="L660" s="425"/>
      <c r="M660" s="358">
        <v>324</v>
      </c>
    </row>
    <row r="661" spans="12:13" x14ac:dyDescent="0.25">
      <c r="L661" s="424" t="s">
        <v>365</v>
      </c>
      <c r="M661" s="359">
        <v>0.12130000000000001</v>
      </c>
    </row>
    <row r="662" spans="12:13" ht="15.75" thickBot="1" x14ac:dyDescent="0.3">
      <c r="L662" s="425"/>
      <c r="M662" s="360">
        <v>325</v>
      </c>
    </row>
    <row r="663" spans="12:13" ht="15.75" thickBot="1" x14ac:dyDescent="0.3">
      <c r="L663" s="63" t="s">
        <v>23</v>
      </c>
      <c r="M663" s="64" t="s">
        <v>391</v>
      </c>
    </row>
    <row r="664" spans="12:13" x14ac:dyDescent="0.25">
      <c r="L664" s="424" t="s">
        <v>49</v>
      </c>
      <c r="M664" s="361">
        <v>0.12130000000000001</v>
      </c>
    </row>
    <row r="665" spans="12:13" ht="15.75" thickBot="1" x14ac:dyDescent="0.3">
      <c r="L665" s="425"/>
      <c r="M665" s="362">
        <v>326</v>
      </c>
    </row>
    <row r="666" spans="12:13" x14ac:dyDescent="0.25">
      <c r="L666" s="424" t="s">
        <v>35</v>
      </c>
      <c r="M666" s="363">
        <v>0.11360000000000001</v>
      </c>
    </row>
    <row r="667" spans="12:13" ht="15.75" thickBot="1" x14ac:dyDescent="0.3">
      <c r="L667" s="425"/>
      <c r="M667" s="364">
        <v>327</v>
      </c>
    </row>
    <row r="668" spans="12:13" x14ac:dyDescent="0.25">
      <c r="L668" s="424" t="s">
        <v>191</v>
      </c>
      <c r="M668" s="365">
        <v>0.11269999999999999</v>
      </c>
    </row>
    <row r="669" spans="12:13" ht="15.75" thickBot="1" x14ac:dyDescent="0.3">
      <c r="L669" s="425"/>
      <c r="M669" s="366">
        <v>328</v>
      </c>
    </row>
    <row r="670" spans="12:13" x14ac:dyDescent="0.25">
      <c r="L670" s="424" t="s">
        <v>314</v>
      </c>
      <c r="M670" s="367">
        <v>0.1125</v>
      </c>
    </row>
    <row r="671" spans="12:13" ht="15.75" thickBot="1" x14ac:dyDescent="0.3">
      <c r="L671" s="425"/>
      <c r="M671" s="368">
        <v>329</v>
      </c>
    </row>
    <row r="672" spans="12:13" x14ac:dyDescent="0.25">
      <c r="L672" s="424" t="s">
        <v>343</v>
      </c>
      <c r="M672" s="369">
        <v>0.10970000000000001</v>
      </c>
    </row>
    <row r="673" spans="12:13" ht="15.75" thickBot="1" x14ac:dyDescent="0.3">
      <c r="L673" s="425"/>
      <c r="M673" s="370">
        <v>330</v>
      </c>
    </row>
    <row r="674" spans="12:13" x14ac:dyDescent="0.25">
      <c r="L674" s="424" t="s">
        <v>169</v>
      </c>
      <c r="M674" s="371">
        <v>0.10920000000000001</v>
      </c>
    </row>
    <row r="675" spans="12:13" ht="15.75" thickBot="1" x14ac:dyDescent="0.3">
      <c r="L675" s="425"/>
      <c r="M675" s="372">
        <v>331</v>
      </c>
    </row>
    <row r="676" spans="12:13" x14ac:dyDescent="0.25">
      <c r="L676" s="424" t="s">
        <v>78</v>
      </c>
      <c r="M676" s="373">
        <v>0.1082</v>
      </c>
    </row>
    <row r="677" spans="12:13" ht="15.75" thickBot="1" x14ac:dyDescent="0.3">
      <c r="L677" s="425"/>
      <c r="M677" s="374">
        <v>332</v>
      </c>
    </row>
    <row r="678" spans="12:13" x14ac:dyDescent="0.25">
      <c r="L678" s="424" t="s">
        <v>100</v>
      </c>
      <c r="M678" s="375">
        <v>0.1051</v>
      </c>
    </row>
    <row r="679" spans="12:13" ht="15.75" thickBot="1" x14ac:dyDescent="0.3">
      <c r="L679" s="425"/>
      <c r="M679" s="376">
        <v>333</v>
      </c>
    </row>
    <row r="680" spans="12:13" x14ac:dyDescent="0.25">
      <c r="L680" s="424" t="s">
        <v>321</v>
      </c>
      <c r="M680" s="377">
        <v>0.1032</v>
      </c>
    </row>
    <row r="681" spans="12:13" ht="15.75" thickBot="1" x14ac:dyDescent="0.3">
      <c r="L681" s="425"/>
      <c r="M681" s="378">
        <v>334</v>
      </c>
    </row>
    <row r="682" spans="12:13" x14ac:dyDescent="0.25">
      <c r="L682" s="424" t="s">
        <v>180</v>
      </c>
      <c r="M682" s="379">
        <v>0.10249999999999999</v>
      </c>
    </row>
    <row r="683" spans="12:13" ht="15.75" thickBot="1" x14ac:dyDescent="0.3">
      <c r="L683" s="425"/>
      <c r="M683" s="380">
        <v>335</v>
      </c>
    </row>
    <row r="684" spans="12:13" x14ac:dyDescent="0.25">
      <c r="L684" s="424" t="s">
        <v>232</v>
      </c>
      <c r="M684" s="381">
        <v>9.7600000000000006E-2</v>
      </c>
    </row>
    <row r="685" spans="12:13" ht="15.75" thickBot="1" x14ac:dyDescent="0.3">
      <c r="L685" s="425"/>
      <c r="M685" s="382">
        <v>336</v>
      </c>
    </row>
    <row r="686" spans="12:13" x14ac:dyDescent="0.25">
      <c r="L686" s="424" t="s">
        <v>94</v>
      </c>
      <c r="M686" s="383">
        <v>9.7500000000000003E-2</v>
      </c>
    </row>
    <row r="687" spans="12:13" ht="15.75" thickBot="1" x14ac:dyDescent="0.3">
      <c r="L687" s="425"/>
      <c r="M687" s="384">
        <v>337</v>
      </c>
    </row>
    <row r="688" spans="12:13" x14ac:dyDescent="0.25">
      <c r="L688" s="424" t="s">
        <v>57</v>
      </c>
      <c r="M688" s="385">
        <v>8.3000000000000004E-2</v>
      </c>
    </row>
    <row r="689" spans="12:13" ht="15.75" thickBot="1" x14ac:dyDescent="0.3">
      <c r="L689" s="425"/>
      <c r="M689" s="386">
        <v>338</v>
      </c>
    </row>
    <row r="690" spans="12:13" x14ac:dyDescent="0.25">
      <c r="L690" s="424" t="s">
        <v>164</v>
      </c>
      <c r="M690" s="387">
        <v>7.8600000000000003E-2</v>
      </c>
    </row>
    <row r="691" spans="12:13" ht="15.75" thickBot="1" x14ac:dyDescent="0.3">
      <c r="L691" s="425"/>
      <c r="M691" s="388">
        <v>339</v>
      </c>
    </row>
    <row r="692" spans="12:13" x14ac:dyDescent="0.25">
      <c r="L692" s="424" t="s">
        <v>83</v>
      </c>
      <c r="M692" s="389">
        <v>7.5200000000000003E-2</v>
      </c>
    </row>
    <row r="693" spans="12:13" ht="15.75" thickBot="1" x14ac:dyDescent="0.3">
      <c r="L693" s="425"/>
      <c r="M693" s="390">
        <v>340</v>
      </c>
    </row>
    <row r="694" spans="12:13" x14ac:dyDescent="0.25">
      <c r="L694" s="424" t="s">
        <v>298</v>
      </c>
      <c r="M694" s="391">
        <v>7.3499999999999996E-2</v>
      </c>
    </row>
    <row r="695" spans="12:13" ht="15.75" thickBot="1" x14ac:dyDescent="0.3">
      <c r="L695" s="425"/>
      <c r="M695" s="392">
        <v>341</v>
      </c>
    </row>
    <row r="696" spans="12:13" x14ac:dyDescent="0.25">
      <c r="L696" s="424" t="s">
        <v>288</v>
      </c>
      <c r="M696" s="393">
        <v>7.0800000000000002E-2</v>
      </c>
    </row>
    <row r="697" spans="12:13" ht="15.75" thickBot="1" x14ac:dyDescent="0.3">
      <c r="L697" s="425"/>
      <c r="M697" s="394">
        <v>342</v>
      </c>
    </row>
    <row r="698" spans="12:13" x14ac:dyDescent="0.25">
      <c r="L698" s="424" t="s">
        <v>228</v>
      </c>
      <c r="M698" s="395">
        <v>6.93E-2</v>
      </c>
    </row>
    <row r="699" spans="12:13" ht="15.75" thickBot="1" x14ac:dyDescent="0.3">
      <c r="L699" s="425"/>
      <c r="M699" s="396">
        <v>343</v>
      </c>
    </row>
    <row r="700" spans="12:13" x14ac:dyDescent="0.25">
      <c r="L700" s="424" t="s">
        <v>58</v>
      </c>
      <c r="M700" s="397">
        <v>5.96E-2</v>
      </c>
    </row>
    <row r="701" spans="12:13" ht="15.75" thickBot="1" x14ac:dyDescent="0.3">
      <c r="L701" s="425"/>
      <c r="M701" s="398">
        <v>344</v>
      </c>
    </row>
    <row r="702" spans="12:13" x14ac:dyDescent="0.25">
      <c r="L702" s="424" t="s">
        <v>77</v>
      </c>
      <c r="M702" s="399">
        <v>5.8999999999999997E-2</v>
      </c>
    </row>
    <row r="703" spans="12:13" ht="15.75" thickBot="1" x14ac:dyDescent="0.3">
      <c r="L703" s="425"/>
      <c r="M703" s="400">
        <v>345</v>
      </c>
    </row>
    <row r="704" spans="12:13" x14ac:dyDescent="0.25">
      <c r="L704" s="424" t="s">
        <v>265</v>
      </c>
      <c r="M704" s="401">
        <v>5.7200000000000001E-2</v>
      </c>
    </row>
    <row r="705" spans="12:13" ht="15.75" thickBot="1" x14ac:dyDescent="0.3">
      <c r="L705" s="425"/>
      <c r="M705" s="402">
        <v>346</v>
      </c>
    </row>
    <row r="706" spans="12:13" x14ac:dyDescent="0.25">
      <c r="L706" s="424" t="s">
        <v>39</v>
      </c>
      <c r="M706" s="403">
        <v>4.5900000000000003E-2</v>
      </c>
    </row>
    <row r="707" spans="12:13" ht="15.75" thickBot="1" x14ac:dyDescent="0.3">
      <c r="L707" s="425"/>
      <c r="M707" s="404">
        <v>347</v>
      </c>
    </row>
    <row r="708" spans="12:13" x14ac:dyDescent="0.25">
      <c r="L708" s="424" t="s">
        <v>209</v>
      </c>
      <c r="M708" s="405">
        <v>4.2299999999999997E-2</v>
      </c>
    </row>
    <row r="709" spans="12:13" ht="15.75" thickBot="1" x14ac:dyDescent="0.3">
      <c r="L709" s="425"/>
      <c r="M709" s="406">
        <v>348</v>
      </c>
    </row>
    <row r="710" spans="12:13" x14ac:dyDescent="0.25">
      <c r="L710" s="424" t="s">
        <v>42</v>
      </c>
      <c r="M710" s="407">
        <v>3.4200000000000001E-2</v>
      </c>
    </row>
    <row r="711" spans="12:13" ht="15.75" thickBot="1" x14ac:dyDescent="0.3">
      <c r="L711" s="425"/>
      <c r="M711" s="408">
        <v>349</v>
      </c>
    </row>
    <row r="712" spans="12:13" x14ac:dyDescent="0.25">
      <c r="L712" s="424" t="s">
        <v>121</v>
      </c>
      <c r="M712" s="409">
        <v>1.7299999999999999E-2</v>
      </c>
    </row>
    <row r="713" spans="12:13" ht="15.75" thickBot="1" x14ac:dyDescent="0.3">
      <c r="L713" s="425"/>
      <c r="M713" s="410">
        <v>350</v>
      </c>
    </row>
    <row r="714" spans="12:13" x14ac:dyDescent="0.25">
      <c r="L714" s="424" t="s">
        <v>137</v>
      </c>
      <c r="M714" s="411">
        <v>3.2000000000000002E-3</v>
      </c>
    </row>
    <row r="715" spans="12:13" ht="15.75" thickBot="1" x14ac:dyDescent="0.3">
      <c r="L715" s="425"/>
      <c r="M715" s="412">
        <v>351</v>
      </c>
    </row>
    <row r="716" spans="12:13" ht="15.75" thickBot="1" x14ac:dyDescent="0.3">
      <c r="L716" s="63" t="s">
        <v>23</v>
      </c>
      <c r="M716" s="64" t="s">
        <v>391</v>
      </c>
    </row>
  </sheetData>
  <sortState xmlns:xlrd2="http://schemas.microsoft.com/office/spreadsheetml/2017/richdata2" ref="D2:F352">
    <sortCondition ref="D2:D352"/>
  </sortState>
  <mergeCells count="283">
    <mergeCell ref="L70:L71"/>
    <mergeCell ref="L72:L73"/>
    <mergeCell ref="L62:L63"/>
    <mergeCell ref="L54:L55"/>
    <mergeCell ref="L45:L46"/>
    <mergeCell ref="L27:L28"/>
    <mergeCell ref="L107:L108"/>
    <mergeCell ref="L109:L110"/>
    <mergeCell ref="L105:L106"/>
    <mergeCell ref="L100:L101"/>
    <mergeCell ref="L96:L97"/>
    <mergeCell ref="L90:L91"/>
    <mergeCell ref="L78:L79"/>
    <mergeCell ref="L80:L81"/>
    <mergeCell ref="L76:L77"/>
    <mergeCell ref="L139:L140"/>
    <mergeCell ref="L137:L138"/>
    <mergeCell ref="L131:L132"/>
    <mergeCell ref="L133:L134"/>
    <mergeCell ref="L127:L128"/>
    <mergeCell ref="L121:L122"/>
    <mergeCell ref="L115:L116"/>
    <mergeCell ref="L117:L118"/>
    <mergeCell ref="L111:L112"/>
    <mergeCell ref="L160:L161"/>
    <mergeCell ref="L162:L163"/>
    <mergeCell ref="L156:L157"/>
    <mergeCell ref="L158:L159"/>
    <mergeCell ref="L151:L152"/>
    <mergeCell ref="L154:L155"/>
    <mergeCell ref="L147:L148"/>
    <mergeCell ref="L149:L150"/>
    <mergeCell ref="L145:L146"/>
    <mergeCell ref="L188:L189"/>
    <mergeCell ref="L190:L191"/>
    <mergeCell ref="L186:L187"/>
    <mergeCell ref="L180:L181"/>
    <mergeCell ref="L182:L183"/>
    <mergeCell ref="L176:L177"/>
    <mergeCell ref="L172:L173"/>
    <mergeCell ref="L174:L175"/>
    <mergeCell ref="L166:L167"/>
    <mergeCell ref="L209:L210"/>
    <mergeCell ref="L211:L212"/>
    <mergeCell ref="L205:L206"/>
    <mergeCell ref="L207:L208"/>
    <mergeCell ref="L200:L201"/>
    <mergeCell ref="L202:L203"/>
    <mergeCell ref="L196:L197"/>
    <mergeCell ref="L198:L199"/>
    <mergeCell ref="L192:L193"/>
    <mergeCell ref="L194:L195"/>
    <mergeCell ref="L235:L236"/>
    <mergeCell ref="L229:L230"/>
    <mergeCell ref="L231:L232"/>
    <mergeCell ref="L227:L228"/>
    <mergeCell ref="L221:L222"/>
    <mergeCell ref="L223:L224"/>
    <mergeCell ref="L217:L218"/>
    <mergeCell ref="L219:L220"/>
    <mergeCell ref="L213:L214"/>
    <mergeCell ref="L215:L216"/>
    <mergeCell ref="L258:L259"/>
    <mergeCell ref="L260:L261"/>
    <mergeCell ref="L253:L254"/>
    <mergeCell ref="L249:L250"/>
    <mergeCell ref="L251:L252"/>
    <mergeCell ref="L245:L246"/>
    <mergeCell ref="L247:L248"/>
    <mergeCell ref="L243:L244"/>
    <mergeCell ref="L237:L238"/>
    <mergeCell ref="L282:L283"/>
    <mergeCell ref="L284:L285"/>
    <mergeCell ref="L274:L275"/>
    <mergeCell ref="L276:L277"/>
    <mergeCell ref="L270:L271"/>
    <mergeCell ref="L272:L273"/>
    <mergeCell ref="L266:L267"/>
    <mergeCell ref="L268:L269"/>
    <mergeCell ref="L262:L263"/>
    <mergeCell ref="L302:L303"/>
    <mergeCell ref="L304:L305"/>
    <mergeCell ref="L298:L299"/>
    <mergeCell ref="L300:L301"/>
    <mergeCell ref="L294:L295"/>
    <mergeCell ref="L296:L297"/>
    <mergeCell ref="L290:L291"/>
    <mergeCell ref="L292:L293"/>
    <mergeCell ref="L286:L287"/>
    <mergeCell ref="L288:L289"/>
    <mergeCell ref="L323:L324"/>
    <mergeCell ref="L325:L326"/>
    <mergeCell ref="L319:L320"/>
    <mergeCell ref="L321:L322"/>
    <mergeCell ref="L315:L316"/>
    <mergeCell ref="L317:L318"/>
    <mergeCell ref="L311:L312"/>
    <mergeCell ref="L313:L314"/>
    <mergeCell ref="L307:L308"/>
    <mergeCell ref="L309:L310"/>
    <mergeCell ref="L343:L344"/>
    <mergeCell ref="L345:L346"/>
    <mergeCell ref="L339:L340"/>
    <mergeCell ref="L341:L342"/>
    <mergeCell ref="L335:L336"/>
    <mergeCell ref="L337:L338"/>
    <mergeCell ref="L331:L332"/>
    <mergeCell ref="L333:L334"/>
    <mergeCell ref="L327:L328"/>
    <mergeCell ref="L329:L330"/>
    <mergeCell ref="L368:L369"/>
    <mergeCell ref="L370:L371"/>
    <mergeCell ref="L360:L361"/>
    <mergeCell ref="L362:L363"/>
    <mergeCell ref="L355:L356"/>
    <mergeCell ref="L358:L359"/>
    <mergeCell ref="L351:L352"/>
    <mergeCell ref="L353:L354"/>
    <mergeCell ref="L347:L348"/>
    <mergeCell ref="L349:L350"/>
    <mergeCell ref="L388:L389"/>
    <mergeCell ref="L390:L391"/>
    <mergeCell ref="L384:L385"/>
    <mergeCell ref="L386:L387"/>
    <mergeCell ref="L380:L381"/>
    <mergeCell ref="L376:L377"/>
    <mergeCell ref="L378:L379"/>
    <mergeCell ref="L372:L373"/>
    <mergeCell ref="L374:L375"/>
    <mergeCell ref="L409:L410"/>
    <mergeCell ref="L411:L412"/>
    <mergeCell ref="L404:L405"/>
    <mergeCell ref="L406:L407"/>
    <mergeCell ref="L402:L403"/>
    <mergeCell ref="L396:L397"/>
    <mergeCell ref="L398:L399"/>
    <mergeCell ref="L392:L393"/>
    <mergeCell ref="L394:L395"/>
    <mergeCell ref="L429:L430"/>
    <mergeCell ref="L431:L432"/>
    <mergeCell ref="L425:L426"/>
    <mergeCell ref="L427:L428"/>
    <mergeCell ref="L421:L422"/>
    <mergeCell ref="L423:L424"/>
    <mergeCell ref="L417:L418"/>
    <mergeCell ref="L419:L420"/>
    <mergeCell ref="L413:L414"/>
    <mergeCell ref="L415:L416"/>
    <mergeCell ref="L449:L450"/>
    <mergeCell ref="L451:L452"/>
    <mergeCell ref="L445:L446"/>
    <mergeCell ref="L447:L448"/>
    <mergeCell ref="L441:L442"/>
    <mergeCell ref="L443:L444"/>
    <mergeCell ref="L437:L438"/>
    <mergeCell ref="L439:L440"/>
    <mergeCell ref="L433:L434"/>
    <mergeCell ref="L470:L471"/>
    <mergeCell ref="L472:L473"/>
    <mergeCell ref="L466:L467"/>
    <mergeCell ref="L468:L469"/>
    <mergeCell ref="L462:L463"/>
    <mergeCell ref="L457:L458"/>
    <mergeCell ref="L460:L461"/>
    <mergeCell ref="L453:L454"/>
    <mergeCell ref="L455:L456"/>
    <mergeCell ref="L490:L491"/>
    <mergeCell ref="L492:L493"/>
    <mergeCell ref="L486:L487"/>
    <mergeCell ref="L488:L489"/>
    <mergeCell ref="L482:L483"/>
    <mergeCell ref="L484:L485"/>
    <mergeCell ref="L478:L479"/>
    <mergeCell ref="L480:L481"/>
    <mergeCell ref="L474:L475"/>
    <mergeCell ref="L476:L477"/>
    <mergeCell ref="L511:L512"/>
    <mergeCell ref="L513:L514"/>
    <mergeCell ref="L506:L507"/>
    <mergeCell ref="L508:L509"/>
    <mergeCell ref="L502:L503"/>
    <mergeCell ref="L504:L505"/>
    <mergeCell ref="L498:L499"/>
    <mergeCell ref="L500:L501"/>
    <mergeCell ref="L494:L495"/>
    <mergeCell ref="L496:L497"/>
    <mergeCell ref="L531:L532"/>
    <mergeCell ref="L533:L534"/>
    <mergeCell ref="L527:L528"/>
    <mergeCell ref="L529:L530"/>
    <mergeCell ref="L523:L524"/>
    <mergeCell ref="L525:L526"/>
    <mergeCell ref="L519:L520"/>
    <mergeCell ref="L521:L522"/>
    <mergeCell ref="L515:L516"/>
    <mergeCell ref="L517:L518"/>
    <mergeCell ref="L553:L554"/>
    <mergeCell ref="L547:L548"/>
    <mergeCell ref="L549:L550"/>
    <mergeCell ref="L543:L544"/>
    <mergeCell ref="L545:L546"/>
    <mergeCell ref="L539:L540"/>
    <mergeCell ref="L541:L542"/>
    <mergeCell ref="L535:L536"/>
    <mergeCell ref="L537:L538"/>
    <mergeCell ref="L572:L573"/>
    <mergeCell ref="L574:L575"/>
    <mergeCell ref="L568:L569"/>
    <mergeCell ref="L570:L571"/>
    <mergeCell ref="L564:L565"/>
    <mergeCell ref="L566:L567"/>
    <mergeCell ref="L559:L560"/>
    <mergeCell ref="L562:L563"/>
    <mergeCell ref="L555:L556"/>
    <mergeCell ref="L557:L558"/>
    <mergeCell ref="L592:L593"/>
    <mergeCell ref="L594:L595"/>
    <mergeCell ref="L588:L589"/>
    <mergeCell ref="L590:L591"/>
    <mergeCell ref="L584:L585"/>
    <mergeCell ref="L586:L587"/>
    <mergeCell ref="L580:L581"/>
    <mergeCell ref="L582:L583"/>
    <mergeCell ref="L576:L577"/>
    <mergeCell ref="L578:L579"/>
    <mergeCell ref="L613:L614"/>
    <mergeCell ref="L608:L609"/>
    <mergeCell ref="L610:L611"/>
    <mergeCell ref="L604:L605"/>
    <mergeCell ref="L606:L607"/>
    <mergeCell ref="L600:L601"/>
    <mergeCell ref="L602:L603"/>
    <mergeCell ref="L596:L597"/>
    <mergeCell ref="L598:L599"/>
    <mergeCell ref="L633:L634"/>
    <mergeCell ref="L635:L636"/>
    <mergeCell ref="L629:L630"/>
    <mergeCell ref="L631:L632"/>
    <mergeCell ref="L625:L626"/>
    <mergeCell ref="L627:L628"/>
    <mergeCell ref="L621:L622"/>
    <mergeCell ref="L623:L624"/>
    <mergeCell ref="L617:L618"/>
    <mergeCell ref="L619:L620"/>
    <mergeCell ref="L653:L654"/>
    <mergeCell ref="L655:L656"/>
    <mergeCell ref="L649:L650"/>
    <mergeCell ref="L651:L652"/>
    <mergeCell ref="L645:L646"/>
    <mergeCell ref="L647:L648"/>
    <mergeCell ref="L641:L642"/>
    <mergeCell ref="L643:L644"/>
    <mergeCell ref="L637:L638"/>
    <mergeCell ref="L639:L640"/>
    <mergeCell ref="L674:L675"/>
    <mergeCell ref="L676:L677"/>
    <mergeCell ref="L670:L671"/>
    <mergeCell ref="L672:L673"/>
    <mergeCell ref="L666:L667"/>
    <mergeCell ref="L668:L669"/>
    <mergeCell ref="L661:L662"/>
    <mergeCell ref="L664:L665"/>
    <mergeCell ref="L657:L658"/>
    <mergeCell ref="L659:L660"/>
    <mergeCell ref="L694:L695"/>
    <mergeCell ref="L696:L697"/>
    <mergeCell ref="L690:L691"/>
    <mergeCell ref="L692:L693"/>
    <mergeCell ref="L686:L687"/>
    <mergeCell ref="L688:L689"/>
    <mergeCell ref="L682:L683"/>
    <mergeCell ref="L684:L685"/>
    <mergeCell ref="L678:L679"/>
    <mergeCell ref="L680:L681"/>
    <mergeCell ref="L714:L715"/>
    <mergeCell ref="L710:L711"/>
    <mergeCell ref="L712:L713"/>
    <mergeCell ref="L706:L707"/>
    <mergeCell ref="L708:L709"/>
    <mergeCell ref="L702:L703"/>
    <mergeCell ref="L704:L705"/>
    <mergeCell ref="L698:L699"/>
    <mergeCell ref="L700:L701"/>
  </mergeCells>
  <hyperlinks>
    <hyperlink ref="L1" r:id="rId1" display="https://barttorvik.com/team.php?team=Kentucky&amp;year=2015" xr:uid="{D82AFFCA-3520-4A91-98A7-AD0FE565A995}"/>
    <hyperlink ref="L2" r:id="rId2" display="https://barttorvik.com/team.php?team=Kentucky&amp;year=2015" xr:uid="{2513046B-A311-4D50-83E4-A00E13CDBFDB}"/>
    <hyperlink ref="L3" r:id="rId3" display="https://barttorvik.com/team.php?team=Virginia&amp;year=2015" xr:uid="{8960A454-791F-40A5-B98D-090311EC55E8}"/>
    <hyperlink ref="L4" r:id="rId4" display="https://barttorvik.com/team.php?team=Virginia&amp;year=2015" xr:uid="{EB9223B8-5769-4B79-9D7B-A2EA3BFC6212}"/>
    <hyperlink ref="L5" r:id="rId5" display="https://barttorvik.com/team.php?team=Wisconsin&amp;year=2015" xr:uid="{434BE2F5-DDBB-440E-B002-6BEA52D8DFED}"/>
    <hyperlink ref="L6" r:id="rId6" display="https://barttorvik.com/team.php?team=Wisconsin&amp;year=2015" xr:uid="{A7C4FDFF-9C43-4FE6-B680-F6D3BC48BBB9}"/>
    <hyperlink ref="L7" r:id="rId7" display="https://barttorvik.com/team.php?team=Gonzaga&amp;year=2015" xr:uid="{A7F674F8-9A92-4D24-8D7B-8406703E8D99}"/>
    <hyperlink ref="L8" r:id="rId8" display="https://barttorvik.com/team.php?team=Gonzaga&amp;year=2015" xr:uid="{EE1986DB-D5F7-4E67-AEA7-8814F18BABF7}"/>
    <hyperlink ref="L9" r:id="rId9" display="https://barttorvik.com/team.php?team=Duke&amp;year=2015" xr:uid="{46B17C63-CEA9-4411-AC18-D5DB0DE4A071}"/>
    <hyperlink ref="L10" r:id="rId10" display="https://barttorvik.com/team.php?team=Duke&amp;year=2015" xr:uid="{EB230548-D513-4C4B-8F1E-7524FC4B77E1}"/>
    <hyperlink ref="L11" r:id="rId11" display="https://barttorvik.com/team.php?team=North+Carolina&amp;year=2015" xr:uid="{4757442F-A090-4A65-92CC-7B3ABE800521}"/>
    <hyperlink ref="L12" r:id="rId12" display="https://barttorvik.com/team.php?team=North+Carolina&amp;year=2015" xr:uid="{87A358E1-0805-4612-8681-5CF0856BC9E7}"/>
    <hyperlink ref="L13" r:id="rId13" display="https://barttorvik.com/team.php?team=Ohio+St.&amp;year=2015" xr:uid="{455DABB4-00C8-45BB-93FC-7188FE56BC18}"/>
    <hyperlink ref="L14" r:id="rId14" display="https://barttorvik.com/team.php?team=Ohio+St.&amp;year=2015" xr:uid="{53154F14-23A9-4B4F-BD59-D9B7764B823C}"/>
    <hyperlink ref="L15" r:id="rId15" display="https://barttorvik.com/team.php?team=Louisville&amp;year=2015" xr:uid="{2935F5E5-9CDA-4396-8492-99DA3D045312}"/>
    <hyperlink ref="L16" r:id="rId16" display="https://barttorvik.com/team.php?team=Louisville&amp;year=2015" xr:uid="{24BB41D7-13DE-44D9-95D7-75261F8B3DD2}"/>
    <hyperlink ref="L17" r:id="rId17" display="https://barttorvik.com/team.php?team=Villanova&amp;year=2015" xr:uid="{0AC76C59-8A82-48D1-BDBF-ED74C4C1BFD4}"/>
    <hyperlink ref="L18" r:id="rId18" display="https://barttorvik.com/team.php?team=Villanova&amp;year=2015" xr:uid="{24F4C984-D04B-4196-8522-E90E84D61A08}"/>
    <hyperlink ref="L19" r:id="rId19" display="https://barttorvik.com/team.php?team=Oklahoma&amp;year=2015" xr:uid="{D2F651B5-D16C-4317-888A-AF09178F2CA5}"/>
    <hyperlink ref="L20" r:id="rId20" display="https://barttorvik.com/team.php?team=Oklahoma&amp;year=2015" xr:uid="{EF75A3B0-143E-46A3-8BE0-3DC7782E28BB}"/>
    <hyperlink ref="L21" r:id="rId21" display="https://barttorvik.com/team.php?team=Michigan+St.&amp;year=2015" xr:uid="{97BF5DF8-93A0-466A-906A-88228F4D7338}"/>
    <hyperlink ref="L22" r:id="rId22" display="https://barttorvik.com/team.php?team=Michigan+St.&amp;year=2015" xr:uid="{C8318A95-F1AA-476A-853B-BCFE0AB86110}"/>
    <hyperlink ref="L23" r:id="rId23" display="https://barttorvik.com/team.php?team=Texas&amp;year=2015" xr:uid="{A76792C2-4830-4C19-93A7-D2CC9AB4759F}"/>
    <hyperlink ref="L24" r:id="rId24" display="https://barttorvik.com/team.php?team=Texas&amp;year=2015" xr:uid="{E5CD5404-C7C0-426C-9343-B50AD210EA07}"/>
    <hyperlink ref="L25" r:id="rId25" display="https://barttorvik.com/team.php?team=Utah&amp;year=2015" xr:uid="{2FED56CF-31D9-4489-915A-85A5DCEE5378}"/>
    <hyperlink ref="L26" r:id="rId26" display="https://barttorvik.com/team.php?team=Utah&amp;year=2015" xr:uid="{C8369249-844B-4A08-9BAE-CF09CA964274}"/>
    <hyperlink ref="L27" r:id="rId27" display="https://barttorvik.com/team.php?team=South+Carolina&amp;year=2015" xr:uid="{CBFEE094-D112-41E7-A941-9D0A10A8068B}"/>
    <hyperlink ref="L29" r:id="rId28" display="https://barttorvik.com/team.php?team=Notre+Dame&amp;year=2015" xr:uid="{3D7A7D05-CE0C-4D94-B8E9-764848E4EB3D}"/>
    <hyperlink ref="L30" r:id="rId29" display="https://barttorvik.com/team.php?team=Notre+Dame&amp;year=2015" xr:uid="{425A4967-CD21-4C74-89DF-4B811FC47543}"/>
    <hyperlink ref="L31" r:id="rId30" display="https://barttorvik.com/team.php?team=Wichita+St.&amp;year=2015" xr:uid="{0E769B3B-0440-4DA4-B0AF-D2FBE13D6EEE}"/>
    <hyperlink ref="L32" r:id="rId31" display="https://barttorvik.com/team.php?team=Wichita+St.&amp;year=2015" xr:uid="{9FF3BD94-AC7D-408F-8C5B-57C07241EA08}"/>
    <hyperlink ref="L33" r:id="rId32" display="https://barttorvik.com/team.php?team=Baylor&amp;year=2015" xr:uid="{C86CADD3-8EF6-4E70-8092-792334AAB9BA}"/>
    <hyperlink ref="L34" r:id="rId33" display="https://barttorvik.com/team.php?team=Baylor&amp;year=2015" xr:uid="{F40D6C4B-697D-4E17-8977-845B3F2A9FAC}"/>
    <hyperlink ref="L35" r:id="rId34" display="https://barttorvik.com/team.php?team=West+Virginia&amp;year=2015" xr:uid="{0C82AE6D-4702-4E37-8C44-D1F582F5DFC0}"/>
    <hyperlink ref="L36" r:id="rId35" display="https://barttorvik.com/team.php?team=West+Virginia&amp;year=2015" xr:uid="{2534136F-2170-46A3-8474-A0EAA3491446}"/>
    <hyperlink ref="L37" r:id="rId36" display="https://barttorvik.com/team.php?team=Xavier&amp;year=2015" xr:uid="{D3DBE918-00A2-4EC8-A218-DFC9C7574ED3}"/>
    <hyperlink ref="L38" r:id="rId37" display="https://barttorvik.com/team.php?team=Xavier&amp;year=2015" xr:uid="{C222452B-AD60-4250-A6D5-2D74C7AD1B7D}"/>
    <hyperlink ref="L39" r:id="rId38" display="https://barttorvik.com/team.php?team=Arizona&amp;year=2015" xr:uid="{8F45EBE8-C0B3-4D6D-9B66-1705FD7254DF}"/>
    <hyperlink ref="L40" r:id="rId39" display="https://barttorvik.com/team.php?team=Arizona&amp;year=2015" xr:uid="{F8AB4D17-24C6-44C3-B576-9631427F91E6}"/>
    <hyperlink ref="L41" r:id="rId40" display="https://barttorvik.com/team.php?team=VCU&amp;year=2015" xr:uid="{01E77B2B-4851-4F87-A230-3268F5E07750}"/>
    <hyperlink ref="L42" r:id="rId41" display="https://barttorvik.com/team.php?team=VCU&amp;year=2015" xr:uid="{1B11216B-A0AB-4D39-ACA9-7293FE234584}"/>
    <hyperlink ref="L43" r:id="rId42" display="https://barttorvik.com/team.php?team=San+Diego+St.&amp;year=2015" xr:uid="{3D4D1321-92A1-4A38-84DA-FE25A26C1F1A}"/>
    <hyperlink ref="L44" r:id="rId43" display="https://barttorvik.com/team.php?team=San+Diego+St.&amp;year=2015" xr:uid="{C4490076-D46E-43A2-AB8E-89F43BA7F158}"/>
    <hyperlink ref="L45" r:id="rId44" display="https://barttorvik.com/team.php?team=Florida&amp;year=2015" xr:uid="{67CE2B6E-4111-4748-8F84-27482212C556}"/>
    <hyperlink ref="L47" r:id="rId45" display="https://barttorvik.com/team.php?team=Iowa+St.&amp;year=2015" xr:uid="{284E0ACD-1A2B-4617-9621-4587E0C9C83B}"/>
    <hyperlink ref="L48" r:id="rId46" display="https://barttorvik.com/team.php?team=Iowa+St.&amp;year=2015" xr:uid="{99C1F182-58B1-440E-9EFC-B057B7998946}"/>
    <hyperlink ref="L49" r:id="rId47" display="https://barttorvik.com/team.php?team=Kansas&amp;year=2015" xr:uid="{50DE3BC9-3C41-46D0-ACA1-5AF9CCB78BEE}"/>
    <hyperlink ref="L50" r:id="rId48" display="https://barttorvik.com/team.php?team=Kansas&amp;year=2015" xr:uid="{9C8AD14F-ACBD-461C-8255-245180BCAE36}"/>
    <hyperlink ref="M51" r:id="rId49" display="https://barttorvik.com/trank.php?&amp;begin=20141101&amp;end=20150316&amp;conlimit=All&amp;year=2015&amp;top=0&amp;venue=All&amp;type=N&amp;mingames=0&amp;quad=5&amp;rpi=" xr:uid="{03E0C0C1-DAB6-4BF0-8CAB-9CD8EFB51DEE}"/>
    <hyperlink ref="L52" r:id="rId50" display="https://barttorvik.com/team.php?team=Northern+Iowa&amp;year=2015" xr:uid="{7EDD50D6-38B4-4F2E-A50A-56A206213C2D}"/>
    <hyperlink ref="L53" r:id="rId51" display="https://barttorvik.com/team.php?team=Northern+Iowa&amp;year=2015" xr:uid="{AEDEB9C3-DC08-4555-B235-42591C85CF40}"/>
    <hyperlink ref="L54" r:id="rId52" display="https://barttorvik.com/team.php?team=Syracuse&amp;year=2015" xr:uid="{406490B6-224A-4A7D-B1BE-4D3E18FBACFF}"/>
    <hyperlink ref="L56" r:id="rId53" display="https://barttorvik.com/team.php?team=Butler&amp;year=2015" xr:uid="{7E2C6B52-73EE-4A1B-9CC4-E19B2547F6C3}"/>
    <hyperlink ref="L57" r:id="rId54" display="https://barttorvik.com/team.php?team=Butler&amp;year=2015" xr:uid="{C37EEDA0-1C76-4935-BDDA-09939A17FD2C}"/>
    <hyperlink ref="L58" r:id="rId55" display="https://barttorvik.com/team.php?team=St.+John%27s&amp;year=2015" xr:uid="{67DF12E3-DB04-41B7-A628-44417C9CBED9}"/>
    <hyperlink ref="L59" r:id="rId56" display="https://barttorvik.com/team.php?team=St.+John%27s&amp;year=2015" xr:uid="{17C979F7-5182-4E75-AB36-EA0F2E41C934}"/>
    <hyperlink ref="L60" r:id="rId57" display="https://barttorvik.com/team.php?team=Georgetown&amp;year=2015" xr:uid="{3B67C20A-BE47-4C90-B4AA-A0F9E191AA4D}"/>
    <hyperlink ref="L61" r:id="rId58" display="https://barttorvik.com/team.php?team=Georgetown&amp;year=2015" xr:uid="{36535F97-1F0E-4036-A976-DF5909D2D672}"/>
    <hyperlink ref="L62" r:id="rId59" display="https://barttorvik.com/team.php?team=TCU&amp;year=2015" xr:uid="{BE9A3452-7D89-4B0E-B7A1-0242A7174D72}"/>
    <hyperlink ref="L64" r:id="rId60" display="https://barttorvik.com/team.php?team=Maryland&amp;year=2015" xr:uid="{46493736-F6AF-4C42-86D0-A94BA4F284A1}"/>
    <hyperlink ref="L65" r:id="rId61" display="https://barttorvik.com/team.php?team=Maryland&amp;year=2015" xr:uid="{61113BB8-E9B3-4486-8C76-EFB9E9A41E54}"/>
    <hyperlink ref="L66" r:id="rId62" display="https://barttorvik.com/team.php?team=Iowa&amp;year=2015" xr:uid="{A1BA8CC1-A379-4447-878B-24B622A91D71}"/>
    <hyperlink ref="L67" r:id="rId63" display="https://barttorvik.com/team.php?team=Iowa&amp;year=2015" xr:uid="{8FDEF510-E6D7-412C-BB0E-97E61E9E37B7}"/>
    <hyperlink ref="L68" r:id="rId64" display="https://barttorvik.com/team.php?team=Providence&amp;year=2015" xr:uid="{DA9F3189-2A83-4FFB-AEFF-4CBDF7DA5A14}"/>
    <hyperlink ref="L69" r:id="rId65" display="https://barttorvik.com/team.php?team=Providence&amp;year=2015" xr:uid="{C3D58B8A-5D10-4787-A4D0-486D014D84D1}"/>
    <hyperlink ref="L70" r:id="rId66" display="https://barttorvik.com/team.php?team=Minnesota&amp;year=2015" xr:uid="{2991EF13-FEB8-404F-862A-D037E4B23DC3}"/>
    <hyperlink ref="L72" r:id="rId67" display="https://barttorvik.com/team.php?team=Seton+Hall&amp;year=2015" xr:uid="{6E1E76DE-4C24-44F8-B531-188607E50662}"/>
    <hyperlink ref="L74" r:id="rId68" display="https://barttorvik.com/team.php?team=Davidson&amp;year=2015" xr:uid="{67EDAC90-8DA8-4276-A5E7-0E57F83C055D}"/>
    <hyperlink ref="L75" r:id="rId69" display="https://barttorvik.com/team.php?team=Davidson&amp;year=2015" xr:uid="{D155C538-3FBB-45F6-AD7C-580BA4AABA1B}"/>
    <hyperlink ref="L76" r:id="rId70" display="https://barttorvik.com/team.php?team=Illinois&amp;year=2015" xr:uid="{760B59DF-92DB-4AE7-AECB-7140EA1350C2}"/>
    <hyperlink ref="L78" r:id="rId71" display="https://barttorvik.com/team.php?team=Stanford&amp;year=2015" xr:uid="{34410EF1-A53E-4F05-B2DF-C5CFB7A7A060}"/>
    <hyperlink ref="L80" r:id="rId72" display="https://barttorvik.com/team.php?team=Old+Dominion&amp;year=2015" xr:uid="{D638582D-F573-4213-9FCA-F5AB284655EF}"/>
    <hyperlink ref="L82" r:id="rId73" display="https://barttorvik.com/team.php?team=Arkansas&amp;year=2015" xr:uid="{D417DCFC-AAE5-4C3E-8467-94027395D56C}"/>
    <hyperlink ref="L83" r:id="rId74" display="https://barttorvik.com/team.php?team=Arkansas&amp;year=2015" xr:uid="{717C6BB2-BCC3-45DA-8041-09717C121E2E}"/>
    <hyperlink ref="L84" r:id="rId75" display="https://barttorvik.com/team.php?team=SMU&amp;year=2015" xr:uid="{AD0DE152-9EC4-4D9B-BE6A-CC9747BF8B06}"/>
    <hyperlink ref="L85" r:id="rId76" display="https://barttorvik.com/team.php?team=SMU&amp;year=2015" xr:uid="{9D116456-3446-43E2-95D3-BE0BF0259A7F}"/>
    <hyperlink ref="L86" r:id="rId77" display="https://barttorvik.com/team.php?team=Oklahoma+St.&amp;year=2015" xr:uid="{10D313E1-5E29-4E70-A282-FFCB7AB1D7B9}"/>
    <hyperlink ref="L87" r:id="rId78" display="https://barttorvik.com/team.php?team=Oklahoma+St.&amp;year=2015" xr:uid="{7554F301-25B1-4E89-93C6-BAE33B7F4E07}"/>
    <hyperlink ref="L88" r:id="rId79" display="https://barttorvik.com/team.php?team=Cincinnati&amp;year=2015" xr:uid="{4965DEAA-0DC2-4359-930B-95235C0F39D1}"/>
    <hyperlink ref="L89" r:id="rId80" display="https://barttorvik.com/team.php?team=Cincinnati&amp;year=2015" xr:uid="{BB1F5DB7-1CEA-4AB6-AB32-52A3DB396B36}"/>
    <hyperlink ref="L90" r:id="rId81" display="https://barttorvik.com/team.php?team=George+Washington&amp;year=2015" xr:uid="{238140B5-AC15-4987-B42E-328701AB61BC}"/>
    <hyperlink ref="L92" r:id="rId82" display="https://barttorvik.com/team.php?team=Georgia&amp;year=2015" xr:uid="{79ABC82A-4677-4952-80ED-5289A69EE348}"/>
    <hyperlink ref="L93" r:id="rId83" display="https://barttorvik.com/team.php?team=Georgia&amp;year=2015" xr:uid="{23894AA1-959C-4A21-A5FC-0210FD73A157}"/>
    <hyperlink ref="L94" r:id="rId84" display="https://barttorvik.com/team.php?team=Indiana&amp;year=2015" xr:uid="{5919A2FE-E260-4931-9481-F713B39CE3B4}"/>
    <hyperlink ref="L95" r:id="rId85" display="https://barttorvik.com/team.php?team=Indiana&amp;year=2015" xr:uid="{30DFB2D5-3EAB-4BDD-97E5-53B132843511}"/>
    <hyperlink ref="L96" r:id="rId86" display="https://barttorvik.com/team.php?team=Central+Michigan&amp;year=2015" xr:uid="{8E855F31-E299-44BD-989A-830F4D64C3C5}"/>
    <hyperlink ref="L98" r:id="rId87" display="https://barttorvik.com/team.php?team=BYU&amp;year=2015" xr:uid="{59D10986-0782-4E0A-8A09-CD1D3C3ECEC7}"/>
    <hyperlink ref="L99" r:id="rId88" display="https://barttorvik.com/team.php?team=BYU&amp;year=2015" xr:uid="{87228C69-CBAB-43C5-9987-26F858BD451B}"/>
    <hyperlink ref="L100" r:id="rId89" display="https://barttorvik.com/team.php?team=Washington&amp;year=2015" xr:uid="{3A846B89-6DC6-4E46-9FBF-9FF294CB6641}"/>
    <hyperlink ref="M102" r:id="rId90" display="https://barttorvik.com/trank.php?&amp;begin=20141101&amp;end=20150316&amp;conlimit=All&amp;year=2015&amp;top=0&amp;venue=All&amp;type=N&amp;mingames=0&amp;quad=5&amp;rpi=" xr:uid="{33647182-60BE-4D26-A4ED-3BC540012B1B}"/>
    <hyperlink ref="L103" r:id="rId91" display="https://barttorvik.com/team.php?team=Buffalo&amp;year=2015" xr:uid="{65F5DCE2-FF25-4203-AA56-73F6A9A39FE0}"/>
    <hyperlink ref="L104" r:id="rId92" display="https://barttorvik.com/team.php?team=Buffalo&amp;year=2015" xr:uid="{7DDBEC9E-8CC2-4297-9DA7-19C65EDF39BD}"/>
    <hyperlink ref="L105" r:id="rId93" display="https://barttorvik.com/team.php?team=Rhode+Island&amp;year=2015" xr:uid="{634D3D8F-CF87-47B4-896C-201E3FBC950C}"/>
    <hyperlink ref="L107" r:id="rId94" display="https://barttorvik.com/team.php?team=Green+Bay&amp;year=2015" xr:uid="{57F1A158-6A50-4AF9-AFF9-B8DE97BBF343}"/>
    <hyperlink ref="L109" r:id="rId95" display="https://barttorvik.com/team.php?team=Colorado+St.&amp;year=2015" xr:uid="{A44C15EB-7403-43BF-8EE3-C6EBEC252151}"/>
    <hyperlink ref="L111" r:id="rId96" display="https://barttorvik.com/team.php?team=Arizona+St.&amp;year=2015" xr:uid="{A293DC90-452C-4228-8FAB-82C580F93893}"/>
    <hyperlink ref="L113" r:id="rId97" display="https://barttorvik.com/team.php?team=Purdue&amp;year=2015" xr:uid="{C1133C83-44A4-46BB-B61C-494B7DB09B56}"/>
    <hyperlink ref="L114" r:id="rId98" display="https://barttorvik.com/team.php?team=Purdue&amp;year=2015" xr:uid="{F55E07B9-D74A-4516-B0A3-4E54F55547BC}"/>
    <hyperlink ref="L115" r:id="rId99" display="https://barttorvik.com/team.php?team=Vanderbilt&amp;year=2015" xr:uid="{BB41E7B3-CAC6-4D67-86F7-AF8FCF7A5E45}"/>
    <hyperlink ref="L117" r:id="rId100" display="https://barttorvik.com/team.php?team=Miami+FL&amp;year=2015" xr:uid="{C42E4BF7-3C2F-4528-AE1C-C162834C06F1}"/>
    <hyperlink ref="L119" r:id="rId101" display="https://barttorvik.com/team.php?team=North+Carolina+St.&amp;year=2015" xr:uid="{A0869AE4-6408-4868-B2F3-71A4A4755DBF}"/>
    <hyperlink ref="L120" r:id="rId102" display="https://barttorvik.com/team.php?team=North+Carolina+St.&amp;year=2015" xr:uid="{8FAAB2CE-8871-4706-93E8-9720759CA53D}"/>
    <hyperlink ref="L121" r:id="rId103" display="https://barttorvik.com/team.php?team=Memphis&amp;year=2015" xr:uid="{B9CA55C8-BDED-4460-A029-36F685E40EFF}"/>
    <hyperlink ref="L123" r:id="rId104" display="https://barttorvik.com/team.php?team=Valparaiso&amp;year=2015" xr:uid="{9C9E6D26-893F-4880-AA7C-A12D4F2F95AC}"/>
    <hyperlink ref="L124" r:id="rId105" display="https://barttorvik.com/team.php?team=Valparaiso&amp;year=2015" xr:uid="{2DD6819E-CBFE-46FA-BA8A-99CFEEEEA48E}"/>
    <hyperlink ref="L125" r:id="rId106" display="https://barttorvik.com/team.php?team=Stephen+F.+Austin&amp;year=2015" xr:uid="{17F2941F-F239-4866-9E02-B41A3621A4E9}"/>
    <hyperlink ref="L126" r:id="rId107" display="https://barttorvik.com/team.php?team=Stephen+F.+Austin&amp;year=2015" xr:uid="{056C542D-1CEC-4DB1-8D8D-A816BC3AAA93}"/>
    <hyperlink ref="L127" r:id="rId108" display="https://barttorvik.com/team.php?team=UC+Santa+Barbara&amp;year=2015" xr:uid="{AA94AF17-FE92-46BC-8754-34B51CA57E91}"/>
    <hyperlink ref="L129" r:id="rId109" display="https://barttorvik.com/team.php?team=Dayton&amp;year=2015" xr:uid="{2398DAE3-A6B9-47CE-8185-1E57980B46BF}"/>
    <hyperlink ref="L130" r:id="rId110" display="https://barttorvik.com/team.php?team=Dayton&amp;year=2015" xr:uid="{8BF0BA92-BABB-42AA-B80E-B92C3C3088DE}"/>
    <hyperlink ref="L131" r:id="rId111" display="https://barttorvik.com/team.php?team=Illinois+St.&amp;year=2015" xr:uid="{CC67689F-1557-4743-A309-5ABC960B3BDA}"/>
    <hyperlink ref="L133" r:id="rId112" display="https://barttorvik.com/team.php?team=Oregon+St.&amp;year=2015" xr:uid="{7C324655-FD9A-4277-9F0C-E5CBADD826F1}"/>
    <hyperlink ref="L135" r:id="rId113" display="https://barttorvik.com/team.php?team=Mississippi&amp;year=2015" xr:uid="{AD1719D2-8418-4F70-B6EE-AFC126726B07}"/>
    <hyperlink ref="L136" r:id="rId114" display="https://barttorvik.com/team.php?team=Mississippi&amp;year=2015" xr:uid="{E44C962B-E59A-4E1C-81D1-A993590ACA3E}"/>
    <hyperlink ref="L137" r:id="rId115" display="https://barttorvik.com/team.php?team=Saint+Mary%27s&amp;year=2015" xr:uid="{222C08BC-4D9C-49A0-839B-23A430212C3F}"/>
    <hyperlink ref="L139" r:id="rId116" display="https://barttorvik.com/team.php?team=Michigan&amp;year=2015" xr:uid="{4B1A22F1-4A5D-4E17-8B46-D623098A5B96}"/>
    <hyperlink ref="L141" r:id="rId117" display="https://barttorvik.com/team.php?team=Wyoming&amp;year=2015" xr:uid="{48B8A775-5CF6-47E5-869D-AE889054BE23}"/>
    <hyperlink ref="L142" r:id="rId118" display="https://barttorvik.com/team.php?team=Wyoming&amp;year=2015" xr:uid="{2F9811E8-031F-4333-8474-050E742C683C}"/>
    <hyperlink ref="L143" r:id="rId119" display="https://barttorvik.com/team.php?team=Georgia+St.&amp;year=2015" xr:uid="{9437CE79-EF84-4D1B-A21A-28BEAFD74B6A}"/>
    <hyperlink ref="L144" r:id="rId120" display="https://barttorvik.com/team.php?team=Georgia+St.&amp;year=2015" xr:uid="{BE2FA07E-73E2-4F85-816D-D9B1DD556874}"/>
    <hyperlink ref="L145" r:id="rId121" display="https://barttorvik.com/team.php?team=UTEP&amp;year=2015" xr:uid="{5569F176-2970-4A4E-8459-603BC8258184}"/>
    <hyperlink ref="L147" r:id="rId122" display="https://barttorvik.com/team.php?team=San+Diego&amp;year=2015" xr:uid="{5CA24E21-85C2-49EE-B61C-29CFD6A56E8B}"/>
    <hyperlink ref="L149" r:id="rId123" display="https://barttorvik.com/team.php?team=Pittsburgh&amp;year=2015" xr:uid="{3D87C8CB-12B2-4820-A648-81C2FC2A7BCA}"/>
    <hyperlink ref="L151" r:id="rId124" display="https://barttorvik.com/team.php?team=Toledo&amp;year=2015" xr:uid="{2FF4ED23-54E2-45E2-AF54-5D05920D18EA}"/>
    <hyperlink ref="M153" r:id="rId125" display="https://barttorvik.com/trank.php?&amp;begin=20141101&amp;end=20150316&amp;conlimit=All&amp;year=2015&amp;top=0&amp;venue=All&amp;type=N&amp;mingames=0&amp;quad=5&amp;rpi=" xr:uid="{C1E6BB8B-A358-4827-A70F-17307C2991B9}"/>
    <hyperlink ref="L154" r:id="rId126" display="https://barttorvik.com/team.php?team=Georgia+Tech&amp;year=2015" xr:uid="{E8A42559-B532-4B64-A65A-CF032E77ADB9}"/>
    <hyperlink ref="L156" r:id="rId127" display="https://barttorvik.com/team.php?team=Colorado&amp;year=2015" xr:uid="{88A4F95C-B878-4719-947D-D765D9E4B2E6}"/>
    <hyperlink ref="L158" r:id="rId128" display="https://barttorvik.com/team.php?team=Bowling+Green&amp;year=2015" xr:uid="{88DE6CB7-361C-43D9-98A6-725EB9506652}"/>
    <hyperlink ref="L160" r:id="rId129" display="https://barttorvik.com/team.php?team=Louisiana+Tech&amp;year=2015" xr:uid="{9130F781-D429-4B0A-8810-488113AD66B7}"/>
    <hyperlink ref="L162" r:id="rId130" display="https://barttorvik.com/team.php?team=Iona&amp;year=2015" xr:uid="{4E537930-210C-4005-AD4F-41B37A287400}"/>
    <hyperlink ref="L164" r:id="rId131" display="https://barttorvik.com/team.php?team=LSU&amp;year=2015" xr:uid="{E2C3BBD5-AF28-4CAC-A55D-DF21AAC98DB4}"/>
    <hyperlink ref="L165" r:id="rId132" display="https://barttorvik.com/team.php?team=LSU&amp;year=2015" xr:uid="{B644EA4F-7F15-4A16-8D91-DC98687E4DBB}"/>
    <hyperlink ref="L166" r:id="rId133" display="https://barttorvik.com/team.php?team=Temple&amp;year=2015" xr:uid="{AC8B1A7D-6572-4667-A786-8F4EED8F4699}"/>
    <hyperlink ref="L168" r:id="rId134" display="https://barttorvik.com/team.php?team=Eastern+Washington&amp;year=2015" xr:uid="{40671AA6-8D5B-4167-8FBD-CA1BCC8FAEDC}"/>
    <hyperlink ref="L169" r:id="rId135" display="https://barttorvik.com/team.php?team=Eastern+Washington&amp;year=2015" xr:uid="{43355AA7-A7D3-4FD9-A0A6-59AD42F36535}"/>
    <hyperlink ref="L170" r:id="rId136" display="https://barttorvik.com/team.php?team=Boise+St.&amp;year=2015" xr:uid="{737124EA-7651-4C5A-85A0-730DA58F0F6E}"/>
    <hyperlink ref="L171" r:id="rId137" display="https://barttorvik.com/team.php?team=Boise+St.&amp;year=2015" xr:uid="{433E6B2D-2797-40C3-A20D-B5FE0BE28E79}"/>
    <hyperlink ref="L172" r:id="rId138" display="https://barttorvik.com/team.php?team=Creighton&amp;year=2015" xr:uid="{ED3953CB-EB0D-4108-9CB0-C2871DC7EFAE}"/>
    <hyperlink ref="L174" r:id="rId139" display="https://barttorvik.com/team.php?team=Connecticut&amp;year=2015" xr:uid="{7E3F682B-A566-48F3-823D-85AD6D58B3FA}"/>
    <hyperlink ref="L176" r:id="rId140" display="https://barttorvik.com/team.php?team=Alabama&amp;year=2015" xr:uid="{22622061-58CD-46B9-BF88-D1E9ED680452}"/>
    <hyperlink ref="L178" r:id="rId141" display="https://barttorvik.com/team.php?team=UCLA&amp;year=2015" xr:uid="{2D9C3DA7-6FD6-4E57-8151-BE0BE48DFEB5}"/>
    <hyperlink ref="L179" r:id="rId142" display="https://barttorvik.com/team.php?team=UCLA&amp;year=2015" xr:uid="{76B35A7F-0DA3-4B17-90C2-D1055E19DB87}"/>
    <hyperlink ref="L180" r:id="rId143" display="https://barttorvik.com/team.php?team=Hofstra&amp;year=2015" xr:uid="{708123B4-C8B0-45E9-BF8F-C61074D6B8E6}"/>
    <hyperlink ref="L182" r:id="rId144" display="https://barttorvik.com/team.php?team=Texas+A%26M&amp;year=2015" xr:uid="{B4C4A852-A628-4787-BABB-65A371A99F3E}"/>
    <hyperlink ref="L184" r:id="rId145" display="https://barttorvik.com/team.php?team=Oregon&amp;year=2015" xr:uid="{8D99259E-722A-41A7-9EBF-F82E2B846A98}"/>
    <hyperlink ref="L185" r:id="rId146" display="https://barttorvik.com/team.php?team=Oregon&amp;year=2015" xr:uid="{C7A77146-FB09-4656-A3FE-F318ECFF59AA}"/>
    <hyperlink ref="L186" r:id="rId147" display="https://barttorvik.com/team.php?team=Wake+Forest&amp;year=2015" xr:uid="{3F168731-8D17-4B2E-B85E-AFD166D86023}"/>
    <hyperlink ref="L188" r:id="rId148" display="https://barttorvik.com/team.php?team=Marquette&amp;year=2015" xr:uid="{4F3900E6-99B9-4159-88A7-1190375FA877}"/>
    <hyperlink ref="L190" r:id="rId149" display="https://barttorvik.com/team.php?team=Boston+College&amp;year=2015" xr:uid="{A1F039D2-CE70-4E62-8F4F-E4743853C42D}"/>
    <hyperlink ref="L192" r:id="rId150" display="https://barttorvik.com/team.php?team=Richmond&amp;year=2015" xr:uid="{96F0EB33-DEB7-4029-A9F7-05ED99887B2C}"/>
    <hyperlink ref="L194" r:id="rId151" display="https://barttorvik.com/team.php?team=New+Mexico&amp;year=2015" xr:uid="{C16FE7AA-684D-402D-BBC2-8B94AAF38268}"/>
    <hyperlink ref="L196" r:id="rId152" display="https://barttorvik.com/team.php?team=Massachusetts&amp;year=2015" xr:uid="{7FC30C92-4628-42FF-A55E-4E52B6986A3F}"/>
    <hyperlink ref="L198" r:id="rId153" display="https://barttorvik.com/team.php?team=Nebraska&amp;year=2015" xr:uid="{B25C2086-1C71-4215-9583-CC38567F4269}"/>
    <hyperlink ref="L200" r:id="rId154" display="https://barttorvik.com/team.php?team=California&amp;year=2015" xr:uid="{702155E1-13B6-427A-AB13-BC163CC08ABA}"/>
    <hyperlink ref="L202" r:id="rId155" display="https://barttorvik.com/team.php?team=UNLV&amp;year=2015" xr:uid="{0CCE5EBF-4CDC-4320-9722-9A575C997837}"/>
    <hyperlink ref="M204" r:id="rId156" display="https://barttorvik.com/trank.php?&amp;begin=20141101&amp;end=20150316&amp;conlimit=All&amp;year=2015&amp;top=0&amp;venue=All&amp;type=N&amp;mingames=0&amp;quad=5&amp;rpi=" xr:uid="{B8A8DB29-C0EC-4862-A9A9-81BF67811585}"/>
    <hyperlink ref="L205" r:id="rId157" display="https://barttorvik.com/team.php?team=Tulsa&amp;year=2015" xr:uid="{5C24E3B4-7CE9-43E2-BC50-0A16759DD54A}"/>
    <hyperlink ref="L207" r:id="rId158" display="https://barttorvik.com/team.php?team=Murray+St.&amp;year=2015" xr:uid="{F28FD526-6A0C-456B-A550-E07DAD45F51B}"/>
    <hyperlink ref="L209" r:id="rId159" display="https://barttorvik.com/team.php?team=Evansville&amp;year=2015" xr:uid="{2E2A838A-5A9E-4C64-85D4-6C58BA432BF7}"/>
    <hyperlink ref="L211" r:id="rId160" display="https://barttorvik.com/team.php?team=Eastern+Michigan&amp;year=2015" xr:uid="{545F9A18-5699-480B-B404-94D8B1B4BD0D}"/>
    <hyperlink ref="L213" r:id="rId161" display="https://barttorvik.com/team.php?team=Quinnipiac&amp;year=2015" xr:uid="{FFF64EDA-27F1-443B-9A2F-6FEDAFC9812B}"/>
    <hyperlink ref="L215" r:id="rId162" display="https://barttorvik.com/team.php?team=San+Francisco&amp;year=2015" xr:uid="{6F04886E-C7F4-49DE-BAA8-C884B3A662E5}"/>
    <hyperlink ref="L217" r:id="rId163" display="https://barttorvik.com/team.php?team=William+%26+Mary&amp;year=2015" xr:uid="{F4497DA4-EA71-4F38-A93C-612423E02817}"/>
    <hyperlink ref="L219" r:id="rId164" display="https://barttorvik.com/team.php?team=Sam+Houston+St.&amp;year=2015" xr:uid="{9C5A7380-9ABA-41F8-8143-DABE196009DF}"/>
    <hyperlink ref="L221" r:id="rId165" display="https://barttorvik.com/team.php?team=Penn+St.&amp;year=2015" xr:uid="{C1DBACD4-1A91-40DC-9F27-861C345920E1}"/>
    <hyperlink ref="L223" r:id="rId166" display="https://barttorvik.com/team.php?team=La+Salle&amp;year=2015" xr:uid="{F22AC58D-2FB1-4C47-8DE6-310159768BA2}"/>
    <hyperlink ref="L225" r:id="rId167" display="https://barttorvik.com/team.php?team=Northeastern&amp;year=2015" xr:uid="{761ABA89-9CC8-4F07-8FE7-20A35C19BFEE}"/>
    <hyperlink ref="L226" r:id="rId168" display="https://barttorvik.com/team.php?team=Northeastern&amp;year=2015" xr:uid="{AE6340E5-A8E6-4A71-A2EE-136F4D6B09E1}"/>
    <hyperlink ref="L227" r:id="rId169" display="https://barttorvik.com/team.php?team=Kansas+St.&amp;year=2015" xr:uid="{4C1C103F-377B-4E5A-84B8-1D0E118F5715}"/>
    <hyperlink ref="L229" r:id="rId170" display="https://barttorvik.com/team.php?team=Portland&amp;year=2015" xr:uid="{61D5BE1A-C049-47D1-B232-36CE0A3F3221}"/>
    <hyperlink ref="L231" r:id="rId171" display="https://barttorvik.com/team.php?team=Clemson&amp;year=2015" xr:uid="{C5F27EAB-3BB9-41C9-A74D-1B54F33FD84D}"/>
    <hyperlink ref="L233" r:id="rId172" display="https://barttorvik.com/team.php?team=Coastal+Carolina&amp;year=2015" xr:uid="{43DA3E38-8335-4E40-B905-63B81B41654D}"/>
    <hyperlink ref="L234" r:id="rId173" display="https://barttorvik.com/team.php?team=Coastal+Carolina&amp;year=2015" xr:uid="{CB8A6EC1-4E28-4E1F-95C4-C427942C3353}"/>
    <hyperlink ref="L235" r:id="rId174" display="https://barttorvik.com/team.php?team=Loyola+Chicago&amp;year=2015" xr:uid="{0A2B6B5D-5BC2-4D79-A08A-E890CC0C7448}"/>
    <hyperlink ref="L237" r:id="rId175" display="https://barttorvik.com/team.php?team=Yale&amp;year=2015" xr:uid="{01CA1FED-8A38-416A-AB74-E4B8889EF44B}"/>
    <hyperlink ref="L239" r:id="rId176" display="https://barttorvik.com/team.php?team=Wofford&amp;year=2015" xr:uid="{2BF4C1A5-3A25-4C21-A04D-B5D4B84C7369}"/>
    <hyperlink ref="L240" r:id="rId177" display="https://barttorvik.com/team.php?team=Wofford&amp;year=2015" xr:uid="{2A03B606-F806-4B3C-98E3-5739C179561A}"/>
    <hyperlink ref="L241" r:id="rId178" display="https://barttorvik.com/team.php?team=UC+Irvine&amp;year=2015" xr:uid="{77EE4A35-AC20-42D5-8DF4-C683F6C970C0}"/>
    <hyperlink ref="L242" r:id="rId179" display="https://barttorvik.com/team.php?team=UC+Irvine&amp;year=2015" xr:uid="{17DB6864-B3E3-4F56-8FDF-3593AB37B2D4}"/>
    <hyperlink ref="L243" r:id="rId180" display="https://barttorvik.com/team.php?team=Texas+Tech&amp;year=2015" xr:uid="{A18BCF0F-AE7E-47AE-8729-0CDC9B9CE884}"/>
    <hyperlink ref="L245" r:id="rId181" display="https://barttorvik.com/team.php?team=Tennessee&amp;year=2015" xr:uid="{587E418A-9D4E-4F2C-83D4-B703D9B267DE}"/>
    <hyperlink ref="L247" r:id="rId182" display="https://barttorvik.com/team.php?team=Long+Beach+St.&amp;year=2015" xr:uid="{4A6C361E-93D3-4EA1-8BB4-144A74164717}"/>
    <hyperlink ref="L249" r:id="rId183" display="https://barttorvik.com/team.php?team=Kent+St.&amp;year=2015" xr:uid="{EA612C61-8D3B-46FB-96A0-B55D2FA588AC}"/>
    <hyperlink ref="L251" r:id="rId184" display="https://barttorvik.com/team.php?team=Hawaii&amp;year=2015" xr:uid="{09F04A50-7B83-4E33-9346-F48E583F13B1}"/>
    <hyperlink ref="L253" r:id="rId185" display="https://barttorvik.com/team.php?team=Auburn&amp;year=2015" xr:uid="{DD59DFE7-5593-4F63-AA50-18D896793777}"/>
    <hyperlink ref="M255" r:id="rId186" display="https://barttorvik.com/trank.php?&amp;begin=20141101&amp;end=20150316&amp;conlimit=All&amp;year=2015&amp;top=0&amp;venue=All&amp;type=N&amp;mingames=0&amp;quad=5&amp;rpi=" xr:uid="{C0D52A0B-9440-4524-ABD6-76A39735772B}"/>
    <hyperlink ref="L256" r:id="rId187" display="https://barttorvik.com/team.php?team=Harvard&amp;year=2015" xr:uid="{F8685F10-D127-4577-B767-CA44832A0660}"/>
    <hyperlink ref="L257" r:id="rId188" display="https://barttorvik.com/team.php?team=Harvard&amp;year=2015" xr:uid="{D5330B3D-A57E-459D-9F1A-25083E059DD1}"/>
    <hyperlink ref="L258" r:id="rId189" display="https://barttorvik.com/team.php?team=Pepperdine&amp;year=2015" xr:uid="{99EED66C-63FA-4174-8A30-6D0A47B6E428}"/>
    <hyperlink ref="L260" r:id="rId190" display="https://barttorvik.com/team.php?team=Akron&amp;year=2015" xr:uid="{B6794D24-F5A6-493C-953F-A41FC7A15719}"/>
    <hyperlink ref="L262" r:id="rId191" display="https://barttorvik.com/team.php?team=Columbia&amp;year=2015" xr:uid="{B3CAAF2D-E87E-4CA0-8F31-C20B57C784E3}"/>
    <hyperlink ref="L264" r:id="rId192" display="https://barttorvik.com/team.php?team=Lafayette&amp;year=2015" xr:uid="{708EDD65-E65B-495A-9786-BD722E095F77}"/>
    <hyperlink ref="L265" r:id="rId193" display="https://barttorvik.com/team.php?team=Lafayette&amp;year=2015" xr:uid="{1AF70455-A4EE-4F04-9786-52CF1EE20141}"/>
    <hyperlink ref="L266" r:id="rId194" display="https://barttorvik.com/team.php?team=Western+Michigan&amp;year=2015" xr:uid="{904F142F-45DB-45ED-9B8D-3CAFA78D0807}"/>
    <hyperlink ref="L268" r:id="rId195" display="https://barttorvik.com/team.php?team=Gardner+Webb&amp;year=2015" xr:uid="{A21FE463-76B7-42CE-A738-E753B5D1483F}"/>
    <hyperlink ref="L270" r:id="rId196" display="https://barttorvik.com/team.php?team=Eastern+Kentucky&amp;year=2015" xr:uid="{0741CC4B-F417-4C4F-8B06-C40DCDB9AB49}"/>
    <hyperlink ref="L272" r:id="rId197" display="https://barttorvik.com/team.php?team=North+Carolina+Central&amp;year=2015" xr:uid="{58BE5941-FD3E-4EDF-ADE2-6B73F37863F4}"/>
    <hyperlink ref="L274" r:id="rId198" display="https://barttorvik.com/team.php?team=Charlotte&amp;year=2015" xr:uid="{D3AECA8E-9D81-44E9-B68C-48EF0C9CA9E0}"/>
    <hyperlink ref="L276" r:id="rId199" display="https://barttorvik.com/team.php?team=Stony+Brook&amp;year=2015" xr:uid="{B898B3FE-1759-4E54-8BD6-89C1145A3570}"/>
    <hyperlink ref="L278" r:id="rId200" display="https://barttorvik.com/team.php?team=New+Mexico+St.&amp;year=2015" xr:uid="{0DF9C52B-103D-4EBA-BFD9-8DFF599FB049}"/>
    <hyperlink ref="L279" r:id="rId201" display="https://barttorvik.com/team.php?team=New+Mexico+St.&amp;year=2015" xr:uid="{BE971866-5CD3-4387-9D4A-A3E5C6B328A1}"/>
    <hyperlink ref="L280" r:id="rId202" display="https://barttorvik.com/team.php?team=Belmont&amp;year=2015" xr:uid="{BBBDECC5-CD2E-4B8C-AF6E-53C0354DDC60}"/>
    <hyperlink ref="L281" r:id="rId203" display="https://barttorvik.com/team.php?team=Belmont&amp;year=2015" xr:uid="{B4CFCE49-04F8-40C3-AC67-2F7D6A091490}"/>
    <hyperlink ref="L282" r:id="rId204" display="https://barttorvik.com/team.php?team=East+Tennessee+St.&amp;year=2015" xr:uid="{2830A5DA-A6C4-4E65-AF0E-4E859A8E0470}"/>
    <hyperlink ref="L284" r:id="rId205" display="https://barttorvik.com/team.php?team=St.+Bonaventure&amp;year=2015" xr:uid="{6484D46A-773A-4EBC-ACB9-190A114FF09F}"/>
    <hyperlink ref="L286" r:id="rId206" display="https://barttorvik.com/team.php?team=Northwestern&amp;year=2015" xr:uid="{D9E32359-808F-4C0F-888C-9D1A7D6120E8}"/>
    <hyperlink ref="L288" r:id="rId207" display="https://barttorvik.com/team.php?team=Florida+St.&amp;year=2015" xr:uid="{8F868FA5-E832-408B-8B80-40FD7B4A4FF2}"/>
    <hyperlink ref="L290" r:id="rId208" display="https://barttorvik.com/team.php?team=Cal+Poly&amp;year=2015" xr:uid="{6DEA4D22-6490-416B-AE09-093189C1850F}"/>
    <hyperlink ref="L292" r:id="rId209" display="https://barttorvik.com/team.php?team=St.+Francis+PA&amp;year=2015" xr:uid="{568FA107-C831-4168-A139-45F0F052EE11}"/>
    <hyperlink ref="L294" r:id="rId210" display="https://barttorvik.com/team.php?team=USC+Upstate&amp;year=2015" xr:uid="{8D65BF82-5F82-4833-A014-7638FD3C5A62}"/>
    <hyperlink ref="L296" r:id="rId211" display="https://barttorvik.com/team.php?team=USC&amp;year=2015" xr:uid="{C2AB97EC-42B0-443F-87A3-6D1BAB8F4D5F}"/>
    <hyperlink ref="L298" r:id="rId212" display="https://barttorvik.com/team.php?team=Florida+Gulf+Coast&amp;year=2015" xr:uid="{9FBDD479-03BD-4A80-8C5A-10A9C275BDDE}"/>
    <hyperlink ref="L300" r:id="rId213" display="https://barttorvik.com/team.php?team=Denver&amp;year=2015" xr:uid="{08551EBA-6820-4D9A-BC1A-4FC3A348BBD4}"/>
    <hyperlink ref="L302" r:id="rId214" display="https://barttorvik.com/team.php?team=Virginia+Tech&amp;year=2015" xr:uid="{C49B7C70-82B1-4BC6-BA18-BFD9BA9423A2}"/>
    <hyperlink ref="L304" r:id="rId215" display="https://barttorvik.com/team.php?team=UC+Davis&amp;year=2015" xr:uid="{84AB41FD-5461-41E2-A2B1-F6CB96611239}"/>
    <hyperlink ref="M306" r:id="rId216" display="https://barttorvik.com/trank.php?&amp;begin=20141101&amp;end=20150316&amp;conlimit=All&amp;year=2015&amp;top=0&amp;venue=All&amp;type=N&amp;mingames=0&amp;quad=5&amp;rpi=" xr:uid="{9F6FE381-14EF-4169-9D26-7DC514343838}"/>
    <hyperlink ref="L307" r:id="rId217" display="https://barttorvik.com/team.php?team=Western+Kentucky&amp;year=2015" xr:uid="{A5F70058-34C1-4E9A-AF99-439780246772}"/>
    <hyperlink ref="L309" r:id="rId218" display="https://barttorvik.com/team.php?team=Florida+Atlantic&amp;year=2015" xr:uid="{D4227552-C348-4477-BBF8-A41D5880E9C3}"/>
    <hyperlink ref="L311" r:id="rId219" display="https://barttorvik.com/team.php?team=Rutgers&amp;year=2015" xr:uid="{E45818C7-6B67-4D20-BDF1-FD23FE3240E0}"/>
    <hyperlink ref="L313" r:id="rId220" display="https://barttorvik.com/team.php?team=Utah+St.&amp;year=2015" xr:uid="{7543C4DA-85E5-43E3-9ADD-49D371832BB4}"/>
    <hyperlink ref="L315" r:id="rId221" display="https://barttorvik.com/team.php?team=Southern+Illinois&amp;year=2015" xr:uid="{7203C616-62A9-4861-A83A-705EADAEC6B5}"/>
    <hyperlink ref="L317" r:id="rId222" display="https://barttorvik.com/team.php?team=Missouri&amp;year=2015" xr:uid="{A2FA4948-5457-4C80-8874-2256C81AB637}"/>
    <hyperlink ref="L319" r:id="rId223" display="https://barttorvik.com/team.php?team=Cleveland+St.&amp;year=2015" xr:uid="{E52BDC5E-FB57-4017-B0A1-29EE3C61E071}"/>
    <hyperlink ref="L321" r:id="rId224" display="https://barttorvik.com/team.php?team=Army&amp;year=2015" xr:uid="{E592C0E9-EEE8-4F62-8989-1D8681708402}"/>
    <hyperlink ref="L323" r:id="rId225" display="https://barttorvik.com/team.php?team=American&amp;year=2015" xr:uid="{B015B26D-1106-42A6-8D7B-13E72E53F5B2}"/>
    <hyperlink ref="L325" r:id="rId226" display="https://barttorvik.com/team.php?team=Saint+Peter%27s&amp;year=2015" xr:uid="{FF0EEA9A-93A7-442B-B7C3-83398238D2F5}"/>
    <hyperlink ref="L327" r:id="rId227" display="https://barttorvik.com/team.php?team=Tulane&amp;year=2015" xr:uid="{4F0C8F82-19A2-4E89-B9E7-B23AD1124F1C}"/>
    <hyperlink ref="L329" r:id="rId228" display="https://barttorvik.com/team.php?team=Radford&amp;year=2015" xr:uid="{EA53D356-9CC2-4819-AA69-E4D4812826F9}"/>
    <hyperlink ref="L331" r:id="rId229" display="https://barttorvik.com/team.php?team=Louisiana+Lafayette&amp;year=2015" xr:uid="{E19A6EA1-FB03-4191-B1AE-33C2D1C4DF28}"/>
    <hyperlink ref="L333" r:id="rId230" display="https://barttorvik.com/team.php?team=Lehigh&amp;year=2015" xr:uid="{0804E0B5-78B0-4F96-9254-3EFAB25335CD}"/>
    <hyperlink ref="L335" r:id="rId231" display="https://barttorvik.com/team.php?team=Detroit&amp;year=2015" xr:uid="{F389784C-D19B-41EE-9060-487F1FC65F8A}"/>
    <hyperlink ref="L337" r:id="rId232" display="https://barttorvik.com/team.php?team=Canisius&amp;year=2015" xr:uid="{D3E13FD7-F177-427E-8EA4-EADC50F483DE}"/>
    <hyperlink ref="L339" r:id="rId233" display="https://barttorvik.com/team.php?team=South+Dakota+St.&amp;year=2015" xr:uid="{DBC37F9E-380B-4F9D-B758-2F7BD69AA131}"/>
    <hyperlink ref="L341" r:id="rId234" display="https://barttorvik.com/team.php?team=Tennessee+Martin&amp;year=2015" xr:uid="{9832E151-646E-40EC-85A6-BEA80B59CE76}"/>
    <hyperlink ref="L343" r:id="rId235" display="https://barttorvik.com/team.php?team=DePaul&amp;year=2015" xr:uid="{6BC16D71-01D5-4A27-B430-BF11D55CA5AB}"/>
    <hyperlink ref="L345" r:id="rId236" display="https://barttorvik.com/team.php?team=Texas+St.&amp;year=2015" xr:uid="{2324903C-9D3A-4CBD-97A9-6D875796F795}"/>
    <hyperlink ref="L347" r:id="rId237" display="https://barttorvik.com/team.php?team=Oral+Roberts&amp;year=2015" xr:uid="{63F14037-445A-46A4-AB1A-87AEDCF7419A}"/>
    <hyperlink ref="L349" r:id="rId238" display="https://barttorvik.com/team.php?team=Chattanooga&amp;year=2015" xr:uid="{1F6E2DD7-AF7C-474A-87E3-6E7E3725CA3A}"/>
    <hyperlink ref="L351" r:id="rId239" display="https://barttorvik.com/team.php?team=UT+Arlington&amp;year=2015" xr:uid="{D7EFD5C3-B4A1-463E-ABB5-82C0C0178B1E}"/>
    <hyperlink ref="L353" r:id="rId240" display="https://barttorvik.com/team.php?team=Oakland&amp;year=2015" xr:uid="{46277DCE-3710-4DEC-A989-77349BEE1FA5}"/>
    <hyperlink ref="L355" r:id="rId241" display="https://barttorvik.com/team.php?team=Wright+St.&amp;year=2015" xr:uid="{C3BAF3AE-33E5-4795-8D41-DCB69B08F004}"/>
    <hyperlink ref="M357" r:id="rId242" display="https://barttorvik.com/trank.php?&amp;begin=20141101&amp;end=20150316&amp;conlimit=All&amp;year=2015&amp;top=0&amp;venue=All&amp;type=N&amp;mingames=0&amp;quad=5&amp;rpi=" xr:uid="{A7D35618-F6B5-40F2-9BC1-AEEFD11877D5}"/>
    <hyperlink ref="L358" r:id="rId243" display="https://barttorvik.com/team.php?team=Dartmouth&amp;year=2015" xr:uid="{11564A67-D414-4806-A1DF-18A84EBB9752}"/>
    <hyperlink ref="L360" r:id="rId244" display="https://barttorvik.com/team.php?team=McNeese+St.&amp;year=2015" xr:uid="{3113DA1A-AAC8-4481-9471-2D5261CCD22F}"/>
    <hyperlink ref="L362" r:id="rId245" display="https://barttorvik.com/team.php?team=Air+Force&amp;year=2015" xr:uid="{785A4331-E7C0-4A81-AA11-F62E34436864}"/>
    <hyperlink ref="L364" r:id="rId246" display="https://barttorvik.com/team.php?team=Albany&amp;year=2015" xr:uid="{3F31C7A6-B21A-452F-B56F-0C8B2E1215E1}"/>
    <hyperlink ref="L365" r:id="rId247" display="https://barttorvik.com/team.php?team=Albany&amp;year=2015" xr:uid="{60EB43F1-2731-4114-B8F6-A5D6380EE242}"/>
    <hyperlink ref="L366" r:id="rId248" display="https://barttorvik.com/team.php?team=Texas+Southern&amp;year=2015" xr:uid="{03102C12-0DC5-413B-B5C7-4D6CFCAC9409}"/>
    <hyperlink ref="L367" r:id="rId249" display="https://barttorvik.com/team.php?team=Texas+Southern&amp;year=2015" xr:uid="{E6B825AE-EFD5-4AEC-A88A-D8E02E9B75CC}"/>
    <hyperlink ref="L368" r:id="rId250" display="https://barttorvik.com/team.php?team=Vermont&amp;year=2015" xr:uid="{F438D0B5-8EEA-4EE3-9077-BA3028118C9B}"/>
    <hyperlink ref="L370" r:id="rId251" display="https://barttorvik.com/team.php?team=NJIT&amp;year=2015" xr:uid="{80B82B27-84CF-43B5-BE87-DEA1439C5ADA}"/>
    <hyperlink ref="L372" r:id="rId252" display="https://barttorvik.com/team.php?team=Cornell&amp;year=2015" xr:uid="{74C77671-A76E-442E-8878-A9C895A82DE2}"/>
    <hyperlink ref="L374" r:id="rId253" display="https://barttorvik.com/team.php?team=Monmouth&amp;year=2015" xr:uid="{A8380998-3DB3-4CCC-9C55-436BDDC72EC5}"/>
    <hyperlink ref="L376" r:id="rId254" display="https://barttorvik.com/team.php?team=George+Mason&amp;year=2015" xr:uid="{FAE9F425-3AB9-4A06-A528-52C6C5AE3D78}"/>
    <hyperlink ref="L378" r:id="rId255" display="https://barttorvik.com/team.php?team=Saint+Joseph%27s&amp;year=2015" xr:uid="{FDB358E1-8D1D-4745-9F8B-E170C834F54F}"/>
    <hyperlink ref="L380" r:id="rId256" display="https://barttorvik.com/team.php?team=Arkansas+St.&amp;year=2015" xr:uid="{D6B1AE7A-4FB8-4D59-B40E-0F4FEB264675}"/>
    <hyperlink ref="L382" r:id="rId257" display="https://barttorvik.com/team.php?team=North+Florida&amp;year=2015" xr:uid="{A9B84545-EAB6-4CBA-BD27-01747335AE89}"/>
    <hyperlink ref="L383" r:id="rId258" display="https://barttorvik.com/team.php?team=North+Florida&amp;year=2015" xr:uid="{393A1055-9C19-4FA4-9872-E2C7E9B09F93}"/>
    <hyperlink ref="L384" r:id="rId259" display="https://barttorvik.com/team.php?team=Tennessee+Tech&amp;year=2015" xr:uid="{455B7275-49CA-4F2D-97CF-96970C0F1999}"/>
    <hyperlink ref="L386" r:id="rId260" display="https://barttorvik.com/team.php?team=St.+Francis+NY&amp;year=2015" xr:uid="{D818F814-76CB-4A4B-BFF8-286708E69B99}"/>
    <hyperlink ref="L388" r:id="rId261" display="https://barttorvik.com/team.php?team=Georgia+Southern&amp;year=2015" xr:uid="{E7FC6BAD-DBC4-41A6-A553-DB029ED86775}"/>
    <hyperlink ref="L390" r:id="rId262" display="https://barttorvik.com/team.php?team=Idaho&amp;year=2015" xr:uid="{66B52A0E-FFF8-4F8B-9B3B-1098D28E57E2}"/>
    <hyperlink ref="L392" r:id="rId263" display="https://barttorvik.com/team.php?team=Washington+St.&amp;year=2015" xr:uid="{4FF0EBF7-07AA-42CF-833C-6C4764F65B61}"/>
    <hyperlink ref="L394" r:id="rId264" display="https://barttorvik.com/team.php?team=Western+Carolina&amp;year=2015" xr:uid="{7EBFAF38-7D4F-438D-97DF-8B334EF9455B}"/>
    <hyperlink ref="L396" r:id="rId265" display="https://barttorvik.com/team.php?team=UNC+Wilmington&amp;year=2015" xr:uid="{A7E0E5CB-72C7-4321-9F62-341D4BC6A855}"/>
    <hyperlink ref="L398" r:id="rId266" display="https://barttorvik.com/team.php?team=James+Madison&amp;year=2015" xr:uid="{1326A888-A783-4392-92E1-C8D62359D1FE}"/>
    <hyperlink ref="L400" r:id="rId267" display="https://barttorvik.com/team.php?team=North+Dakota+St.&amp;year=2015" xr:uid="{C4CC9A25-A669-4825-AD57-1EDAC5DDFAEE}"/>
    <hyperlink ref="L401" r:id="rId268" display="https://barttorvik.com/team.php?team=North+Dakota+St.&amp;year=2015" xr:uid="{8ACC26F7-8753-4699-B93C-CD295CE2F780}"/>
    <hyperlink ref="L402" r:id="rId269" display="https://barttorvik.com/team.php?team=Morehead+St.&amp;year=2015" xr:uid="{73AC85A9-8BFC-4A04-ACC4-67CA8E9E3E67}"/>
    <hyperlink ref="L404" r:id="rId270" display="https://barttorvik.com/team.php?team=Houston&amp;year=2015" xr:uid="{25B9720B-0275-4F55-8492-CFC74AB34074}"/>
    <hyperlink ref="L406" r:id="rId271" display="https://barttorvik.com/team.php?team=Youngstown+St.&amp;year=2015" xr:uid="{78DEB3B5-FE8A-48BB-9905-8ECF3AE969B2}"/>
    <hyperlink ref="M408" r:id="rId272" display="https://barttorvik.com/trank.php?&amp;begin=20141101&amp;end=20150316&amp;conlimit=All&amp;year=2015&amp;top=0&amp;venue=All&amp;type=N&amp;mingames=0&amp;quad=5&amp;rpi=" xr:uid="{B75ECC78-2FD6-4C0B-AE33-3403943D4CCF}"/>
    <hyperlink ref="L409" r:id="rId273" display="https://barttorvik.com/team.php?team=Santa+Clara&amp;year=2015" xr:uid="{73EEF6E0-A220-4968-865A-FAF7D530560A}"/>
    <hyperlink ref="L411" r:id="rId274" display="https://barttorvik.com/team.php?team=Loyola+Marymount&amp;year=2015" xr:uid="{77648FAE-2648-437A-9E0F-BB5B06BF5102}"/>
    <hyperlink ref="L413" r:id="rId275" display="https://barttorvik.com/team.php?team=Mississippi+St.&amp;year=2015" xr:uid="{CA20A15C-673F-4BFE-8AB7-55F8047578F5}"/>
    <hyperlink ref="L415" r:id="rId276" display="https://barttorvik.com/team.php?team=Bryant&amp;year=2015" xr:uid="{F0720519-14CD-4951-92B0-581543E3632B}"/>
    <hyperlink ref="L417" r:id="rId277" display="https://barttorvik.com/team.php?team=Ohio&amp;year=2015" xr:uid="{F7377188-8E77-42BB-A45C-84FDD1B4EB67}"/>
    <hyperlink ref="L419" r:id="rId278" display="https://barttorvik.com/team.php?team=Montana&amp;year=2015" xr:uid="{86051817-F1D3-4CD9-BB78-D82EBE4760F1}"/>
    <hyperlink ref="L421" r:id="rId279" display="https://barttorvik.com/team.php?team=Eastern+Illinois&amp;year=2015" xr:uid="{836F3795-4C64-4142-BD00-6B672496AE05}"/>
    <hyperlink ref="L423" r:id="rId280" display="https://barttorvik.com/team.php?team=South+Florida&amp;year=2015" xr:uid="{583321BC-A44F-4A33-A740-19C1B4BC7B8C}"/>
    <hyperlink ref="L425" r:id="rId281" display="https://barttorvik.com/team.php?team=Northern+Arizona&amp;year=2015" xr:uid="{C66BA494-C69A-4576-ACCA-B91C62349E36}"/>
    <hyperlink ref="L427" r:id="rId282" display="https://barttorvik.com/team.php?team=Middle+Tennessee&amp;year=2015" xr:uid="{2905054B-2DCD-4645-96E1-493D7B19062D}"/>
    <hyperlink ref="L429" r:id="rId283" display="https://barttorvik.com/team.php?team=Rider&amp;year=2015" xr:uid="{B499A0A2-27E7-42D1-AFB0-6DBF3E941F48}"/>
    <hyperlink ref="L431" r:id="rId284" display="https://barttorvik.com/team.php?team=Hartford&amp;year=2015" xr:uid="{56A928DC-E42E-46C7-89B6-C1C1F7FFFA34}"/>
    <hyperlink ref="L433" r:id="rId285" display="https://barttorvik.com/team.php?team=North+Texas&amp;year=2015" xr:uid="{3302BFE4-F898-4A7D-81F5-265D90C93E79}"/>
    <hyperlink ref="L435" r:id="rId286" display="https://barttorvik.com/team.php?team=Manhattan&amp;year=2015" xr:uid="{3EEAA663-476C-4B72-AA1A-DBA9D79583C7}"/>
    <hyperlink ref="L436" r:id="rId287" display="https://barttorvik.com/team.php?team=Manhattan&amp;year=2015" xr:uid="{218870F8-D9E3-4C6B-963C-749CD820F5BD}"/>
    <hyperlink ref="L437" r:id="rId288" display="https://barttorvik.com/team.php?team=South+Dakota&amp;year=2015" xr:uid="{C2B13027-F2B4-4EFC-B922-A7492289F845}"/>
    <hyperlink ref="L439" r:id="rId289" display="https://barttorvik.com/team.php?team=Bradley&amp;year=2015" xr:uid="{C48B9541-5F49-450E-8B35-3D846C5300B0}"/>
    <hyperlink ref="L441" r:id="rId290" display="https://barttorvik.com/team.php?team=Princeton&amp;year=2015" xr:uid="{480D44DA-84A3-47CB-8E27-358D6A7689B0}"/>
    <hyperlink ref="L443" r:id="rId291" display="https://barttorvik.com/team.php?team=High+Point&amp;year=2015" xr:uid="{3DA6625A-9555-4D91-BDF2-6218353DF054}"/>
    <hyperlink ref="L445" r:id="rId292" display="https://barttorvik.com/team.php?team=Northern+Illinois&amp;year=2015" xr:uid="{746B3FA5-88D5-4F94-B571-539066DFC541}"/>
    <hyperlink ref="L447" r:id="rId293" display="https://barttorvik.com/team.php?team=College+of+Charleston&amp;year=2015" xr:uid="{DC83D773-5889-45E8-8E79-76B117474F09}"/>
    <hyperlink ref="L449" r:id="rId294" display="https://barttorvik.com/team.php?team=Norfolk+St.&amp;year=2015" xr:uid="{48DADCD3-E42F-47EB-8038-BA094C891FB0}"/>
    <hyperlink ref="L451" r:id="rId295" display="https://barttorvik.com/team.php?team=Maryland+Eastern+Shore&amp;year=2015" xr:uid="{AA4B511F-F11D-4881-B3FA-07BF55CBE389}"/>
    <hyperlink ref="L453" r:id="rId296" display="https://barttorvik.com/team.php?team=Mercer&amp;year=2015" xr:uid="{3AF6C7BB-FF99-4037-B675-60186632A3ED}"/>
    <hyperlink ref="L455" r:id="rId297" display="https://barttorvik.com/team.php?team=Drexel&amp;year=2015" xr:uid="{0216CEEB-D360-4A48-9844-8FC33108E1DC}"/>
    <hyperlink ref="L457" r:id="rId298" display="https://barttorvik.com/team.php?team=Pacific&amp;year=2015" xr:uid="{15E7A858-7DDF-48F5-9FD6-0A7DD012C7C3}"/>
    <hyperlink ref="M459" r:id="rId299" display="https://barttorvik.com/trank.php?&amp;begin=20141101&amp;end=20150316&amp;conlimit=All&amp;year=2015&amp;top=0&amp;venue=All&amp;type=N&amp;mingames=0&amp;quad=5&amp;rpi=" xr:uid="{AC253C3C-9C75-43F6-AEDF-CF0B02D8FFE3}"/>
    <hyperlink ref="L460" r:id="rId300" display="https://barttorvik.com/team.php?team=IPFW&amp;year=2015" xr:uid="{981F21F8-8424-48B7-B17F-C52F11502531}"/>
    <hyperlink ref="L462" r:id="rId301" display="https://barttorvik.com/team.php?team=Ball+St.&amp;year=2015" xr:uid="{B9CA48C5-8F20-42FD-99FE-C4C63EAC6206}"/>
    <hyperlink ref="L464" r:id="rId302" display="https://barttorvik.com/team.php?team=UAB&amp;year=2015" xr:uid="{150B8170-9BC7-4220-A57C-595D2587D53B}"/>
    <hyperlink ref="L465" r:id="rId303" display="https://barttorvik.com/team.php?team=UAB&amp;year=2015" xr:uid="{98ECCA82-BEC0-4E84-9CDB-A11BFD37CCAD}"/>
    <hyperlink ref="L466" r:id="rId304" display="https://barttorvik.com/team.php?team=Missouri+St.&amp;year=2015" xr:uid="{F90244AF-6C39-4D04-8511-E10A881D5AAF}"/>
    <hyperlink ref="L468" r:id="rId305" display="https://barttorvik.com/team.php?team=Penn&amp;year=2015" xr:uid="{E5EBE98C-6D8D-4C79-B9DF-5ABE82C82B88}"/>
    <hyperlink ref="L470" r:id="rId306" display="https://barttorvik.com/team.php?team=Nebraska+Omaha&amp;year=2015" xr:uid="{BF1C4867-4352-4D05-8640-FD8BB937253F}"/>
    <hyperlink ref="L472" r:id="rId307" display="https://barttorvik.com/team.php?team=Northern+Kentucky&amp;year=2015" xr:uid="{1E59D992-1FF7-474D-B3F9-A61B996E011E}"/>
    <hyperlink ref="L474" r:id="rId308" display="https://barttorvik.com/team.php?team=Siena&amp;year=2015" xr:uid="{B9138FC5-75D8-43F9-9A69-D22B98BAD329}"/>
    <hyperlink ref="L476" r:id="rId309" display="https://barttorvik.com/team.php?team=Colgate&amp;year=2015" xr:uid="{B71EEFCE-7E3F-41F9-B08E-61B0FEA2CEEB}"/>
    <hyperlink ref="L478" r:id="rId310" display="https://barttorvik.com/team.php?team=Northern+Colorado&amp;year=2015" xr:uid="{4D0298A5-B527-4FE9-919D-AE62A9C50B15}"/>
    <hyperlink ref="L480" r:id="rId311" display="https://barttorvik.com/team.php?team=Cal+St.+Bakersfield&amp;year=2015" xr:uid="{98F937E2-433B-4EE7-9D6F-3C137895D6FA}"/>
    <hyperlink ref="L482" r:id="rId312" display="https://barttorvik.com/team.php?team=LIU+Brooklyn&amp;year=2015" xr:uid="{FA21EC1B-B444-4F4F-8EC6-D7FA061A69DE}"/>
    <hyperlink ref="L484" r:id="rId313" display="https://barttorvik.com/team.php?team=Milwaukee&amp;year=2015" xr:uid="{815D75FA-CDEB-4ECF-9DD5-AA2FDA918F2A}"/>
    <hyperlink ref="L486" r:id="rId314" display="https://barttorvik.com/team.php?team=UC+Riverside&amp;year=2015" xr:uid="{F1F73A3D-AA14-4D37-A780-5FA85803706A}"/>
    <hyperlink ref="L488" r:id="rId315" display="https://barttorvik.com/team.php?team=Marshall&amp;year=2015" xr:uid="{CDD31B58-2F52-4C7D-B08A-51014B3BF480}"/>
    <hyperlink ref="L490" r:id="rId316" display="https://barttorvik.com/team.php?team=Holy+Cross&amp;year=2015" xr:uid="{C594D61D-37FC-40FA-AC91-15F0791BB746}"/>
    <hyperlink ref="L492" r:id="rId317" display="https://barttorvik.com/team.php?team=UTSA&amp;year=2015" xr:uid="{DD9FC801-F86C-4E6E-A1FD-E582AEE4C4B6}"/>
    <hyperlink ref="L494" r:id="rId318" display="https://barttorvik.com/team.php?team=Louisiana+Monroe&amp;year=2015" xr:uid="{06A03C21-A0B4-42A3-A482-7318DA6A5709}"/>
    <hyperlink ref="L496" r:id="rId319" display="https://barttorvik.com/team.php?team=UNC+Asheville&amp;year=2015" xr:uid="{8C261E8A-B168-48EF-BA95-A24EF3D3D472}"/>
    <hyperlink ref="L498" r:id="rId320" display="https://barttorvik.com/team.php?team=Brown&amp;year=2015" xr:uid="{726C5A79-4700-4ECE-AE06-E4F7E65B5EA1}"/>
    <hyperlink ref="L500" r:id="rId321" display="https://barttorvik.com/team.php?team=Boston+University&amp;year=2015" xr:uid="{46A0FD5E-C119-4E53-8ABA-80BDF614C424}"/>
    <hyperlink ref="L502" r:id="rId322" display="https://barttorvik.com/team.php?team=Cal+St.+Fullerton&amp;year=2015" xr:uid="{C5FA2CF3-5646-4E7B-983F-B19356797037}"/>
    <hyperlink ref="L504" r:id="rId323" display="https://barttorvik.com/team.php?team=Northwestern+St.&amp;year=2015" xr:uid="{B03FF1B7-D349-4C84-8142-47808D4AFEEF}"/>
    <hyperlink ref="L506" r:id="rId324" display="https://barttorvik.com/team.php?team=Little+Rock&amp;year=2015" xr:uid="{E02F2D8C-9F16-464D-9DCE-071F875B4C09}"/>
    <hyperlink ref="L508" r:id="rId325" display="https://barttorvik.com/team.php?team=Incarnate+Word&amp;year=2015" xr:uid="{CBBB7260-71DB-4270-B031-6C624071BC38}"/>
    <hyperlink ref="M510" r:id="rId326" display="https://barttorvik.com/trank.php?&amp;begin=20141101&amp;end=20150316&amp;conlimit=All&amp;year=2015&amp;top=0&amp;venue=All&amp;type=N&amp;mingames=0&amp;quad=5&amp;rpi=" xr:uid="{9797766E-E4A2-4485-A695-079198692F75}"/>
    <hyperlink ref="L511" r:id="rId327" display="https://barttorvik.com/team.php?team=East+Carolina&amp;year=2015" xr:uid="{6A1D8F7E-D5EB-4999-B0B1-8D2FFCABAB79}"/>
    <hyperlink ref="L513" r:id="rId328" display="https://barttorvik.com/team.php?team=Seattle&amp;year=2015" xr:uid="{80DD7037-8628-4395-B795-9043DFBFF4AA}"/>
    <hyperlink ref="L515" r:id="rId329" display="https://barttorvik.com/team.php?team=Winthrop&amp;year=2015" xr:uid="{CF0F4527-3814-4DBF-B4C5-842A30219202}"/>
    <hyperlink ref="L517" r:id="rId330" display="https://barttorvik.com/team.php?team=New+Hampshire&amp;year=2015" xr:uid="{73C05206-5D9D-49D8-844C-F7EEB3C447A4}"/>
    <hyperlink ref="L519" r:id="rId331" display="https://barttorvik.com/team.php?team=Weber+St.&amp;year=2015" xr:uid="{5E16C9CD-40EF-4476-953B-75DC01EAC50D}"/>
    <hyperlink ref="L521" r:id="rId332" display="https://barttorvik.com/team.php?team=Nevada&amp;year=2015" xr:uid="{30111D14-8F67-41C4-B3CD-F1C551C3E7C2}"/>
    <hyperlink ref="L523" r:id="rId333" display="https://barttorvik.com/team.php?team=Elon&amp;year=2015" xr:uid="{AEE7AD6F-11C1-452A-8B91-2CBCDA071CB5}"/>
    <hyperlink ref="L525" r:id="rId334" display="https://barttorvik.com/team.php?team=Sacred+Heart&amp;year=2015" xr:uid="{2E8C9481-B665-431A-8E85-F9FB94E53833}"/>
    <hyperlink ref="L527" r:id="rId335" display="https://barttorvik.com/team.php?team=Charleston+Southern&amp;year=2015" xr:uid="{2FA710FA-9693-439F-870B-6A55F658543D}"/>
    <hyperlink ref="L529" r:id="rId336" display="https://barttorvik.com/team.php?team=Fordham&amp;year=2015" xr:uid="{8A6A3A70-DABC-4EE7-BF8C-2D2CF8A77BBC}"/>
    <hyperlink ref="L531" r:id="rId337" display="https://barttorvik.com/team.php?team=Cal+St.+Northridge&amp;year=2015" xr:uid="{AEAEA2D4-BC3C-4D95-9E8B-ED7E7984A995}"/>
    <hyperlink ref="L533" r:id="rId338" display="https://barttorvik.com/team.php?team=Campbell&amp;year=2015" xr:uid="{E51ACD6F-A268-436D-94C1-59524458E888}"/>
    <hyperlink ref="L535" r:id="rId339" display="https://barttorvik.com/team.php?team=Southeast+Missouri+St.&amp;year=2015" xr:uid="{954AEF5A-75DA-4D2B-80CD-9FE447594617}"/>
    <hyperlink ref="L537" r:id="rId340" display="https://barttorvik.com/team.php?team=Towson&amp;year=2015" xr:uid="{3652748F-62DD-4476-8C36-119F0DD8434A}"/>
    <hyperlink ref="L539" r:id="rId341" display="https://barttorvik.com/team.php?team=Appalachian+St.&amp;year=2015" xr:uid="{CDC104C5-9A42-439C-AC3F-B4214D20189F}"/>
    <hyperlink ref="L541" r:id="rId342" display="https://barttorvik.com/team.php?team=Saint+Louis&amp;year=2015" xr:uid="{807405BA-CD4F-4764-A798-CCC0A05D46A0}"/>
    <hyperlink ref="L543" r:id="rId343" display="https://barttorvik.com/team.php?team=Duquesne&amp;year=2015" xr:uid="{F8D03E8F-AAEF-4F55-A5DE-4BDAC45E9CAE}"/>
    <hyperlink ref="L545" r:id="rId344" display="https://barttorvik.com/team.php?team=UCF&amp;year=2015" xr:uid="{921E51E4-41D2-4530-A724-B42AB9F5DF2D}"/>
    <hyperlink ref="L547" r:id="rId345" display="https://barttorvik.com/team.php?team=Grand+Canyon&amp;year=2015" xr:uid="{B6AFAF31-6BD5-40D2-93F9-D497DFB354CB}"/>
    <hyperlink ref="L549" r:id="rId346" display="https://barttorvik.com/team.php?team=Samford&amp;year=2015" xr:uid="{B4D7E162-FFC6-42E5-BC82-BD2B790B15EF}"/>
    <hyperlink ref="L551" r:id="rId347" display="https://barttorvik.com/team.php?team=Robert+Morris&amp;year=2015" xr:uid="{829B0567-CE45-4DD5-AD48-336F4730E404}"/>
    <hyperlink ref="L552" r:id="rId348" display="https://barttorvik.com/team.php?team=Robert+Morris&amp;year=2015" xr:uid="{D86ADB74-4A1B-44AF-8C1B-682799BE4B77}"/>
    <hyperlink ref="L553" r:id="rId349" display="https://barttorvik.com/team.php?team=Delaware+St.&amp;year=2015" xr:uid="{9C1CE30E-CEC3-4D00-BE00-FCFBFF0DAC37}"/>
    <hyperlink ref="L555" r:id="rId350" display="https://barttorvik.com/team.php?team=North+Dakota&amp;year=2015" xr:uid="{A117B91D-9E8C-4E9D-BEC4-144EB99CAE0C}"/>
    <hyperlink ref="L557" r:id="rId351" display="https://barttorvik.com/team.php?team=Portland+St.&amp;year=2015" xr:uid="{3FA2DAA8-7623-48CF-94F5-70F0A2DED4D1}"/>
    <hyperlink ref="L559" r:id="rId352" display="https://barttorvik.com/team.php?team=UMass+Lowell&amp;year=2015" xr:uid="{2C65C092-1C20-4899-A24D-DF00A4F78630}"/>
    <hyperlink ref="M561" r:id="rId353" display="https://barttorvik.com/trank.php?&amp;begin=20141101&amp;end=20150316&amp;conlimit=All&amp;year=2015&amp;top=0&amp;venue=All&amp;type=N&amp;mingames=0&amp;quad=5&amp;rpi=" xr:uid="{CFAD899D-B823-447E-988B-34544B64BE89}"/>
    <hyperlink ref="L562" r:id="rId354" display="https://barttorvik.com/team.php?team=Bucknell&amp;year=2015" xr:uid="{D3D071BA-D26F-4113-9160-753D8D9B657E}"/>
    <hyperlink ref="L564" r:id="rId355" display="https://barttorvik.com/team.php?team=Alabama+St.&amp;year=2015" xr:uid="{590FDB73-3099-4DED-A33C-3ECA237E2B31}"/>
    <hyperlink ref="L566" r:id="rId356" display="https://barttorvik.com/team.php?team=Rice&amp;year=2015" xr:uid="{6BED6C08-F7F7-493C-855D-1D7AA863BFB4}"/>
    <hyperlink ref="L568" r:id="rId357" display="https://barttorvik.com/team.php?team=Furman&amp;year=2015" xr:uid="{080E6125-858A-4540-868E-3AF2BFD92CA8}"/>
    <hyperlink ref="L570" r:id="rId358" display="https://barttorvik.com/team.php?team=Southeastern+Louisiana&amp;year=2015" xr:uid="{61997315-B79D-4F00-AAB2-3B9EDB310BA2}"/>
    <hyperlink ref="L572" r:id="rId359" display="https://barttorvik.com/team.php?team=Indiana+St.&amp;year=2015" xr:uid="{59932E38-1E96-47EA-8235-77B5B12D021D}"/>
    <hyperlink ref="L574" r:id="rId360" display="https://barttorvik.com/team.php?team=FIU&amp;year=2015" xr:uid="{F006107F-04F6-4C2D-8139-866327677481}"/>
    <hyperlink ref="L576" r:id="rId361" display="https://barttorvik.com/team.php?team=Sacramento+St.&amp;year=2015" xr:uid="{7B17D2F0-F846-4FDB-8DCD-7C32917A9E4B}"/>
    <hyperlink ref="L578" r:id="rId362" display="https://barttorvik.com/team.php?team=The+Citadel&amp;year=2015" xr:uid="{0FABDBCF-7004-4457-B982-956287485755}"/>
    <hyperlink ref="L580" r:id="rId363" display="https://barttorvik.com/team.php?team=IUPUI&amp;year=2015" xr:uid="{92C8FEBE-4CB2-474B-B98C-52998321E5A6}"/>
    <hyperlink ref="L582" r:id="rId364" display="https://barttorvik.com/team.php?team=Fresno+St.&amp;year=2015" xr:uid="{36531525-E535-44C7-A921-ED31CB346B56}"/>
    <hyperlink ref="L584" r:id="rId365" display="https://barttorvik.com/team.php?team=Fairleigh+Dickinson&amp;year=2015" xr:uid="{82CF9440-A307-46D5-A4CD-5E228F7CE77C}"/>
    <hyperlink ref="L586" r:id="rId366" display="https://barttorvik.com/team.php?team=VMI&amp;year=2015" xr:uid="{247B5119-02C0-4962-AC0D-63A5C174AF5A}"/>
    <hyperlink ref="L588" r:id="rId367" display="https://barttorvik.com/team.php?team=Drake&amp;year=2015" xr:uid="{BEB40B21-2D43-410F-BF76-AB98AB88358A}"/>
    <hyperlink ref="L590" r:id="rId368" display="https://barttorvik.com/team.php?team=Jackson+St.&amp;year=2015" xr:uid="{97550195-8CE6-47D9-B014-479B48B58FED}"/>
    <hyperlink ref="L592" r:id="rId369" display="https://barttorvik.com/team.php?team=Howard&amp;year=2015" xr:uid="{5C76849D-6F13-4319-BA8A-3CF1FFB35BC9}"/>
    <hyperlink ref="L594" r:id="rId370" display="https://barttorvik.com/team.php?team=Morgan+St.&amp;year=2015" xr:uid="{D33A699E-3CEF-45A8-8F4D-91B08EE66234}"/>
    <hyperlink ref="L596" r:id="rId371" display="https://barttorvik.com/team.php?team=UMKC&amp;year=2015" xr:uid="{7A865903-F779-49C8-A84F-76707B803ECC}"/>
    <hyperlink ref="L598" r:id="rId372" display="https://barttorvik.com/team.php?team=Fairfield&amp;year=2015" xr:uid="{79B47435-BE51-439A-8047-100383174B39}"/>
    <hyperlink ref="L600" r:id="rId373" display="https://barttorvik.com/team.php?team=Houston+Christian&amp;year=2015" xr:uid="{AD9B91F2-A574-41EB-9FAC-30EC822DCAFD}"/>
    <hyperlink ref="L602" r:id="rId374" display="https://barttorvik.com/team.php?team=Loyola+MD&amp;year=2015" xr:uid="{848F0F69-4972-4A8D-9F5B-07CB766168E6}"/>
    <hyperlink ref="L604" r:id="rId375" display="https://barttorvik.com/team.php?team=Miami+OH&amp;year=2015" xr:uid="{2671023B-1D54-4BED-8FB2-B7387ACBFB4B}"/>
    <hyperlink ref="L606" r:id="rId376" display="https://barttorvik.com/team.php?team=Troy&amp;year=2015" xr:uid="{8EF907C9-27A7-4C92-930B-9645A3037CA9}"/>
    <hyperlink ref="L608" r:id="rId377" display="https://barttorvik.com/team.php?team=Lipscomb&amp;year=2015" xr:uid="{E048E6DD-F753-4BE6-90C4-0E9F070DB1F9}"/>
    <hyperlink ref="L610" r:id="rId378" display="https://barttorvik.com/team.php?team=Austin+Peay&amp;year=2015" xr:uid="{03A55C60-A5CD-4614-9179-848B3BA152E5}"/>
    <hyperlink ref="M612" r:id="rId379" display="https://barttorvik.com/trank.php?&amp;begin=20141101&amp;end=20150316&amp;conlimit=All&amp;year=2015&amp;top=0&amp;venue=All&amp;type=N&amp;mingames=0&amp;quad=5&amp;rpi=" xr:uid="{6B935334-44AE-4B31-9AFD-40F7D13A1C50}"/>
    <hyperlink ref="L613" r:id="rId380" display="https://barttorvik.com/team.php?team=South+Alabama&amp;year=2015" xr:uid="{D6DD14E0-8E8C-4252-B604-319EEA5B8932}"/>
    <hyperlink ref="L615" r:id="rId381" display="https://barttorvik.com/team.php?team=Hampton&amp;year=2015" xr:uid="{34F2DADD-20EA-42F0-95F3-2EA92977CC43}"/>
    <hyperlink ref="L616" r:id="rId382" display="https://barttorvik.com/team.php?team=Hampton&amp;year=2015" xr:uid="{BD7315D7-28AC-45A9-8C36-D4BF23F49E4C}"/>
    <hyperlink ref="L617" r:id="rId383" display="https://barttorvik.com/team.php?team=Prairie+View+A%26M&amp;year=2015" xr:uid="{B97FD79E-01F8-4AD9-9F44-4C797A86F6F1}"/>
    <hyperlink ref="L619" r:id="rId384" display="https://barttorvik.com/team.php?team=Niagara&amp;year=2015" xr:uid="{75975202-1DB4-4EE7-A685-D4EDF5F50EA9}"/>
    <hyperlink ref="L621" r:id="rId385" display="https://barttorvik.com/team.php?team=New+Orleans&amp;year=2015" xr:uid="{733F96A1-C44F-4EE9-BBD9-B3A9F569F95C}"/>
    <hyperlink ref="L623" r:id="rId386" display="https://barttorvik.com/team.php?team=Montana+St.&amp;year=2015" xr:uid="{E2C04444-0FDF-4EED-A0C4-0DCE4901C137}"/>
    <hyperlink ref="L625" r:id="rId387" display="https://barttorvik.com/team.php?team=Lamar&amp;year=2015" xr:uid="{11E171DD-D061-49BB-AF54-6350058E51EA}"/>
    <hyperlink ref="L627" r:id="rId388" display="https://barttorvik.com/team.php?team=Idaho+St.&amp;year=2015" xr:uid="{0860C1A2-2DF5-4130-9BE9-3C495129892E}"/>
    <hyperlink ref="L629" r:id="rId389" display="https://barttorvik.com/team.php?team=Liberty&amp;year=2015" xr:uid="{203F3669-8622-49EF-9D55-F21D96292B1C}"/>
    <hyperlink ref="L631" r:id="rId390" display="https://barttorvik.com/team.php?team=Navy&amp;year=2015" xr:uid="{154A024D-51D4-4E7C-A2E3-E452FC0CC236}"/>
    <hyperlink ref="L633" r:id="rId391" display="https://barttorvik.com/team.php?team=Utah+Valley&amp;year=2015" xr:uid="{25C2A031-B95B-4272-A879-AF2667974142}"/>
    <hyperlink ref="L635" r:id="rId392" display="https://barttorvik.com/team.php?team=Jacksonville+St.&amp;year=2015" xr:uid="{AC7194A2-5D37-4DB0-8368-939A0FD51CB1}"/>
    <hyperlink ref="L637" r:id="rId393" display="https://barttorvik.com/team.php?team=UNC+Greensboro&amp;year=2015" xr:uid="{A82157B1-DCC1-40E4-8461-7379C9FBE4CC}"/>
    <hyperlink ref="L639" r:id="rId394" display="https://barttorvik.com/team.php?team=Southern&amp;year=2015" xr:uid="{8636B98B-6777-4A9F-AF90-889D23AF2A16}"/>
    <hyperlink ref="L641" r:id="rId395" display="https://barttorvik.com/team.php?team=UT+Rio+Grande+Valley&amp;year=2015" xr:uid="{B51DEA36-2F65-4794-A72D-02B91BB72F96}"/>
    <hyperlink ref="L643" r:id="rId396" display="https://barttorvik.com/team.php?team=SIU+Edwardsville&amp;year=2015" xr:uid="{473E4215-0C0D-439C-87B3-62E91CD41CFA}"/>
    <hyperlink ref="L645" r:id="rId397" display="https://barttorvik.com/team.php?team=Mount+St.+Mary%27s&amp;year=2015" xr:uid="{BC5C3312-6163-4C23-A43A-492C7231B401}"/>
    <hyperlink ref="L647" r:id="rId398" display="https://barttorvik.com/team.php?team=Texas+A%26M+Corpus+Chris&amp;year=2015" xr:uid="{44C82A94-716D-4A99-AC29-7F255552F36B}"/>
    <hyperlink ref="L649" r:id="rId399" display="https://barttorvik.com/team.php?team=Maine&amp;year=2015" xr:uid="{877A71D3-A277-4D3E-8409-F6AD3E2BEECB}"/>
    <hyperlink ref="L651" r:id="rId400" display="https://barttorvik.com/team.php?team=Illinois+Chicago&amp;year=2015" xr:uid="{81606332-AA00-4DA8-9235-556A0AC142A4}"/>
    <hyperlink ref="L653" r:id="rId401" display="https://barttorvik.com/team.php?team=Southern+Miss&amp;year=2015" xr:uid="{BC23AC14-96D6-4A71-8304-841BEB0EDE46}"/>
    <hyperlink ref="L655" r:id="rId402" display="https://barttorvik.com/team.php?team=Western+Illinois&amp;year=2015" xr:uid="{0C3FAD19-2C83-4160-A624-6CDB67A23B78}"/>
    <hyperlink ref="L657" r:id="rId403" display="https://barttorvik.com/team.php?team=Southern+Utah&amp;year=2015" xr:uid="{3335E584-2ED8-4BCD-A259-D7425BE0F6D5}"/>
    <hyperlink ref="L659" r:id="rId404" display="https://barttorvik.com/team.php?team=Savannah+St.&amp;year=2015" xr:uid="{252FAF3E-4CA9-4FD5-A388-ECE0C604FD38}"/>
    <hyperlink ref="L661" r:id="rId405" display="https://barttorvik.com/team.php?team=Wagner&amp;year=2015" xr:uid="{553A1F09-A6FB-46EF-80D9-44A3C2D94C21}"/>
    <hyperlink ref="M663" r:id="rId406" display="https://barttorvik.com/trank.php?&amp;begin=20141101&amp;end=20150316&amp;conlimit=All&amp;year=2015&amp;top=0&amp;venue=All&amp;type=N&amp;mingames=0&amp;quad=5&amp;rpi=" xr:uid="{53DC0C34-56F6-4CD3-8A2A-635EDE42AF05}"/>
    <hyperlink ref="L664" r:id="rId407" display="https://barttorvik.com/team.php?team=Arkansas+Pine+Bluff&amp;year=2015" xr:uid="{C43F937A-D103-450A-8F0A-22D274F79684}"/>
    <hyperlink ref="L666" r:id="rId408" display="https://barttorvik.com/team.php?team=Abilene+Christian&amp;year=2015" xr:uid="{30E3ED9A-E0B0-46FE-A610-4BAAB7493558}"/>
    <hyperlink ref="L668" r:id="rId409" display="https://barttorvik.com/team.php?team=Marist&amp;year=2015" xr:uid="{2BC6DD15-B06F-4394-ADB2-2AFFBE778F8F}"/>
    <hyperlink ref="L670" r:id="rId410" display="https://barttorvik.com/team.php?team=Stetson&amp;year=2015" xr:uid="{6EF5A946-CA3A-418B-BB19-26FD7D1F84E4}"/>
    <hyperlink ref="L672" r:id="rId411" display="https://barttorvik.com/team.php?team=UMBC&amp;year=2015" xr:uid="{C4CBF2C8-64F9-42D0-A1E7-1FAF5790C9EC}"/>
    <hyperlink ref="L674" r:id="rId412" display="https://barttorvik.com/team.php?team=Kennesaw+St.&amp;year=2015" xr:uid="{4AC5E48B-9653-4690-984B-8AF4E23342CC}"/>
    <hyperlink ref="L676" r:id="rId413" display="https://barttorvik.com/team.php?team=Central+Connecticut&amp;year=2015" xr:uid="{1DFB6B9E-C042-4CF7-B4E2-0B1EF270B03A}"/>
    <hyperlink ref="L678" r:id="rId414" display="https://barttorvik.com/team.php?team=Delaware&amp;year=2015" xr:uid="{0DFC390E-4313-440B-AEC6-DEBD944D7A7D}"/>
    <hyperlink ref="L680" r:id="rId415" display="https://barttorvik.com/team.php?team=Tennessee+St.&amp;year=2015" xr:uid="{1395FABC-5A61-4519-B921-E115AA207FBD}"/>
    <hyperlink ref="L682" r:id="rId416" display="https://barttorvik.com/team.php?team=Longwood&amp;year=2015" xr:uid="{7CE52FEA-9330-4E10-A9A1-81C2F7EBAE42}"/>
    <hyperlink ref="L684" r:id="rId417" display="https://barttorvik.com/team.php?team=North+Carolina+A%26T&amp;year=2015" xr:uid="{0B593090-255E-4872-95DD-0860B2BD2177}"/>
    <hyperlink ref="L686" r:id="rId418" display="https://barttorvik.com/team.php?team=Coppin+St.&amp;year=2015" xr:uid="{A0B43F4F-BA34-4C0E-A278-BFF33D6DA77C}"/>
    <hyperlink ref="L688" r:id="rId419" display="https://barttorvik.com/team.php?team=Bethune+Cookman&amp;year=2015" xr:uid="{7EB6483E-4B58-493C-9657-40D8C11C7CA8}"/>
    <hyperlink ref="L690" r:id="rId420" display="https://barttorvik.com/team.php?team=Jacksonville&amp;year=2015" xr:uid="{E8DCF221-E0D5-4C4B-8DF5-F0DB8EBC9935}"/>
    <hyperlink ref="L692" r:id="rId421" display="https://barttorvik.com/team.php?team=Chicago+St.&amp;year=2015" xr:uid="{13B4C2A1-A9D9-48BF-A688-98790E5AD85E}"/>
    <hyperlink ref="L694" r:id="rId422" display="https://barttorvik.com/team.php?team=South+Carolina+St.&amp;year=2015" xr:uid="{54028209-0938-49BE-BB84-53D9445F2134}"/>
    <hyperlink ref="L696" r:id="rId423" display="https://barttorvik.com/team.php?team=San+Jose+St.&amp;year=2015" xr:uid="{16129447-06F9-46CF-B798-FAAF6B5D6BD4}"/>
    <hyperlink ref="L698" r:id="rId424" display="https://barttorvik.com/team.php?team=Nicholls+St.&amp;year=2015" xr:uid="{5C1B6370-1702-4BD6-AC2B-7E1B898D5B66}"/>
    <hyperlink ref="L700" r:id="rId425" display="https://barttorvik.com/team.php?team=Binghamton&amp;year=2015" xr:uid="{CB81EB5E-D599-4F73-9C55-C8045E7CBF88}"/>
    <hyperlink ref="L702" r:id="rId426" display="https://barttorvik.com/team.php?team=Central+Arkansas&amp;year=2015" xr:uid="{10F83AA9-A2B5-4497-96E1-A15C2A56AEFD}"/>
    <hyperlink ref="L704" r:id="rId427" display="https://barttorvik.com/team.php?team=Presbyterian&amp;year=2015" xr:uid="{4C473753-D4EC-47B2-BA46-BFE8971F62A0}"/>
    <hyperlink ref="L706" r:id="rId428" display="https://barttorvik.com/team.php?team=Alabama+A%26M&amp;year=2015" xr:uid="{F0569799-EF06-4603-A85C-3067E28C2278}"/>
    <hyperlink ref="L708" r:id="rId429" display="https://barttorvik.com/team.php?team=Mississippi+Valley+St.&amp;year=2015" xr:uid="{9B213B66-F210-47FD-AAB6-F11CAE6E2277}"/>
    <hyperlink ref="L710" r:id="rId430" display="https://barttorvik.com/team.php?team=Alcorn+St.&amp;year=2015" xr:uid="{D79AD000-F5B2-47CE-ADF7-E43666EE81DE}"/>
    <hyperlink ref="L712" r:id="rId431" display="https://barttorvik.com/team.php?team=Florida+A%26M&amp;year=2015" xr:uid="{5BAE771F-0192-4E1F-8A08-6F7E33AED21A}"/>
    <hyperlink ref="L714" r:id="rId432" display="https://barttorvik.com/team.php?team=Grambling+St.&amp;year=2015" xr:uid="{B025C2A3-1817-4B56-94F7-547C3E540306}"/>
    <hyperlink ref="M716" r:id="rId433" display="https://barttorvik.com/trank.php?&amp;begin=20141101&amp;end=20150316&amp;conlimit=All&amp;year=2015&amp;top=0&amp;venue=All&amp;type=N&amp;mingames=0&amp;quad=5&amp;rpi=" xr:uid="{1713AFC1-9D32-4E6E-BC6E-A088020E82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43C9-ECF1-4460-A4FC-467D8709F88F}">
  <dimension ref="A1:T716"/>
  <sheetViews>
    <sheetView topLeftCell="A118" workbookViewId="0">
      <selection activeCell="A2" sqref="A2"/>
    </sheetView>
  </sheetViews>
  <sheetFormatPr defaultRowHeight="15" x14ac:dyDescent="0.25"/>
  <cols>
    <col min="2" max="2" width="22.7109375" bestFit="1" customWidth="1"/>
    <col min="4" max="4" width="22.7109375" bestFit="1" customWidth="1"/>
    <col min="7" max="7" width="17.140625" customWidth="1"/>
  </cols>
  <sheetData>
    <row r="1" spans="1:20" x14ac:dyDescent="0.25">
      <c r="A1" t="s">
        <v>386</v>
      </c>
      <c r="B1" t="s">
        <v>387</v>
      </c>
      <c r="D1" t="s">
        <v>388</v>
      </c>
      <c r="E1" t="s">
        <v>15</v>
      </c>
      <c r="F1" t="s">
        <v>16</v>
      </c>
      <c r="I1" s="13" t="s">
        <v>171</v>
      </c>
      <c r="J1" s="15">
        <v>0.98340000000000005</v>
      </c>
      <c r="L1" t="s">
        <v>35</v>
      </c>
      <c r="M1">
        <v>8.2199999999999995E-2</v>
      </c>
      <c r="P1" s="13" t="s">
        <v>171</v>
      </c>
      <c r="Q1" s="15">
        <v>0.98340000000000005</v>
      </c>
      <c r="S1" t="s">
        <v>35</v>
      </c>
      <c r="T1">
        <v>0.1336</v>
      </c>
    </row>
    <row r="2" spans="1:20" ht="15.75" thickBot="1" x14ac:dyDescent="0.3">
      <c r="A2" t="str">
        <f>IF(B2=D2,"","BAD")</f>
        <v/>
      </c>
      <c r="B2" t="s">
        <v>35</v>
      </c>
      <c r="D2" t="s">
        <v>35</v>
      </c>
      <c r="E2">
        <v>8.2199999999999995E-2</v>
      </c>
      <c r="F2">
        <v>0.1336</v>
      </c>
      <c r="I2" s="14" t="s">
        <v>392</v>
      </c>
      <c r="J2" s="16">
        <v>1</v>
      </c>
      <c r="L2" t="s">
        <v>36</v>
      </c>
      <c r="M2">
        <v>0.27650000000000002</v>
      </c>
      <c r="P2" s="14" t="s">
        <v>392</v>
      </c>
      <c r="Q2" s="16">
        <v>1</v>
      </c>
      <c r="S2" t="s">
        <v>36</v>
      </c>
      <c r="T2">
        <v>0.49020000000000002</v>
      </c>
    </row>
    <row r="3" spans="1:20" x14ac:dyDescent="0.25">
      <c r="A3" t="str">
        <f t="shared" ref="A3:A66" si="0">IF(B3=D3,"","BAD")</f>
        <v/>
      </c>
      <c r="B3" t="s">
        <v>36</v>
      </c>
      <c r="D3" t="s">
        <v>36</v>
      </c>
      <c r="E3">
        <v>0.27650000000000002</v>
      </c>
      <c r="F3">
        <v>0.49020000000000002</v>
      </c>
      <c r="I3" s="13" t="s">
        <v>362</v>
      </c>
      <c r="J3" s="15">
        <v>0.97099999999999997</v>
      </c>
      <c r="L3" t="s">
        <v>37</v>
      </c>
      <c r="M3">
        <v>0.58040000000000003</v>
      </c>
      <c r="P3" s="13" t="s">
        <v>378</v>
      </c>
      <c r="Q3" s="15">
        <v>0.97789999999999999</v>
      </c>
      <c r="S3" t="s">
        <v>37</v>
      </c>
      <c r="T3">
        <v>0.76419999999999999</v>
      </c>
    </row>
    <row r="4" spans="1:20" ht="15.75" thickBot="1" x14ac:dyDescent="0.3">
      <c r="A4" t="str">
        <f t="shared" si="0"/>
        <v/>
      </c>
      <c r="B4" t="s">
        <v>37</v>
      </c>
      <c r="D4" t="s">
        <v>37</v>
      </c>
      <c r="E4">
        <v>0.58040000000000003</v>
      </c>
      <c r="F4">
        <v>0.76419999999999999</v>
      </c>
      <c r="I4" s="14" t="s">
        <v>393</v>
      </c>
      <c r="J4" s="16">
        <v>2</v>
      </c>
      <c r="L4" t="s">
        <v>38</v>
      </c>
      <c r="M4">
        <v>0.79510000000000003</v>
      </c>
      <c r="P4" s="14" t="s">
        <v>394</v>
      </c>
      <c r="Q4" s="16">
        <v>2</v>
      </c>
      <c r="S4" t="s">
        <v>38</v>
      </c>
      <c r="T4">
        <v>0.70009999999999994</v>
      </c>
    </row>
    <row r="5" spans="1:20" x14ac:dyDescent="0.25">
      <c r="A5" t="str">
        <f t="shared" si="0"/>
        <v/>
      </c>
      <c r="B5" t="s">
        <v>38</v>
      </c>
      <c r="D5" t="s">
        <v>38</v>
      </c>
      <c r="E5">
        <v>0.79510000000000003</v>
      </c>
      <c r="F5">
        <v>0.70009999999999994</v>
      </c>
      <c r="I5" s="13" t="s">
        <v>378</v>
      </c>
      <c r="J5" s="17">
        <v>0.9708</v>
      </c>
      <c r="L5" t="s">
        <v>39</v>
      </c>
      <c r="M5">
        <v>8.4699999999999998E-2</v>
      </c>
      <c r="P5" s="13" t="s">
        <v>361</v>
      </c>
      <c r="Q5" s="17">
        <v>0.97760000000000002</v>
      </c>
      <c r="S5" t="s">
        <v>39</v>
      </c>
      <c r="T5">
        <v>0.1071</v>
      </c>
    </row>
    <row r="6" spans="1:20" ht="15.75" thickBot="1" x14ac:dyDescent="0.3">
      <c r="A6" t="str">
        <f t="shared" si="0"/>
        <v/>
      </c>
      <c r="B6" t="s">
        <v>39</v>
      </c>
      <c r="D6" t="s">
        <v>39</v>
      </c>
      <c r="E6">
        <v>8.4699999999999998E-2</v>
      </c>
      <c r="F6">
        <v>0.1071</v>
      </c>
      <c r="I6" s="14" t="s">
        <v>394</v>
      </c>
      <c r="J6" s="18">
        <v>3</v>
      </c>
      <c r="L6" t="s">
        <v>40</v>
      </c>
      <c r="M6">
        <v>0.23330000000000001</v>
      </c>
      <c r="P6" s="14" t="s">
        <v>399</v>
      </c>
      <c r="Q6" s="18">
        <v>3</v>
      </c>
      <c r="S6" t="s">
        <v>40</v>
      </c>
      <c r="T6">
        <v>0.26319999999999999</v>
      </c>
    </row>
    <row r="7" spans="1:20" x14ac:dyDescent="0.25">
      <c r="A7" t="str">
        <f t="shared" si="0"/>
        <v/>
      </c>
      <c r="B7" t="s">
        <v>40</v>
      </c>
      <c r="D7" t="s">
        <v>40</v>
      </c>
      <c r="E7">
        <v>0.23330000000000001</v>
      </c>
      <c r="F7">
        <v>0.26319999999999999</v>
      </c>
      <c r="I7" s="13" t="s">
        <v>107</v>
      </c>
      <c r="J7" s="19">
        <v>0.96140000000000003</v>
      </c>
      <c r="L7" t="s">
        <v>41</v>
      </c>
      <c r="M7">
        <v>0.63060000000000005</v>
      </c>
      <c r="P7" s="13" t="s">
        <v>45</v>
      </c>
      <c r="Q7" s="19">
        <v>0.97609999999999997</v>
      </c>
      <c r="S7" t="s">
        <v>41</v>
      </c>
      <c r="T7">
        <v>0.50419999999999998</v>
      </c>
    </row>
    <row r="8" spans="1:20" ht="15.75" thickBot="1" x14ac:dyDescent="0.3">
      <c r="A8" t="str">
        <f t="shared" si="0"/>
        <v/>
      </c>
      <c r="B8" t="s">
        <v>41</v>
      </c>
      <c r="D8" t="s">
        <v>41</v>
      </c>
      <c r="E8">
        <v>0.63060000000000005</v>
      </c>
      <c r="F8">
        <v>0.50419999999999998</v>
      </c>
      <c r="I8" s="14" t="s">
        <v>395</v>
      </c>
      <c r="J8" s="20">
        <v>4</v>
      </c>
      <c r="L8" t="s">
        <v>42</v>
      </c>
      <c r="M8">
        <v>4.8399999999999999E-2</v>
      </c>
      <c r="P8" s="14" t="s">
        <v>397</v>
      </c>
      <c r="Q8" s="20">
        <v>4</v>
      </c>
      <c r="S8" t="s">
        <v>42</v>
      </c>
      <c r="T8">
        <v>6.3399999999999998E-2</v>
      </c>
    </row>
    <row r="9" spans="1:20" x14ac:dyDescent="0.25">
      <c r="A9" t="str">
        <f t="shared" si="0"/>
        <v/>
      </c>
      <c r="B9" t="s">
        <v>42</v>
      </c>
      <c r="D9" t="s">
        <v>42</v>
      </c>
      <c r="E9">
        <v>4.8399999999999999E-2</v>
      </c>
      <c r="F9">
        <v>6.3399999999999998E-2</v>
      </c>
      <c r="I9" s="13" t="s">
        <v>231</v>
      </c>
      <c r="J9" s="21">
        <v>0.96109999999999995</v>
      </c>
      <c r="L9" t="s">
        <v>43</v>
      </c>
      <c r="M9">
        <v>0.35149999999999998</v>
      </c>
      <c r="P9" s="13" t="s">
        <v>352</v>
      </c>
      <c r="Q9" s="21">
        <v>0.97319999999999995</v>
      </c>
      <c r="S9" t="s">
        <v>43</v>
      </c>
      <c r="T9">
        <v>0.48980000000000001</v>
      </c>
    </row>
    <row r="10" spans="1:20" ht="15.75" thickBot="1" x14ac:dyDescent="0.3">
      <c r="A10" t="str">
        <f t="shared" si="0"/>
        <v/>
      </c>
      <c r="B10" t="s">
        <v>43</v>
      </c>
      <c r="D10" t="s">
        <v>43</v>
      </c>
      <c r="E10">
        <v>0.35149999999999998</v>
      </c>
      <c r="F10">
        <v>0.48980000000000001</v>
      </c>
      <c r="I10" s="14" t="s">
        <v>396</v>
      </c>
      <c r="J10" s="22">
        <v>5</v>
      </c>
      <c r="L10" t="s">
        <v>44</v>
      </c>
      <c r="M10">
        <v>0.16209999999999999</v>
      </c>
      <c r="P10" s="14" t="s">
        <v>403</v>
      </c>
      <c r="Q10" s="22">
        <v>5</v>
      </c>
      <c r="S10" t="s">
        <v>44</v>
      </c>
      <c r="T10">
        <v>0.36159999999999998</v>
      </c>
    </row>
    <row r="11" spans="1:20" x14ac:dyDescent="0.25">
      <c r="A11" t="str">
        <f t="shared" si="0"/>
        <v/>
      </c>
      <c r="B11" t="s">
        <v>44</v>
      </c>
      <c r="D11" t="s">
        <v>44</v>
      </c>
      <c r="E11">
        <v>0.16209999999999999</v>
      </c>
      <c r="F11">
        <v>0.36159999999999998</v>
      </c>
      <c r="I11" s="13" t="s">
        <v>45</v>
      </c>
      <c r="J11" s="23">
        <v>0.95250000000000001</v>
      </c>
      <c r="L11" t="s">
        <v>45</v>
      </c>
      <c r="M11">
        <v>0.95250000000000001</v>
      </c>
      <c r="P11" s="13" t="s">
        <v>107</v>
      </c>
      <c r="Q11" s="23">
        <v>0.9718</v>
      </c>
      <c r="S11" t="s">
        <v>45</v>
      </c>
      <c r="T11">
        <v>0.97609999999999997</v>
      </c>
    </row>
    <row r="12" spans="1:20" ht="15.75" thickBot="1" x14ac:dyDescent="0.3">
      <c r="A12" t="str">
        <f t="shared" si="0"/>
        <v/>
      </c>
      <c r="B12" t="s">
        <v>45</v>
      </c>
      <c r="D12" t="s">
        <v>45</v>
      </c>
      <c r="E12">
        <v>0.95250000000000001</v>
      </c>
      <c r="F12">
        <v>0.97609999999999997</v>
      </c>
      <c r="I12" s="14" t="s">
        <v>397</v>
      </c>
      <c r="J12" s="24">
        <v>6</v>
      </c>
      <c r="L12" t="s">
        <v>46</v>
      </c>
      <c r="M12">
        <v>0.64649999999999996</v>
      </c>
      <c r="P12" s="14" t="s">
        <v>395</v>
      </c>
      <c r="Q12" s="24">
        <v>6</v>
      </c>
      <c r="S12" t="s">
        <v>46</v>
      </c>
      <c r="T12">
        <v>0.83230000000000004</v>
      </c>
    </row>
    <row r="13" spans="1:20" x14ac:dyDescent="0.25">
      <c r="A13" t="str">
        <f t="shared" si="0"/>
        <v/>
      </c>
      <c r="B13" t="s">
        <v>46</v>
      </c>
      <c r="D13" t="s">
        <v>46</v>
      </c>
      <c r="E13">
        <v>0.64649999999999996</v>
      </c>
      <c r="F13">
        <v>0.83230000000000004</v>
      </c>
      <c r="I13" s="13" t="s">
        <v>247</v>
      </c>
      <c r="J13" s="25">
        <v>0.93920000000000003</v>
      </c>
      <c r="L13" t="s">
        <v>47</v>
      </c>
      <c r="M13">
        <v>0.84919999999999995</v>
      </c>
      <c r="P13" s="13" t="s">
        <v>362</v>
      </c>
      <c r="Q13" s="25">
        <v>0.9718</v>
      </c>
      <c r="S13" t="s">
        <v>47</v>
      </c>
      <c r="T13">
        <v>0.86329999999999996</v>
      </c>
    </row>
    <row r="14" spans="1:20" ht="15.75" thickBot="1" x14ac:dyDescent="0.3">
      <c r="A14" t="str">
        <f t="shared" si="0"/>
        <v/>
      </c>
      <c r="B14" t="s">
        <v>47</v>
      </c>
      <c r="D14" t="s">
        <v>47</v>
      </c>
      <c r="E14">
        <v>0.84919999999999995</v>
      </c>
      <c r="F14">
        <v>0.86329999999999996</v>
      </c>
      <c r="I14" s="14" t="s">
        <v>398</v>
      </c>
      <c r="J14" s="26">
        <v>7</v>
      </c>
      <c r="L14" t="s">
        <v>49</v>
      </c>
      <c r="M14">
        <v>0.1066</v>
      </c>
      <c r="P14" s="14" t="s">
        <v>393</v>
      </c>
      <c r="Q14" s="26">
        <v>7</v>
      </c>
      <c r="S14" t="s">
        <v>49</v>
      </c>
      <c r="T14">
        <v>0.13150000000000001</v>
      </c>
    </row>
    <row r="15" spans="1:20" x14ac:dyDescent="0.25">
      <c r="A15" t="str">
        <f t="shared" si="0"/>
        <v/>
      </c>
      <c r="B15" t="s">
        <v>48</v>
      </c>
      <c r="D15" t="s">
        <v>48</v>
      </c>
      <c r="E15">
        <v>0.3352</v>
      </c>
      <c r="F15">
        <v>0.39500000000000002</v>
      </c>
      <c r="I15" s="13" t="s">
        <v>361</v>
      </c>
      <c r="J15" s="27">
        <v>0.93899999999999995</v>
      </c>
      <c r="L15" t="s">
        <v>50</v>
      </c>
      <c r="M15">
        <v>0.22320000000000001</v>
      </c>
      <c r="P15" s="13" t="s">
        <v>136</v>
      </c>
      <c r="Q15" s="27">
        <v>0.96499999999999997</v>
      </c>
      <c r="S15" t="s">
        <v>50</v>
      </c>
      <c r="T15">
        <v>0.18720000000000001</v>
      </c>
    </row>
    <row r="16" spans="1:20" ht="15.75" thickBot="1" x14ac:dyDescent="0.3">
      <c r="A16" t="str">
        <f t="shared" si="0"/>
        <v/>
      </c>
      <c r="B16" t="s">
        <v>49</v>
      </c>
      <c r="D16" t="s">
        <v>49</v>
      </c>
      <c r="E16">
        <v>0.1066</v>
      </c>
      <c r="F16">
        <v>0.13150000000000001</v>
      </c>
      <c r="I16" s="14" t="s">
        <v>399</v>
      </c>
      <c r="J16" s="28">
        <v>8</v>
      </c>
      <c r="L16" t="s">
        <v>51</v>
      </c>
      <c r="M16">
        <v>0.35389999999999999</v>
      </c>
      <c r="P16" s="14" t="s">
        <v>397</v>
      </c>
      <c r="Q16" s="28">
        <v>8</v>
      </c>
      <c r="S16" t="s">
        <v>51</v>
      </c>
      <c r="T16">
        <v>0.24970000000000001</v>
      </c>
    </row>
    <row r="17" spans="1:20" x14ac:dyDescent="0.25">
      <c r="A17" t="str">
        <f t="shared" si="0"/>
        <v/>
      </c>
      <c r="B17" t="s">
        <v>50</v>
      </c>
      <c r="D17" t="s">
        <v>50</v>
      </c>
      <c r="E17">
        <v>0.22320000000000001</v>
      </c>
      <c r="F17">
        <v>0.18720000000000001</v>
      </c>
      <c r="I17" s="13" t="s">
        <v>136</v>
      </c>
      <c r="J17" s="29">
        <v>0.93820000000000003</v>
      </c>
      <c r="L17" t="s">
        <v>52</v>
      </c>
      <c r="M17">
        <v>0.56269999999999998</v>
      </c>
      <c r="P17" s="13" t="s">
        <v>251</v>
      </c>
      <c r="Q17" s="29">
        <v>0.96079999999999999</v>
      </c>
      <c r="S17" t="s">
        <v>52</v>
      </c>
      <c r="T17">
        <v>0.59809999999999997</v>
      </c>
    </row>
    <row r="18" spans="1:20" ht="15.75" thickBot="1" x14ac:dyDescent="0.3">
      <c r="A18" t="str">
        <f t="shared" si="0"/>
        <v/>
      </c>
      <c r="B18" t="s">
        <v>51</v>
      </c>
      <c r="D18" t="s">
        <v>51</v>
      </c>
      <c r="E18">
        <v>0.35389999999999999</v>
      </c>
      <c r="F18">
        <v>0.24970000000000001</v>
      </c>
      <c r="I18" s="14" t="s">
        <v>397</v>
      </c>
      <c r="J18" s="30">
        <v>9</v>
      </c>
      <c r="L18" t="s">
        <v>53</v>
      </c>
      <c r="M18">
        <v>0.15909999999999999</v>
      </c>
      <c r="P18" s="14" t="s">
        <v>407</v>
      </c>
      <c r="Q18" s="30">
        <v>9</v>
      </c>
      <c r="S18" t="s">
        <v>53</v>
      </c>
      <c r="T18">
        <v>0.18529999999999999</v>
      </c>
    </row>
    <row r="19" spans="1:20" x14ac:dyDescent="0.25">
      <c r="A19" t="str">
        <f t="shared" si="0"/>
        <v/>
      </c>
      <c r="B19" t="s">
        <v>52</v>
      </c>
      <c r="D19" t="s">
        <v>52</v>
      </c>
      <c r="E19">
        <v>0.56269999999999998</v>
      </c>
      <c r="F19">
        <v>0.59809999999999997</v>
      </c>
      <c r="I19" s="13" t="s">
        <v>184</v>
      </c>
      <c r="J19" s="31">
        <v>0.93400000000000005</v>
      </c>
      <c r="L19" t="s">
        <v>54</v>
      </c>
      <c r="M19">
        <v>0.39900000000000002</v>
      </c>
      <c r="P19" s="13" t="s">
        <v>250</v>
      </c>
      <c r="Q19" s="31">
        <v>0.9577</v>
      </c>
      <c r="S19" t="s">
        <v>54</v>
      </c>
      <c r="T19">
        <v>0.23899999999999999</v>
      </c>
    </row>
    <row r="20" spans="1:20" ht="15.75" thickBot="1" x14ac:dyDescent="0.3">
      <c r="A20" t="str">
        <f t="shared" si="0"/>
        <v/>
      </c>
      <c r="B20" t="s">
        <v>53</v>
      </c>
      <c r="D20" t="s">
        <v>53</v>
      </c>
      <c r="E20">
        <v>0.15909999999999999</v>
      </c>
      <c r="F20">
        <v>0.18529999999999999</v>
      </c>
      <c r="I20" s="14" t="s">
        <v>400</v>
      </c>
      <c r="J20" s="32">
        <v>10</v>
      </c>
      <c r="L20" t="s">
        <v>55</v>
      </c>
      <c r="M20">
        <v>0.90600000000000003</v>
      </c>
      <c r="P20" s="14" t="s">
        <v>420</v>
      </c>
      <c r="Q20" s="32">
        <v>10</v>
      </c>
      <c r="S20" t="s">
        <v>55</v>
      </c>
      <c r="T20">
        <v>0.94330000000000003</v>
      </c>
    </row>
    <row r="21" spans="1:20" x14ac:dyDescent="0.25">
      <c r="A21" t="str">
        <f t="shared" si="0"/>
        <v/>
      </c>
      <c r="B21" t="s">
        <v>54</v>
      </c>
      <c r="D21" t="s">
        <v>54</v>
      </c>
      <c r="E21">
        <v>0.39900000000000002</v>
      </c>
      <c r="F21">
        <v>0.23899999999999999</v>
      </c>
      <c r="I21" s="13" t="s">
        <v>203</v>
      </c>
      <c r="J21" s="33">
        <v>0.93100000000000005</v>
      </c>
      <c r="L21" t="s">
        <v>56</v>
      </c>
      <c r="M21">
        <v>0.43340000000000001</v>
      </c>
      <c r="P21" s="13" t="s">
        <v>375</v>
      </c>
      <c r="Q21" s="33">
        <v>0.95650000000000002</v>
      </c>
      <c r="S21" t="s">
        <v>56</v>
      </c>
      <c r="T21">
        <v>0.63460000000000005</v>
      </c>
    </row>
    <row r="22" spans="1:20" ht="15.75" thickBot="1" x14ac:dyDescent="0.3">
      <c r="A22" t="str">
        <f t="shared" si="0"/>
        <v/>
      </c>
      <c r="B22" t="s">
        <v>55</v>
      </c>
      <c r="D22" t="s">
        <v>55</v>
      </c>
      <c r="E22">
        <v>0.90600000000000003</v>
      </c>
      <c r="F22">
        <v>0.94330000000000003</v>
      </c>
      <c r="I22" s="14" t="s">
        <v>401</v>
      </c>
      <c r="J22" s="34">
        <v>11</v>
      </c>
      <c r="L22" t="s">
        <v>57</v>
      </c>
      <c r="M22">
        <v>8.1299999999999997E-2</v>
      </c>
      <c r="P22" s="14" t="s">
        <v>410</v>
      </c>
      <c r="Q22" s="34">
        <v>11</v>
      </c>
      <c r="S22" t="s">
        <v>57</v>
      </c>
      <c r="T22">
        <v>0.14499999999999999</v>
      </c>
    </row>
    <row r="23" spans="1:20" x14ac:dyDescent="0.25">
      <c r="A23" t="str">
        <f t="shared" si="0"/>
        <v/>
      </c>
      <c r="B23" t="s">
        <v>56</v>
      </c>
      <c r="D23" t="s">
        <v>56</v>
      </c>
      <c r="E23">
        <v>0.43340000000000001</v>
      </c>
      <c r="F23">
        <v>0.63460000000000005</v>
      </c>
      <c r="I23" s="13" t="s">
        <v>243</v>
      </c>
      <c r="J23" s="35">
        <v>0.93020000000000003</v>
      </c>
      <c r="L23" t="s">
        <v>58</v>
      </c>
      <c r="M23">
        <v>9.9900000000000003E-2</v>
      </c>
      <c r="P23" s="13" t="s">
        <v>167</v>
      </c>
      <c r="Q23" s="35">
        <v>0.94610000000000005</v>
      </c>
      <c r="S23" t="s">
        <v>58</v>
      </c>
      <c r="T23">
        <v>0.12720000000000001</v>
      </c>
    </row>
    <row r="24" spans="1:20" ht="15.75" thickBot="1" x14ac:dyDescent="0.3">
      <c r="A24" t="str">
        <f t="shared" si="0"/>
        <v/>
      </c>
      <c r="B24" t="s">
        <v>57</v>
      </c>
      <c r="D24" t="s">
        <v>57</v>
      </c>
      <c r="E24">
        <v>8.1299999999999997E-2</v>
      </c>
      <c r="F24">
        <v>0.14499999999999999</v>
      </c>
      <c r="I24" s="14" t="s">
        <v>402</v>
      </c>
      <c r="J24" s="36">
        <v>12</v>
      </c>
      <c r="L24" t="s">
        <v>59</v>
      </c>
      <c r="M24">
        <v>0.72699999999999998</v>
      </c>
      <c r="P24" s="14" t="s">
        <v>393</v>
      </c>
      <c r="Q24" s="36">
        <v>12</v>
      </c>
      <c r="S24" t="s">
        <v>59</v>
      </c>
      <c r="T24">
        <v>0.89629999999999999</v>
      </c>
    </row>
    <row r="25" spans="1:20" x14ac:dyDescent="0.25">
      <c r="A25" t="str">
        <f t="shared" si="0"/>
        <v/>
      </c>
      <c r="B25" t="s">
        <v>58</v>
      </c>
      <c r="D25" t="s">
        <v>58</v>
      </c>
      <c r="E25">
        <v>9.9900000000000003E-2</v>
      </c>
      <c r="F25">
        <v>0.12720000000000001</v>
      </c>
      <c r="I25" s="13" t="s">
        <v>352</v>
      </c>
      <c r="J25" s="37">
        <v>0.91700000000000004</v>
      </c>
      <c r="L25" t="s">
        <v>60</v>
      </c>
      <c r="M25">
        <v>0.64610000000000001</v>
      </c>
      <c r="P25" s="13" t="s">
        <v>55</v>
      </c>
      <c r="Q25" s="37">
        <v>0.94330000000000003</v>
      </c>
      <c r="S25" t="s">
        <v>60</v>
      </c>
      <c r="T25">
        <v>0.77310000000000001</v>
      </c>
    </row>
    <row r="26" spans="1:20" ht="15.75" thickBot="1" x14ac:dyDescent="0.3">
      <c r="A26" t="str">
        <f t="shared" si="0"/>
        <v/>
      </c>
      <c r="B26" t="s">
        <v>59</v>
      </c>
      <c r="D26" t="s">
        <v>59</v>
      </c>
      <c r="E26">
        <v>0.72699999999999998</v>
      </c>
      <c r="F26">
        <v>0.89629999999999999</v>
      </c>
      <c r="I26" s="14" t="s">
        <v>403</v>
      </c>
      <c r="J26" s="38">
        <v>13</v>
      </c>
      <c r="L26" t="s">
        <v>61</v>
      </c>
      <c r="M26">
        <v>0.43369999999999997</v>
      </c>
      <c r="P26" s="14" t="s">
        <v>405</v>
      </c>
      <c r="Q26" s="38">
        <v>13</v>
      </c>
      <c r="S26" t="s">
        <v>61</v>
      </c>
      <c r="T26">
        <v>0.30709999999999998</v>
      </c>
    </row>
    <row r="27" spans="1:20" x14ac:dyDescent="0.25">
      <c r="A27" t="str">
        <f t="shared" si="0"/>
        <v/>
      </c>
      <c r="B27" t="s">
        <v>60</v>
      </c>
      <c r="D27" t="s">
        <v>60</v>
      </c>
      <c r="E27">
        <v>0.64610000000000001</v>
      </c>
      <c r="F27">
        <v>0.77310000000000001</v>
      </c>
      <c r="I27" s="13" t="s">
        <v>267</v>
      </c>
      <c r="J27" s="39">
        <v>0.91</v>
      </c>
      <c r="L27" t="s">
        <v>62</v>
      </c>
      <c r="M27">
        <v>0.66710000000000003</v>
      </c>
      <c r="P27" s="13" t="s">
        <v>98</v>
      </c>
      <c r="Q27" s="39">
        <v>0.93540000000000001</v>
      </c>
      <c r="S27" t="s">
        <v>62</v>
      </c>
      <c r="T27">
        <v>0.68779999999999997</v>
      </c>
    </row>
    <row r="28" spans="1:20" ht="15.75" thickBot="1" x14ac:dyDescent="0.3">
      <c r="A28" t="str">
        <f t="shared" si="0"/>
        <v/>
      </c>
      <c r="B28" t="s">
        <v>61</v>
      </c>
      <c r="D28" t="s">
        <v>61</v>
      </c>
      <c r="E28">
        <v>0.43369999999999997</v>
      </c>
      <c r="F28">
        <v>0.30709999999999998</v>
      </c>
      <c r="I28" s="14" t="s">
        <v>404</v>
      </c>
      <c r="J28" s="40">
        <v>14</v>
      </c>
      <c r="L28" t="s">
        <v>63</v>
      </c>
      <c r="M28">
        <v>0.29680000000000001</v>
      </c>
      <c r="P28" s="14" t="s">
        <v>415</v>
      </c>
      <c r="Q28" s="40">
        <v>14</v>
      </c>
      <c r="S28" t="s">
        <v>63</v>
      </c>
      <c r="T28">
        <v>0.36780000000000002</v>
      </c>
    </row>
    <row r="29" spans="1:20" x14ac:dyDescent="0.25">
      <c r="A29" t="str">
        <f t="shared" si="0"/>
        <v/>
      </c>
      <c r="B29" t="s">
        <v>62</v>
      </c>
      <c r="D29" t="s">
        <v>62</v>
      </c>
      <c r="E29">
        <v>0.66710000000000003</v>
      </c>
      <c r="F29">
        <v>0.68779999999999997</v>
      </c>
      <c r="I29" s="13" t="s">
        <v>55</v>
      </c>
      <c r="J29" s="41">
        <v>0.90600000000000003</v>
      </c>
      <c r="L29" t="s">
        <v>64</v>
      </c>
      <c r="M29">
        <v>0.38740000000000002</v>
      </c>
      <c r="P29" s="424" t="s">
        <v>120</v>
      </c>
      <c r="Q29" s="41">
        <v>0.9335</v>
      </c>
      <c r="S29" t="s">
        <v>64</v>
      </c>
      <c r="T29">
        <v>0.24979999999999999</v>
      </c>
    </row>
    <row r="30" spans="1:20" ht="15.75" thickBot="1" x14ac:dyDescent="0.3">
      <c r="A30" t="str">
        <f t="shared" si="0"/>
        <v/>
      </c>
      <c r="B30" t="s">
        <v>63</v>
      </c>
      <c r="D30" t="s">
        <v>63</v>
      </c>
      <c r="E30">
        <v>0.29680000000000001</v>
      </c>
      <c r="F30">
        <v>0.36780000000000002</v>
      </c>
      <c r="I30" s="14" t="s">
        <v>405</v>
      </c>
      <c r="J30" s="42">
        <v>15</v>
      </c>
      <c r="L30" t="s">
        <v>65</v>
      </c>
      <c r="M30">
        <v>0.32450000000000001</v>
      </c>
      <c r="P30" s="425"/>
      <c r="Q30" s="42">
        <v>15</v>
      </c>
      <c r="S30" t="s">
        <v>65</v>
      </c>
      <c r="T30">
        <v>0.36809999999999998</v>
      </c>
    </row>
    <row r="31" spans="1:20" x14ac:dyDescent="0.25">
      <c r="A31" t="str">
        <f t="shared" si="0"/>
        <v/>
      </c>
      <c r="B31" t="s">
        <v>64</v>
      </c>
      <c r="D31" t="s">
        <v>64</v>
      </c>
      <c r="E31">
        <v>0.38740000000000002</v>
      </c>
      <c r="F31">
        <v>0.24979999999999999</v>
      </c>
      <c r="I31" s="13" t="s">
        <v>207</v>
      </c>
      <c r="J31" s="43">
        <v>0.90569999999999995</v>
      </c>
      <c r="L31" t="s">
        <v>66</v>
      </c>
      <c r="M31">
        <v>0.33210000000000001</v>
      </c>
      <c r="P31" s="13" t="s">
        <v>160</v>
      </c>
      <c r="Q31" s="43">
        <v>0.93340000000000001</v>
      </c>
      <c r="S31" t="s">
        <v>66</v>
      </c>
      <c r="T31">
        <v>0.42759999999999998</v>
      </c>
    </row>
    <row r="32" spans="1:20" ht="15.75" thickBot="1" x14ac:dyDescent="0.3">
      <c r="A32" t="str">
        <f t="shared" si="0"/>
        <v/>
      </c>
      <c r="B32" t="s">
        <v>65</v>
      </c>
      <c r="D32" t="s">
        <v>65</v>
      </c>
      <c r="E32">
        <v>0.32450000000000001</v>
      </c>
      <c r="F32">
        <v>0.36809999999999998</v>
      </c>
      <c r="I32" s="14" t="s">
        <v>406</v>
      </c>
      <c r="J32" s="44">
        <v>16</v>
      </c>
      <c r="L32" t="s">
        <v>67</v>
      </c>
      <c r="M32">
        <v>0.80169999999999997</v>
      </c>
      <c r="P32" s="14" t="s">
        <v>405</v>
      </c>
      <c r="Q32" s="44">
        <v>16</v>
      </c>
      <c r="S32" t="s">
        <v>67</v>
      </c>
      <c r="T32">
        <v>0.7429</v>
      </c>
    </row>
    <row r="33" spans="1:20" x14ac:dyDescent="0.25">
      <c r="A33" t="str">
        <f t="shared" si="0"/>
        <v/>
      </c>
      <c r="B33" t="s">
        <v>66</v>
      </c>
      <c r="D33" t="s">
        <v>66</v>
      </c>
      <c r="E33">
        <v>0.33210000000000001</v>
      </c>
      <c r="F33">
        <v>0.42759999999999998</v>
      </c>
      <c r="I33" s="13" t="s">
        <v>251</v>
      </c>
      <c r="J33" s="45">
        <v>0.90349999999999997</v>
      </c>
      <c r="L33" t="s">
        <v>68</v>
      </c>
      <c r="M33">
        <v>0.86699999999999999</v>
      </c>
      <c r="P33" s="13" t="s">
        <v>286</v>
      </c>
      <c r="Q33" s="45">
        <v>0.93140000000000001</v>
      </c>
      <c r="S33" t="s">
        <v>68</v>
      </c>
      <c r="T33">
        <v>0.92769999999999997</v>
      </c>
    </row>
    <row r="34" spans="1:20" ht="15.75" thickBot="1" x14ac:dyDescent="0.3">
      <c r="A34" t="str">
        <f t="shared" si="0"/>
        <v/>
      </c>
      <c r="B34" t="s">
        <v>67</v>
      </c>
      <c r="D34" t="s">
        <v>67</v>
      </c>
      <c r="E34">
        <v>0.80169999999999997</v>
      </c>
      <c r="F34">
        <v>0.7429</v>
      </c>
      <c r="I34" s="14" t="s">
        <v>407</v>
      </c>
      <c r="J34" s="46">
        <v>17</v>
      </c>
      <c r="L34" t="s">
        <v>69</v>
      </c>
      <c r="M34">
        <v>0.89180000000000004</v>
      </c>
      <c r="P34" s="14" t="s">
        <v>418</v>
      </c>
      <c r="Q34" s="46">
        <v>17</v>
      </c>
      <c r="S34" t="s">
        <v>69</v>
      </c>
      <c r="T34">
        <v>0.82410000000000005</v>
      </c>
    </row>
    <row r="35" spans="1:20" x14ac:dyDescent="0.25">
      <c r="A35" t="str">
        <f t="shared" si="0"/>
        <v/>
      </c>
      <c r="B35" t="s">
        <v>68</v>
      </c>
      <c r="D35" t="s">
        <v>68</v>
      </c>
      <c r="E35">
        <v>0.86699999999999999</v>
      </c>
      <c r="F35">
        <v>0.92769999999999997</v>
      </c>
      <c r="I35" s="13" t="s">
        <v>167</v>
      </c>
      <c r="J35" s="47">
        <v>0.90080000000000005</v>
      </c>
      <c r="L35" t="s">
        <v>70</v>
      </c>
      <c r="M35">
        <v>0.50980000000000003</v>
      </c>
      <c r="P35" s="13" t="s">
        <v>231</v>
      </c>
      <c r="Q35" s="47">
        <v>0.92800000000000005</v>
      </c>
      <c r="S35" t="s">
        <v>70</v>
      </c>
      <c r="T35">
        <v>0.62819999999999998</v>
      </c>
    </row>
    <row r="36" spans="1:20" ht="15.75" thickBot="1" x14ac:dyDescent="0.3">
      <c r="A36" t="str">
        <f t="shared" si="0"/>
        <v/>
      </c>
      <c r="B36" t="s">
        <v>69</v>
      </c>
      <c r="D36" t="s">
        <v>69</v>
      </c>
      <c r="E36">
        <v>0.89180000000000004</v>
      </c>
      <c r="F36">
        <v>0.82410000000000005</v>
      </c>
      <c r="I36" s="14" t="s">
        <v>393</v>
      </c>
      <c r="J36" s="48">
        <v>18</v>
      </c>
      <c r="L36" t="s">
        <v>71</v>
      </c>
      <c r="M36">
        <v>0.28689999999999999</v>
      </c>
      <c r="P36" s="14" t="s">
        <v>396</v>
      </c>
      <c r="Q36" s="48">
        <v>18</v>
      </c>
      <c r="S36" t="s">
        <v>71</v>
      </c>
      <c r="T36">
        <v>0.38219999999999998</v>
      </c>
    </row>
    <row r="37" spans="1:20" x14ac:dyDescent="0.25">
      <c r="A37" t="str">
        <f t="shared" si="0"/>
        <v/>
      </c>
      <c r="B37" t="s">
        <v>70</v>
      </c>
      <c r="D37" t="s">
        <v>70</v>
      </c>
      <c r="E37">
        <v>0.50980000000000003</v>
      </c>
      <c r="F37">
        <v>0.62819999999999998</v>
      </c>
      <c r="I37" s="13" t="s">
        <v>323</v>
      </c>
      <c r="J37" s="49">
        <v>0.89690000000000003</v>
      </c>
      <c r="L37" t="s">
        <v>72</v>
      </c>
      <c r="M37">
        <v>0.25190000000000001</v>
      </c>
      <c r="P37" s="13" t="s">
        <v>68</v>
      </c>
      <c r="Q37" s="49">
        <v>0.92769999999999997</v>
      </c>
      <c r="S37" t="s">
        <v>72</v>
      </c>
      <c r="T37">
        <v>0.26800000000000002</v>
      </c>
    </row>
    <row r="38" spans="1:20" ht="15.75" thickBot="1" x14ac:dyDescent="0.3">
      <c r="A38" t="str">
        <f t="shared" si="0"/>
        <v/>
      </c>
      <c r="B38" t="s">
        <v>71</v>
      </c>
      <c r="D38" t="s">
        <v>71</v>
      </c>
      <c r="E38">
        <v>0.28689999999999999</v>
      </c>
      <c r="F38">
        <v>0.38219999999999998</v>
      </c>
      <c r="I38" s="14" t="s">
        <v>406</v>
      </c>
      <c r="J38" s="50">
        <v>19</v>
      </c>
      <c r="L38" t="s">
        <v>73</v>
      </c>
      <c r="M38">
        <v>0.3342</v>
      </c>
      <c r="P38" s="14" t="s">
        <v>412</v>
      </c>
      <c r="Q38" s="50">
        <v>19</v>
      </c>
      <c r="S38" t="s">
        <v>73</v>
      </c>
      <c r="T38">
        <v>0.2397</v>
      </c>
    </row>
    <row r="39" spans="1:20" x14ac:dyDescent="0.25">
      <c r="A39" t="str">
        <f t="shared" si="0"/>
        <v/>
      </c>
      <c r="B39" t="s">
        <v>72</v>
      </c>
      <c r="D39" t="s">
        <v>72</v>
      </c>
      <c r="E39">
        <v>0.25190000000000001</v>
      </c>
      <c r="F39">
        <v>0.26800000000000002</v>
      </c>
      <c r="I39" s="13" t="s">
        <v>159</v>
      </c>
      <c r="J39" s="51">
        <v>0.89610000000000001</v>
      </c>
      <c r="L39" t="s">
        <v>74</v>
      </c>
      <c r="M39">
        <v>0.67520000000000002</v>
      </c>
      <c r="P39" s="13" t="s">
        <v>382</v>
      </c>
      <c r="Q39" s="51">
        <v>0.92010000000000003</v>
      </c>
      <c r="S39" t="s">
        <v>74</v>
      </c>
      <c r="T39">
        <v>0.57930000000000004</v>
      </c>
    </row>
    <row r="40" spans="1:20" ht="15.75" thickBot="1" x14ac:dyDescent="0.3">
      <c r="A40" t="str">
        <f t="shared" si="0"/>
        <v/>
      </c>
      <c r="B40" t="s">
        <v>73</v>
      </c>
      <c r="D40" t="s">
        <v>73</v>
      </c>
      <c r="E40">
        <v>0.3342</v>
      </c>
      <c r="F40">
        <v>0.2397</v>
      </c>
      <c r="I40" s="14" t="s">
        <v>408</v>
      </c>
      <c r="J40" s="52">
        <v>20</v>
      </c>
      <c r="L40" t="s">
        <v>75</v>
      </c>
      <c r="M40">
        <v>0.18229999999999999</v>
      </c>
      <c r="P40" s="14" t="s">
        <v>414</v>
      </c>
      <c r="Q40" s="52">
        <v>20</v>
      </c>
      <c r="S40" t="s">
        <v>75</v>
      </c>
      <c r="T40">
        <v>0.32200000000000001</v>
      </c>
    </row>
    <row r="41" spans="1:20" x14ac:dyDescent="0.25">
      <c r="A41" t="str">
        <f t="shared" si="0"/>
        <v/>
      </c>
      <c r="B41" t="s">
        <v>74</v>
      </c>
      <c r="D41" t="s">
        <v>74</v>
      </c>
      <c r="E41">
        <v>0.67520000000000002</v>
      </c>
      <c r="F41">
        <v>0.57930000000000004</v>
      </c>
      <c r="I41" s="424" t="s">
        <v>200</v>
      </c>
      <c r="J41" s="53">
        <v>0.89580000000000004</v>
      </c>
      <c r="L41" t="s">
        <v>76</v>
      </c>
      <c r="M41">
        <v>0.43020000000000003</v>
      </c>
      <c r="P41" s="13" t="s">
        <v>159</v>
      </c>
      <c r="Q41" s="53">
        <v>0.91900000000000004</v>
      </c>
      <c r="S41" t="s">
        <v>76</v>
      </c>
      <c r="T41">
        <v>0.5292</v>
      </c>
    </row>
    <row r="42" spans="1:20" ht="15.75" thickBot="1" x14ac:dyDescent="0.3">
      <c r="A42" t="str">
        <f t="shared" si="0"/>
        <v/>
      </c>
      <c r="B42" t="s">
        <v>75</v>
      </c>
      <c r="D42" t="s">
        <v>75</v>
      </c>
      <c r="E42">
        <v>0.18229999999999999</v>
      </c>
      <c r="F42">
        <v>0.32200000000000001</v>
      </c>
      <c r="I42" s="425"/>
      <c r="J42" s="54">
        <v>21</v>
      </c>
      <c r="L42" t="s">
        <v>77</v>
      </c>
      <c r="M42">
        <v>4.1099999999999998E-2</v>
      </c>
      <c r="P42" s="14" t="s">
        <v>408</v>
      </c>
      <c r="Q42" s="54">
        <v>21</v>
      </c>
      <c r="S42" t="s">
        <v>77</v>
      </c>
      <c r="T42">
        <v>5.2999999999999999E-2</v>
      </c>
    </row>
    <row r="43" spans="1:20" x14ac:dyDescent="0.25">
      <c r="A43" t="str">
        <f t="shared" si="0"/>
        <v/>
      </c>
      <c r="B43" t="s">
        <v>76</v>
      </c>
      <c r="D43" t="s">
        <v>76</v>
      </c>
      <c r="E43">
        <v>0.43020000000000003</v>
      </c>
      <c r="F43">
        <v>0.5292</v>
      </c>
      <c r="I43" s="13" t="s">
        <v>69</v>
      </c>
      <c r="J43" s="55">
        <v>0.89180000000000004</v>
      </c>
      <c r="L43" t="s">
        <v>78</v>
      </c>
      <c r="M43">
        <v>8.2199999999999995E-2</v>
      </c>
      <c r="P43" s="13" t="s">
        <v>184</v>
      </c>
      <c r="Q43" s="55">
        <v>0.91800000000000004</v>
      </c>
      <c r="S43" t="s">
        <v>78</v>
      </c>
      <c r="T43">
        <v>0.1053</v>
      </c>
    </row>
    <row r="44" spans="1:20" ht="15.75" thickBot="1" x14ac:dyDescent="0.3">
      <c r="A44" t="str">
        <f t="shared" si="0"/>
        <v/>
      </c>
      <c r="B44" t="s">
        <v>77</v>
      </c>
      <c r="D44" t="s">
        <v>77</v>
      </c>
      <c r="E44">
        <v>4.1099999999999998E-2</v>
      </c>
      <c r="F44">
        <v>5.2999999999999999E-2</v>
      </c>
      <c r="I44" s="14" t="s">
        <v>409</v>
      </c>
      <c r="J44" s="56">
        <v>22</v>
      </c>
      <c r="L44" t="s">
        <v>79</v>
      </c>
      <c r="M44">
        <v>0.65820000000000001</v>
      </c>
      <c r="P44" s="14" t="s">
        <v>400</v>
      </c>
      <c r="Q44" s="56">
        <v>22</v>
      </c>
      <c r="S44" t="s">
        <v>79</v>
      </c>
      <c r="T44">
        <v>0.79139999999999999</v>
      </c>
    </row>
    <row r="45" spans="1:20" x14ac:dyDescent="0.25">
      <c r="A45" t="str">
        <f t="shared" si="0"/>
        <v/>
      </c>
      <c r="B45" t="s">
        <v>78</v>
      </c>
      <c r="D45" t="s">
        <v>78</v>
      </c>
      <c r="E45">
        <v>8.2199999999999995E-2</v>
      </c>
      <c r="F45">
        <v>0.1053</v>
      </c>
      <c r="I45" s="13" t="s">
        <v>375</v>
      </c>
      <c r="J45" s="57">
        <v>0.89019999999999999</v>
      </c>
      <c r="L45" t="s">
        <v>80</v>
      </c>
      <c r="M45">
        <v>0.32100000000000001</v>
      </c>
      <c r="P45" s="13" t="s">
        <v>370</v>
      </c>
      <c r="Q45" s="57">
        <v>0.91790000000000005</v>
      </c>
      <c r="S45" t="s">
        <v>80</v>
      </c>
      <c r="T45">
        <v>0.48799999999999999</v>
      </c>
    </row>
    <row r="46" spans="1:20" ht="15.75" thickBot="1" x14ac:dyDescent="0.3">
      <c r="A46" t="str">
        <f t="shared" si="0"/>
        <v/>
      </c>
      <c r="B46" t="s">
        <v>79</v>
      </c>
      <c r="D46" t="s">
        <v>79</v>
      </c>
      <c r="E46">
        <v>0.65820000000000001</v>
      </c>
      <c r="F46">
        <v>0.79139999999999999</v>
      </c>
      <c r="I46" s="14" t="s">
        <v>410</v>
      </c>
      <c r="J46" s="58">
        <v>23</v>
      </c>
      <c r="L46" t="s">
        <v>81</v>
      </c>
      <c r="M46">
        <v>0.56830000000000003</v>
      </c>
      <c r="P46" s="14" t="s">
        <v>403</v>
      </c>
      <c r="Q46" s="58">
        <v>23</v>
      </c>
      <c r="S46" t="s">
        <v>81</v>
      </c>
      <c r="T46">
        <v>0.41210000000000002</v>
      </c>
    </row>
    <row r="47" spans="1:20" x14ac:dyDescent="0.25">
      <c r="A47" t="str">
        <f t="shared" si="0"/>
        <v/>
      </c>
      <c r="B47" t="s">
        <v>80</v>
      </c>
      <c r="D47" t="s">
        <v>80</v>
      </c>
      <c r="E47">
        <v>0.32100000000000001</v>
      </c>
      <c r="F47">
        <v>0.48799999999999999</v>
      </c>
      <c r="I47" s="13" t="s">
        <v>160</v>
      </c>
      <c r="J47" s="59">
        <v>0.8821</v>
      </c>
      <c r="L47" t="s">
        <v>82</v>
      </c>
      <c r="M47">
        <v>0.38590000000000002</v>
      </c>
      <c r="P47" s="13" t="s">
        <v>203</v>
      </c>
      <c r="Q47" s="59">
        <v>0.90910000000000002</v>
      </c>
      <c r="S47" t="s">
        <v>82</v>
      </c>
      <c r="T47">
        <v>0.60660000000000003</v>
      </c>
    </row>
    <row r="48" spans="1:20" ht="15.75" thickBot="1" x14ac:dyDescent="0.3">
      <c r="A48" t="str">
        <f t="shared" si="0"/>
        <v/>
      </c>
      <c r="B48" t="s">
        <v>81</v>
      </c>
      <c r="D48" t="s">
        <v>81</v>
      </c>
      <c r="E48">
        <v>0.56830000000000003</v>
      </c>
      <c r="F48">
        <v>0.41210000000000002</v>
      </c>
      <c r="I48" s="14" t="s">
        <v>405</v>
      </c>
      <c r="J48" s="60">
        <v>24</v>
      </c>
      <c r="L48" t="s">
        <v>83</v>
      </c>
      <c r="M48">
        <v>7.1499999999999994E-2</v>
      </c>
      <c r="P48" s="14" t="s">
        <v>401</v>
      </c>
      <c r="Q48" s="60">
        <v>24</v>
      </c>
      <c r="S48" t="s">
        <v>83</v>
      </c>
      <c r="T48">
        <v>0.17</v>
      </c>
    </row>
    <row r="49" spans="1:20" x14ac:dyDescent="0.25">
      <c r="A49" t="str">
        <f t="shared" si="0"/>
        <v/>
      </c>
      <c r="B49" t="s">
        <v>82</v>
      </c>
      <c r="D49" t="s">
        <v>82</v>
      </c>
      <c r="E49">
        <v>0.38590000000000002</v>
      </c>
      <c r="F49">
        <v>0.60660000000000003</v>
      </c>
      <c r="I49" s="13" t="s">
        <v>131</v>
      </c>
      <c r="J49" s="61">
        <v>0.87180000000000002</v>
      </c>
      <c r="L49" t="s">
        <v>84</v>
      </c>
      <c r="M49">
        <v>0.81659999999999999</v>
      </c>
      <c r="P49" s="13" t="s">
        <v>247</v>
      </c>
      <c r="Q49" s="61">
        <v>0.90880000000000005</v>
      </c>
      <c r="S49" t="s">
        <v>84</v>
      </c>
      <c r="T49">
        <v>0.84660000000000002</v>
      </c>
    </row>
    <row r="50" spans="1:20" ht="15.75" thickBot="1" x14ac:dyDescent="0.3">
      <c r="A50" t="str">
        <f t="shared" si="0"/>
        <v/>
      </c>
      <c r="B50" t="s">
        <v>83</v>
      </c>
      <c r="D50" t="s">
        <v>83</v>
      </c>
      <c r="E50">
        <v>7.1499999999999994E-2</v>
      </c>
      <c r="F50">
        <v>0.17</v>
      </c>
      <c r="I50" s="14" t="s">
        <v>411</v>
      </c>
      <c r="J50" s="62">
        <v>25</v>
      </c>
      <c r="L50" t="s">
        <v>85</v>
      </c>
      <c r="M50">
        <v>0.72070000000000001</v>
      </c>
      <c r="P50" s="14" t="s">
        <v>398</v>
      </c>
      <c r="Q50" s="62">
        <v>25</v>
      </c>
      <c r="S50" t="s">
        <v>85</v>
      </c>
      <c r="T50">
        <v>0.80640000000000001</v>
      </c>
    </row>
    <row r="51" spans="1:20" ht="15.75" thickBot="1" x14ac:dyDescent="0.3">
      <c r="A51" t="str">
        <f t="shared" si="0"/>
        <v/>
      </c>
      <c r="B51" t="s">
        <v>84</v>
      </c>
      <c r="D51" t="s">
        <v>84</v>
      </c>
      <c r="E51">
        <v>0.81659999999999999</v>
      </c>
      <c r="F51">
        <v>0.84660000000000002</v>
      </c>
      <c r="I51" s="63" t="s">
        <v>23</v>
      </c>
      <c r="J51" s="64" t="s">
        <v>391</v>
      </c>
      <c r="L51" t="s">
        <v>86</v>
      </c>
      <c r="M51">
        <v>0.57140000000000002</v>
      </c>
      <c r="P51" s="63" t="s">
        <v>23</v>
      </c>
      <c r="Q51" s="64" t="s">
        <v>391</v>
      </c>
      <c r="S51" t="s">
        <v>86</v>
      </c>
      <c r="T51">
        <v>0.63639999999999997</v>
      </c>
    </row>
    <row r="52" spans="1:20" x14ac:dyDescent="0.25">
      <c r="A52" t="str">
        <f t="shared" si="0"/>
        <v/>
      </c>
      <c r="B52" t="s">
        <v>85</v>
      </c>
      <c r="D52" t="s">
        <v>85</v>
      </c>
      <c r="E52">
        <v>0.72070000000000001</v>
      </c>
      <c r="F52">
        <v>0.80640000000000001</v>
      </c>
      <c r="I52" s="13" t="s">
        <v>68</v>
      </c>
      <c r="J52" s="65">
        <v>0.86699999999999999</v>
      </c>
      <c r="L52" t="s">
        <v>87</v>
      </c>
      <c r="M52">
        <v>0.55469999999999997</v>
      </c>
      <c r="P52" s="13" t="s">
        <v>243</v>
      </c>
      <c r="Q52" s="65">
        <v>0.90669999999999995</v>
      </c>
      <c r="S52" t="s">
        <v>87</v>
      </c>
      <c r="T52">
        <v>0.51659999999999995</v>
      </c>
    </row>
    <row r="53" spans="1:20" ht="15.75" thickBot="1" x14ac:dyDescent="0.3">
      <c r="A53" t="str">
        <f t="shared" si="0"/>
        <v/>
      </c>
      <c r="B53" t="s">
        <v>86</v>
      </c>
      <c r="D53" t="s">
        <v>86</v>
      </c>
      <c r="E53">
        <v>0.57140000000000002</v>
      </c>
      <c r="F53">
        <v>0.63639999999999997</v>
      </c>
      <c r="I53" s="14" t="s">
        <v>412</v>
      </c>
      <c r="J53" s="66">
        <v>26</v>
      </c>
      <c r="L53" t="s">
        <v>88</v>
      </c>
      <c r="M53">
        <v>0.42</v>
      </c>
      <c r="P53" s="14" t="s">
        <v>402</v>
      </c>
      <c r="Q53" s="66">
        <v>26</v>
      </c>
      <c r="S53" t="s">
        <v>88</v>
      </c>
      <c r="T53">
        <v>0.49569999999999997</v>
      </c>
    </row>
    <row r="54" spans="1:20" x14ac:dyDescent="0.25">
      <c r="A54" t="str">
        <f t="shared" si="0"/>
        <v/>
      </c>
      <c r="B54" t="s">
        <v>87</v>
      </c>
      <c r="D54" t="s">
        <v>87</v>
      </c>
      <c r="E54">
        <v>0.55469999999999997</v>
      </c>
      <c r="F54">
        <v>0.51659999999999995</v>
      </c>
      <c r="I54" s="13" t="s">
        <v>188</v>
      </c>
      <c r="J54" s="67">
        <v>0.85570000000000002</v>
      </c>
      <c r="L54" t="s">
        <v>89</v>
      </c>
      <c r="M54">
        <v>0.30330000000000001</v>
      </c>
      <c r="P54" s="13" t="s">
        <v>252</v>
      </c>
      <c r="Q54" s="67">
        <v>0.90580000000000005</v>
      </c>
      <c r="S54" t="s">
        <v>89</v>
      </c>
      <c r="T54">
        <v>0.23799999999999999</v>
      </c>
    </row>
    <row r="55" spans="1:20" ht="15.75" thickBot="1" x14ac:dyDescent="0.3">
      <c r="A55" t="str">
        <f t="shared" si="0"/>
        <v/>
      </c>
      <c r="B55" t="s">
        <v>88</v>
      </c>
      <c r="D55" t="s">
        <v>88</v>
      </c>
      <c r="E55">
        <v>0.42</v>
      </c>
      <c r="F55">
        <v>0.49569999999999997</v>
      </c>
      <c r="I55" s="14" t="s">
        <v>413</v>
      </c>
      <c r="J55" s="68">
        <v>27</v>
      </c>
      <c r="L55" t="s">
        <v>90</v>
      </c>
      <c r="M55">
        <v>0.60170000000000001</v>
      </c>
      <c r="P55" s="14" t="s">
        <v>413</v>
      </c>
      <c r="Q55" s="68">
        <v>27</v>
      </c>
      <c r="S55" t="s">
        <v>90</v>
      </c>
      <c r="T55">
        <v>0.79049999999999998</v>
      </c>
    </row>
    <row r="56" spans="1:20" x14ac:dyDescent="0.25">
      <c r="A56" t="str">
        <f t="shared" si="0"/>
        <v/>
      </c>
      <c r="B56" t="s">
        <v>89</v>
      </c>
      <c r="D56" t="s">
        <v>89</v>
      </c>
      <c r="E56">
        <v>0.30330000000000001</v>
      </c>
      <c r="F56">
        <v>0.23799999999999999</v>
      </c>
      <c r="I56" s="13" t="s">
        <v>311</v>
      </c>
      <c r="J56" s="69">
        <v>0.84930000000000005</v>
      </c>
      <c r="L56" t="s">
        <v>91</v>
      </c>
      <c r="M56">
        <v>0.70140000000000002</v>
      </c>
      <c r="P56" s="13" t="s">
        <v>323</v>
      </c>
      <c r="Q56" s="69">
        <v>0.90259999999999996</v>
      </c>
      <c r="S56" t="s">
        <v>91</v>
      </c>
      <c r="T56">
        <v>0.89319999999999999</v>
      </c>
    </row>
    <row r="57" spans="1:20" ht="15.75" thickBot="1" x14ac:dyDescent="0.3">
      <c r="A57" t="str">
        <f t="shared" si="0"/>
        <v/>
      </c>
      <c r="B57" t="s">
        <v>90</v>
      </c>
      <c r="D57" t="s">
        <v>90</v>
      </c>
      <c r="E57">
        <v>0.60170000000000001</v>
      </c>
      <c r="F57">
        <v>0.79049999999999998</v>
      </c>
      <c r="I57" s="14" t="s">
        <v>413</v>
      </c>
      <c r="J57" s="70">
        <v>28</v>
      </c>
      <c r="L57" t="s">
        <v>92</v>
      </c>
      <c r="M57">
        <v>0.63139999999999996</v>
      </c>
      <c r="P57" s="14" t="s">
        <v>406</v>
      </c>
      <c r="Q57" s="70">
        <v>28</v>
      </c>
      <c r="S57" t="s">
        <v>92</v>
      </c>
      <c r="T57">
        <v>0.46339999999999998</v>
      </c>
    </row>
    <row r="58" spans="1:20" x14ac:dyDescent="0.25">
      <c r="A58" t="str">
        <f t="shared" si="0"/>
        <v/>
      </c>
      <c r="B58" t="s">
        <v>91</v>
      </c>
      <c r="D58" t="s">
        <v>91</v>
      </c>
      <c r="E58">
        <v>0.70140000000000002</v>
      </c>
      <c r="F58">
        <v>0.89319999999999999</v>
      </c>
      <c r="I58" s="13" t="s">
        <v>47</v>
      </c>
      <c r="J58" s="71">
        <v>0.84919999999999995</v>
      </c>
      <c r="L58" t="s">
        <v>93</v>
      </c>
      <c r="M58">
        <v>0.65010000000000001</v>
      </c>
      <c r="P58" s="13" t="s">
        <v>131</v>
      </c>
      <c r="Q58" s="71">
        <v>0.90059999999999996</v>
      </c>
      <c r="S58" t="s">
        <v>93</v>
      </c>
      <c r="T58">
        <v>0.76949999999999996</v>
      </c>
    </row>
    <row r="59" spans="1:20" ht="15.75" thickBot="1" x14ac:dyDescent="0.3">
      <c r="A59" t="str">
        <f t="shared" si="0"/>
        <v/>
      </c>
      <c r="B59" t="s">
        <v>92</v>
      </c>
      <c r="D59" t="s">
        <v>92</v>
      </c>
      <c r="E59">
        <v>0.63139999999999996</v>
      </c>
      <c r="F59">
        <v>0.46339999999999998</v>
      </c>
      <c r="I59" s="14" t="s">
        <v>402</v>
      </c>
      <c r="J59" s="72">
        <v>29</v>
      </c>
      <c r="L59" t="s">
        <v>94</v>
      </c>
      <c r="M59">
        <v>0.1517</v>
      </c>
      <c r="P59" s="14" t="s">
        <v>411</v>
      </c>
      <c r="Q59" s="72">
        <v>29</v>
      </c>
      <c r="S59" t="s">
        <v>94</v>
      </c>
      <c r="T59">
        <v>8.2699999999999996E-2</v>
      </c>
    </row>
    <row r="60" spans="1:20" x14ac:dyDescent="0.25">
      <c r="A60" t="str">
        <f t="shared" si="0"/>
        <v/>
      </c>
      <c r="B60" t="s">
        <v>93</v>
      </c>
      <c r="D60" t="s">
        <v>93</v>
      </c>
      <c r="E60">
        <v>0.65010000000000001</v>
      </c>
      <c r="F60">
        <v>0.76949999999999996</v>
      </c>
      <c r="I60" s="13" t="s">
        <v>382</v>
      </c>
      <c r="J60" s="73">
        <v>0.84670000000000001</v>
      </c>
      <c r="L60" t="s">
        <v>95</v>
      </c>
      <c r="M60">
        <v>0.40479999999999999</v>
      </c>
      <c r="P60" s="13" t="s">
        <v>59</v>
      </c>
      <c r="Q60" s="73">
        <v>0.89629999999999999</v>
      </c>
      <c r="S60" t="s">
        <v>95</v>
      </c>
      <c r="T60">
        <v>0.36899999999999999</v>
      </c>
    </row>
    <row r="61" spans="1:20" ht="15.75" thickBot="1" x14ac:dyDescent="0.3">
      <c r="A61" t="str">
        <f t="shared" si="0"/>
        <v/>
      </c>
      <c r="B61" t="s">
        <v>94</v>
      </c>
      <c r="D61" t="s">
        <v>94</v>
      </c>
      <c r="E61">
        <v>0.1517</v>
      </c>
      <c r="F61">
        <v>8.2699999999999996E-2</v>
      </c>
      <c r="I61" s="14" t="s">
        <v>414</v>
      </c>
      <c r="J61" s="74">
        <v>30</v>
      </c>
      <c r="L61" t="s">
        <v>96</v>
      </c>
      <c r="M61">
        <v>0.71540000000000004</v>
      </c>
      <c r="P61" s="14" t="s">
        <v>409</v>
      </c>
      <c r="Q61" s="74">
        <v>30</v>
      </c>
      <c r="S61" t="s">
        <v>96</v>
      </c>
      <c r="T61">
        <v>0.70189999999999997</v>
      </c>
    </row>
    <row r="62" spans="1:20" x14ac:dyDescent="0.25">
      <c r="A62" t="str">
        <f t="shared" si="0"/>
        <v/>
      </c>
      <c r="B62" t="s">
        <v>95</v>
      </c>
      <c r="D62" t="s">
        <v>95</v>
      </c>
      <c r="E62">
        <v>0.40479999999999999</v>
      </c>
      <c r="F62">
        <v>0.36899999999999999</v>
      </c>
      <c r="I62" s="13" t="s">
        <v>295</v>
      </c>
      <c r="J62" s="75">
        <v>0.84299999999999997</v>
      </c>
      <c r="L62" t="s">
        <v>97</v>
      </c>
      <c r="M62">
        <v>0.4259</v>
      </c>
      <c r="P62" s="424" t="s">
        <v>91</v>
      </c>
      <c r="Q62" s="75">
        <v>0.89319999999999999</v>
      </c>
      <c r="S62" t="s">
        <v>97</v>
      </c>
      <c r="T62">
        <v>0.41420000000000001</v>
      </c>
    </row>
    <row r="63" spans="1:20" ht="15.75" thickBot="1" x14ac:dyDescent="0.3">
      <c r="A63" t="str">
        <f t="shared" si="0"/>
        <v/>
      </c>
      <c r="B63" t="s">
        <v>96</v>
      </c>
      <c r="D63" t="s">
        <v>96</v>
      </c>
      <c r="E63">
        <v>0.71540000000000004</v>
      </c>
      <c r="F63">
        <v>0.70189999999999997</v>
      </c>
      <c r="I63" s="14" t="s">
        <v>404</v>
      </c>
      <c r="J63" s="76">
        <v>31</v>
      </c>
      <c r="L63" t="s">
        <v>98</v>
      </c>
      <c r="M63">
        <v>0.75280000000000002</v>
      </c>
      <c r="P63" s="425"/>
      <c r="Q63" s="76">
        <v>31</v>
      </c>
      <c r="S63" t="s">
        <v>98</v>
      </c>
      <c r="T63">
        <v>0.93540000000000001</v>
      </c>
    </row>
    <row r="64" spans="1:20" x14ac:dyDescent="0.25">
      <c r="A64" t="str">
        <f t="shared" si="0"/>
        <v/>
      </c>
      <c r="B64" t="s">
        <v>97</v>
      </c>
      <c r="D64" t="s">
        <v>97</v>
      </c>
      <c r="E64">
        <v>0.4259</v>
      </c>
      <c r="F64">
        <v>0.41420000000000001</v>
      </c>
      <c r="I64" s="13" t="s">
        <v>194</v>
      </c>
      <c r="J64" s="77">
        <v>0.83789999999999998</v>
      </c>
      <c r="L64" t="s">
        <v>99</v>
      </c>
      <c r="M64">
        <v>0.69799999999999995</v>
      </c>
      <c r="P64" s="424" t="s">
        <v>253</v>
      </c>
      <c r="Q64" s="77">
        <v>0.88700000000000001</v>
      </c>
      <c r="S64" t="s">
        <v>99</v>
      </c>
      <c r="T64">
        <v>0.86890000000000001</v>
      </c>
    </row>
    <row r="65" spans="1:20" ht="15.75" thickBot="1" x14ac:dyDescent="0.3">
      <c r="A65" t="str">
        <f t="shared" si="0"/>
        <v/>
      </c>
      <c r="B65" t="s">
        <v>98</v>
      </c>
      <c r="D65" t="s">
        <v>98</v>
      </c>
      <c r="E65">
        <v>0.75280000000000002</v>
      </c>
      <c r="F65">
        <v>0.93540000000000001</v>
      </c>
      <c r="I65" s="14" t="s">
        <v>411</v>
      </c>
      <c r="J65" s="78">
        <v>32</v>
      </c>
      <c r="L65" t="s">
        <v>100</v>
      </c>
      <c r="M65">
        <v>0.32850000000000001</v>
      </c>
      <c r="P65" s="425"/>
      <c r="Q65" s="78">
        <v>32</v>
      </c>
      <c r="S65" t="s">
        <v>100</v>
      </c>
      <c r="T65">
        <v>0.17960000000000001</v>
      </c>
    </row>
    <row r="66" spans="1:20" x14ac:dyDescent="0.25">
      <c r="A66" t="str">
        <f t="shared" si="0"/>
        <v/>
      </c>
      <c r="B66" t="s">
        <v>99</v>
      </c>
      <c r="D66" t="s">
        <v>99</v>
      </c>
      <c r="E66">
        <v>0.69799999999999995</v>
      </c>
      <c r="F66">
        <v>0.86890000000000001</v>
      </c>
      <c r="I66" s="13" t="s">
        <v>370</v>
      </c>
      <c r="J66" s="79">
        <v>0.83560000000000001</v>
      </c>
      <c r="L66" t="s">
        <v>101</v>
      </c>
      <c r="M66">
        <v>0.3468</v>
      </c>
      <c r="P66" s="424" t="s">
        <v>256</v>
      </c>
      <c r="Q66" s="79">
        <v>0.88680000000000003</v>
      </c>
      <c r="S66" t="s">
        <v>101</v>
      </c>
      <c r="T66">
        <v>0.1094</v>
      </c>
    </row>
    <row r="67" spans="1:20" ht="15.75" thickBot="1" x14ac:dyDescent="0.3">
      <c r="A67" t="str">
        <f t="shared" ref="A67:A130" si="1">IF(B67=D67,"","BAD")</f>
        <v/>
      </c>
      <c r="B67" t="s">
        <v>100</v>
      </c>
      <c r="D67" t="s">
        <v>100</v>
      </c>
      <c r="E67">
        <v>0.32850000000000001</v>
      </c>
      <c r="F67">
        <v>0.17960000000000001</v>
      </c>
      <c r="I67" s="14" t="s">
        <v>403</v>
      </c>
      <c r="J67" s="80">
        <v>33</v>
      </c>
      <c r="L67" t="s">
        <v>102</v>
      </c>
      <c r="M67">
        <v>0.32600000000000001</v>
      </c>
      <c r="P67" s="425"/>
      <c r="Q67" s="80">
        <v>33</v>
      </c>
      <c r="S67" t="s">
        <v>102</v>
      </c>
      <c r="T67">
        <v>0.47649999999999998</v>
      </c>
    </row>
    <row r="68" spans="1:20" x14ac:dyDescent="0.25">
      <c r="A68" t="str">
        <f t="shared" si="1"/>
        <v/>
      </c>
      <c r="B68" t="s">
        <v>101</v>
      </c>
      <c r="D68" t="s">
        <v>101</v>
      </c>
      <c r="E68">
        <v>0.3468</v>
      </c>
      <c r="F68">
        <v>0.1094</v>
      </c>
      <c r="I68" s="13" t="s">
        <v>268</v>
      </c>
      <c r="J68" s="81">
        <v>0.83320000000000005</v>
      </c>
      <c r="L68" t="s">
        <v>103</v>
      </c>
      <c r="M68">
        <v>0.49480000000000002</v>
      </c>
      <c r="P68" s="13" t="s">
        <v>295</v>
      </c>
      <c r="Q68" s="81">
        <v>0.88639999999999997</v>
      </c>
      <c r="S68" t="s">
        <v>103</v>
      </c>
      <c r="T68">
        <v>0.67869999999999997</v>
      </c>
    </row>
    <row r="69" spans="1:20" ht="15.75" thickBot="1" x14ac:dyDescent="0.3">
      <c r="A69" t="str">
        <f t="shared" si="1"/>
        <v/>
      </c>
      <c r="B69" t="s">
        <v>102</v>
      </c>
      <c r="D69" t="s">
        <v>102</v>
      </c>
      <c r="E69">
        <v>0.32600000000000001</v>
      </c>
      <c r="F69">
        <v>0.47649999999999998</v>
      </c>
      <c r="I69" s="14" t="s">
        <v>413</v>
      </c>
      <c r="J69" s="82">
        <v>34</v>
      </c>
      <c r="L69" t="s">
        <v>104</v>
      </c>
      <c r="M69">
        <v>0.39739999999999998</v>
      </c>
      <c r="P69" s="14" t="s">
        <v>404</v>
      </c>
      <c r="Q69" s="82">
        <v>34</v>
      </c>
      <c r="S69" t="s">
        <v>104</v>
      </c>
      <c r="T69">
        <v>0.48409999999999997</v>
      </c>
    </row>
    <row r="70" spans="1:20" x14ac:dyDescent="0.25">
      <c r="A70" t="str">
        <f t="shared" si="1"/>
        <v/>
      </c>
      <c r="B70" t="s">
        <v>103</v>
      </c>
      <c r="D70" t="s">
        <v>103</v>
      </c>
      <c r="E70">
        <v>0.49480000000000002</v>
      </c>
      <c r="F70">
        <v>0.67869999999999997</v>
      </c>
      <c r="I70" s="13" t="s">
        <v>132</v>
      </c>
      <c r="J70" s="83">
        <v>0.82440000000000002</v>
      </c>
      <c r="L70" t="s">
        <v>105</v>
      </c>
      <c r="M70">
        <v>0.1681</v>
      </c>
      <c r="P70" s="13" t="s">
        <v>341</v>
      </c>
      <c r="Q70" s="83">
        <v>0.88639999999999997</v>
      </c>
      <c r="S70" t="s">
        <v>105</v>
      </c>
      <c r="T70">
        <v>0.50509999999999999</v>
      </c>
    </row>
    <row r="71" spans="1:20" ht="15.75" thickBot="1" x14ac:dyDescent="0.3">
      <c r="A71" t="str">
        <f t="shared" si="1"/>
        <v/>
      </c>
      <c r="B71" t="s">
        <v>104</v>
      </c>
      <c r="D71" t="s">
        <v>104</v>
      </c>
      <c r="E71">
        <v>0.39739999999999998</v>
      </c>
      <c r="F71">
        <v>0.48409999999999997</v>
      </c>
      <c r="I71" s="14" t="s">
        <v>415</v>
      </c>
      <c r="J71" s="84">
        <v>35</v>
      </c>
      <c r="L71" t="s">
        <v>106</v>
      </c>
      <c r="M71">
        <v>0.47110000000000002</v>
      </c>
      <c r="P71" s="14" t="s">
        <v>423</v>
      </c>
      <c r="Q71" s="84">
        <v>35</v>
      </c>
      <c r="S71" t="s">
        <v>106</v>
      </c>
      <c r="T71">
        <v>0.1933</v>
      </c>
    </row>
    <row r="72" spans="1:20" x14ac:dyDescent="0.25">
      <c r="A72" t="str">
        <f t="shared" si="1"/>
        <v/>
      </c>
      <c r="B72" t="s">
        <v>105</v>
      </c>
      <c r="D72" t="s">
        <v>105</v>
      </c>
      <c r="E72">
        <v>0.1681</v>
      </c>
      <c r="F72">
        <v>0.50509999999999999</v>
      </c>
      <c r="I72" s="424" t="s">
        <v>316</v>
      </c>
      <c r="J72" s="85">
        <v>0.82379999999999998</v>
      </c>
      <c r="L72" t="s">
        <v>107</v>
      </c>
      <c r="M72">
        <v>0.96140000000000003</v>
      </c>
      <c r="P72" s="13" t="s">
        <v>359</v>
      </c>
      <c r="Q72" s="85">
        <v>0.87709999999999999</v>
      </c>
      <c r="S72" t="s">
        <v>107</v>
      </c>
      <c r="T72">
        <v>0.9718</v>
      </c>
    </row>
    <row r="73" spans="1:20" ht="15.75" thickBot="1" x14ac:dyDescent="0.3">
      <c r="A73" t="str">
        <f t="shared" si="1"/>
        <v/>
      </c>
      <c r="B73" t="s">
        <v>106</v>
      </c>
      <c r="D73" t="s">
        <v>106</v>
      </c>
      <c r="E73">
        <v>0.47110000000000002</v>
      </c>
      <c r="F73">
        <v>0.1933</v>
      </c>
      <c r="I73" s="425"/>
      <c r="J73" s="86">
        <v>36</v>
      </c>
      <c r="L73" t="s">
        <v>108</v>
      </c>
      <c r="M73">
        <v>0.23180000000000001</v>
      </c>
      <c r="P73" s="14" t="s">
        <v>417</v>
      </c>
      <c r="Q73" s="86">
        <v>36</v>
      </c>
      <c r="S73" t="s">
        <v>108</v>
      </c>
      <c r="T73">
        <v>0.50009999999999999</v>
      </c>
    </row>
    <row r="74" spans="1:20" x14ac:dyDescent="0.25">
      <c r="A74" t="str">
        <f t="shared" si="1"/>
        <v/>
      </c>
      <c r="B74" t="s">
        <v>107</v>
      </c>
      <c r="D74" t="s">
        <v>107</v>
      </c>
      <c r="E74">
        <v>0.96140000000000003</v>
      </c>
      <c r="F74">
        <v>0.9718</v>
      </c>
      <c r="I74" s="424" t="s">
        <v>206</v>
      </c>
      <c r="J74" s="87">
        <v>0.8236</v>
      </c>
      <c r="L74" t="s">
        <v>109</v>
      </c>
      <c r="M74">
        <v>0.25769999999999998</v>
      </c>
      <c r="P74" s="13" t="s">
        <v>194</v>
      </c>
      <c r="Q74" s="87">
        <v>0.875</v>
      </c>
      <c r="S74" t="s">
        <v>109</v>
      </c>
      <c r="T74">
        <v>0.54110000000000003</v>
      </c>
    </row>
    <row r="75" spans="1:20" ht="15.75" thickBot="1" x14ac:dyDescent="0.3">
      <c r="A75" t="str">
        <f t="shared" si="1"/>
        <v/>
      </c>
      <c r="B75" t="s">
        <v>108</v>
      </c>
      <c r="D75" t="s">
        <v>108</v>
      </c>
      <c r="E75">
        <v>0.23180000000000001</v>
      </c>
      <c r="F75">
        <v>0.50009999999999999</v>
      </c>
      <c r="I75" s="425"/>
      <c r="J75" s="88">
        <v>37</v>
      </c>
      <c r="L75" t="s">
        <v>110</v>
      </c>
      <c r="M75">
        <v>0.44800000000000001</v>
      </c>
      <c r="P75" s="14" t="s">
        <v>411</v>
      </c>
      <c r="Q75" s="88">
        <v>37</v>
      </c>
      <c r="S75" t="s">
        <v>110</v>
      </c>
      <c r="T75">
        <v>0.41149999999999998</v>
      </c>
    </row>
    <row r="76" spans="1:20" x14ac:dyDescent="0.25">
      <c r="A76" t="str">
        <f t="shared" si="1"/>
        <v/>
      </c>
      <c r="B76" t="s">
        <v>109</v>
      </c>
      <c r="D76" t="s">
        <v>109</v>
      </c>
      <c r="E76">
        <v>0.25769999999999998</v>
      </c>
      <c r="F76">
        <v>0.54110000000000003</v>
      </c>
      <c r="I76" s="13" t="s">
        <v>357</v>
      </c>
      <c r="J76" s="89">
        <v>0.82179999999999997</v>
      </c>
      <c r="L76" t="s">
        <v>111</v>
      </c>
      <c r="M76">
        <v>0.30020000000000002</v>
      </c>
      <c r="P76" s="424" t="s">
        <v>152</v>
      </c>
      <c r="Q76" s="89">
        <v>0.87470000000000003</v>
      </c>
      <c r="S76" t="s">
        <v>111</v>
      </c>
      <c r="T76">
        <v>0.36330000000000001</v>
      </c>
    </row>
    <row r="77" spans="1:20" ht="15.75" thickBot="1" x14ac:dyDescent="0.3">
      <c r="A77" t="str">
        <f t="shared" si="1"/>
        <v/>
      </c>
      <c r="B77" t="s">
        <v>110</v>
      </c>
      <c r="D77" t="s">
        <v>110</v>
      </c>
      <c r="E77">
        <v>0.44800000000000001</v>
      </c>
      <c r="F77">
        <v>0.41149999999999998</v>
      </c>
      <c r="I77" s="14" t="s">
        <v>416</v>
      </c>
      <c r="J77" s="90">
        <v>38</v>
      </c>
      <c r="L77" t="s">
        <v>112</v>
      </c>
      <c r="M77">
        <v>0.65759999999999996</v>
      </c>
      <c r="P77" s="425"/>
      <c r="Q77" s="90">
        <v>38</v>
      </c>
      <c r="S77" t="s">
        <v>112</v>
      </c>
      <c r="T77">
        <v>0.4521</v>
      </c>
    </row>
    <row r="78" spans="1:20" x14ac:dyDescent="0.25">
      <c r="A78" t="str">
        <f t="shared" si="1"/>
        <v/>
      </c>
      <c r="B78" t="s">
        <v>111</v>
      </c>
      <c r="D78" t="s">
        <v>111</v>
      </c>
      <c r="E78">
        <v>0.30020000000000002</v>
      </c>
      <c r="F78">
        <v>0.36330000000000001</v>
      </c>
      <c r="I78" s="13" t="s">
        <v>359</v>
      </c>
      <c r="J78" s="91">
        <v>0.81689999999999996</v>
      </c>
      <c r="L78" t="s">
        <v>113</v>
      </c>
      <c r="M78">
        <v>0.48349999999999999</v>
      </c>
      <c r="P78" s="13" t="s">
        <v>234</v>
      </c>
      <c r="Q78" s="91">
        <v>0.87439999999999996</v>
      </c>
      <c r="S78" t="s">
        <v>113</v>
      </c>
      <c r="T78">
        <v>0.6734</v>
      </c>
    </row>
    <row r="79" spans="1:20" ht="15.75" thickBot="1" x14ac:dyDescent="0.3">
      <c r="A79" t="str">
        <f t="shared" si="1"/>
        <v/>
      </c>
      <c r="B79" t="s">
        <v>112</v>
      </c>
      <c r="D79" t="s">
        <v>112</v>
      </c>
      <c r="E79">
        <v>0.65759999999999996</v>
      </c>
      <c r="F79">
        <v>0.4521</v>
      </c>
      <c r="I79" s="14" t="s">
        <v>417</v>
      </c>
      <c r="J79" s="92">
        <v>39</v>
      </c>
      <c r="L79" t="s">
        <v>114</v>
      </c>
      <c r="M79">
        <v>0.58609999999999995</v>
      </c>
      <c r="P79" s="14" t="s">
        <v>419</v>
      </c>
      <c r="Q79" s="92">
        <v>39</v>
      </c>
      <c r="S79" t="s">
        <v>114</v>
      </c>
      <c r="T79">
        <v>0.58789999999999998</v>
      </c>
    </row>
    <row r="80" spans="1:20" x14ac:dyDescent="0.25">
      <c r="A80" t="str">
        <f t="shared" si="1"/>
        <v/>
      </c>
      <c r="B80" t="s">
        <v>113</v>
      </c>
      <c r="D80" t="s">
        <v>113</v>
      </c>
      <c r="E80">
        <v>0.48349999999999999</v>
      </c>
      <c r="F80">
        <v>0.6734</v>
      </c>
      <c r="I80" s="13" t="s">
        <v>84</v>
      </c>
      <c r="J80" s="93">
        <v>0.81659999999999999</v>
      </c>
      <c r="L80" t="s">
        <v>115</v>
      </c>
      <c r="M80">
        <v>0.25569999999999998</v>
      </c>
      <c r="P80" s="13" t="s">
        <v>268</v>
      </c>
      <c r="Q80" s="93">
        <v>0.87280000000000002</v>
      </c>
      <c r="S80" t="s">
        <v>115</v>
      </c>
      <c r="T80">
        <v>0.28620000000000001</v>
      </c>
    </row>
    <row r="81" spans="1:20" ht="15.75" thickBot="1" x14ac:dyDescent="0.3">
      <c r="A81" t="str">
        <f t="shared" si="1"/>
        <v/>
      </c>
      <c r="B81" t="s">
        <v>114</v>
      </c>
      <c r="D81" t="s">
        <v>114</v>
      </c>
      <c r="E81">
        <v>0.58609999999999995</v>
      </c>
      <c r="F81">
        <v>0.58789999999999998</v>
      </c>
      <c r="I81" s="14" t="s">
        <v>418</v>
      </c>
      <c r="J81" s="94">
        <v>40</v>
      </c>
      <c r="L81" t="s">
        <v>116</v>
      </c>
      <c r="M81">
        <v>0.60209999999999997</v>
      </c>
      <c r="P81" s="14" t="s">
        <v>413</v>
      </c>
      <c r="Q81" s="94">
        <v>40</v>
      </c>
      <c r="S81" t="s">
        <v>116</v>
      </c>
      <c r="T81">
        <v>0.58099999999999996</v>
      </c>
    </row>
    <row r="82" spans="1:20" x14ac:dyDescent="0.25">
      <c r="A82" t="str">
        <f t="shared" si="1"/>
        <v/>
      </c>
      <c r="B82" t="s">
        <v>115</v>
      </c>
      <c r="D82" t="s">
        <v>115</v>
      </c>
      <c r="E82">
        <v>0.25569999999999998</v>
      </c>
      <c r="F82">
        <v>0.28620000000000001</v>
      </c>
      <c r="I82" s="13" t="s">
        <v>234</v>
      </c>
      <c r="J82" s="95">
        <v>0.81520000000000004</v>
      </c>
      <c r="L82" t="s">
        <v>117</v>
      </c>
      <c r="M82">
        <v>0.23749999999999999</v>
      </c>
      <c r="P82" s="424" t="s">
        <v>316</v>
      </c>
      <c r="Q82" s="95">
        <v>0.87039999999999995</v>
      </c>
      <c r="S82" t="s">
        <v>117</v>
      </c>
      <c r="T82">
        <v>0.2364</v>
      </c>
    </row>
    <row r="83" spans="1:20" ht="15.75" thickBot="1" x14ac:dyDescent="0.3">
      <c r="A83" t="str">
        <f t="shared" si="1"/>
        <v/>
      </c>
      <c r="B83" t="s">
        <v>116</v>
      </c>
      <c r="D83" t="s">
        <v>116</v>
      </c>
      <c r="E83">
        <v>0.60209999999999997</v>
      </c>
      <c r="F83">
        <v>0.58099999999999996</v>
      </c>
      <c r="I83" s="14" t="s">
        <v>419</v>
      </c>
      <c r="J83" s="96">
        <v>41</v>
      </c>
      <c r="L83" t="s">
        <v>118</v>
      </c>
      <c r="M83">
        <v>0.17749999999999999</v>
      </c>
      <c r="P83" s="425"/>
      <c r="Q83" s="96">
        <v>41</v>
      </c>
      <c r="S83" t="s">
        <v>118</v>
      </c>
      <c r="T83">
        <v>0.11600000000000001</v>
      </c>
    </row>
    <row r="84" spans="1:20" x14ac:dyDescent="0.25">
      <c r="A84" t="str">
        <f t="shared" si="1"/>
        <v/>
      </c>
      <c r="B84" t="s">
        <v>117</v>
      </c>
      <c r="D84" t="s">
        <v>117</v>
      </c>
      <c r="E84">
        <v>0.23749999999999999</v>
      </c>
      <c r="F84">
        <v>0.2364</v>
      </c>
      <c r="I84" s="424" t="s">
        <v>202</v>
      </c>
      <c r="J84" s="97">
        <v>0.81210000000000004</v>
      </c>
      <c r="L84" t="s">
        <v>119</v>
      </c>
      <c r="M84">
        <v>0.21679999999999999</v>
      </c>
      <c r="P84" s="13" t="s">
        <v>99</v>
      </c>
      <c r="Q84" s="97">
        <v>0.86890000000000001</v>
      </c>
      <c r="S84" t="s">
        <v>119</v>
      </c>
      <c r="T84">
        <v>0.41220000000000001</v>
      </c>
    </row>
    <row r="85" spans="1:20" ht="15.75" thickBot="1" x14ac:dyDescent="0.3">
      <c r="A85" t="str">
        <f t="shared" si="1"/>
        <v/>
      </c>
      <c r="B85" t="s">
        <v>118</v>
      </c>
      <c r="D85" t="s">
        <v>118</v>
      </c>
      <c r="E85">
        <v>0.17749999999999999</v>
      </c>
      <c r="F85">
        <v>0.11600000000000001</v>
      </c>
      <c r="I85" s="425"/>
      <c r="J85" s="98">
        <v>42</v>
      </c>
      <c r="L85" t="s">
        <v>120</v>
      </c>
      <c r="M85">
        <v>0.78779999999999994</v>
      </c>
      <c r="P85" s="14" t="s">
        <v>422</v>
      </c>
      <c r="Q85" s="98">
        <v>42</v>
      </c>
      <c r="S85" t="s">
        <v>120</v>
      </c>
      <c r="T85">
        <v>0.9335</v>
      </c>
    </row>
    <row r="86" spans="1:20" x14ac:dyDescent="0.25">
      <c r="A86" t="str">
        <f t="shared" si="1"/>
        <v/>
      </c>
      <c r="B86" t="s">
        <v>119</v>
      </c>
      <c r="D86" t="s">
        <v>119</v>
      </c>
      <c r="E86">
        <v>0.21679999999999999</v>
      </c>
      <c r="F86">
        <v>0.41220000000000001</v>
      </c>
      <c r="I86" s="13" t="s">
        <v>156</v>
      </c>
      <c r="J86" s="99">
        <v>0.80969999999999998</v>
      </c>
      <c r="L86" t="s">
        <v>121</v>
      </c>
      <c r="M86">
        <v>2.3099999999999999E-2</v>
      </c>
      <c r="P86" s="13" t="s">
        <v>311</v>
      </c>
      <c r="Q86" s="99">
        <v>0.86360000000000003</v>
      </c>
      <c r="S86" t="s">
        <v>121</v>
      </c>
      <c r="T86">
        <v>2.1499999999999998E-2</v>
      </c>
    </row>
    <row r="87" spans="1:20" ht="15.75" thickBot="1" x14ac:dyDescent="0.3">
      <c r="A87" t="str">
        <f t="shared" si="1"/>
        <v/>
      </c>
      <c r="B87" t="s">
        <v>120</v>
      </c>
      <c r="D87" t="s">
        <v>120</v>
      </c>
      <c r="E87">
        <v>0.78779999999999994</v>
      </c>
      <c r="F87">
        <v>0.9335</v>
      </c>
      <c r="I87" s="14" t="s">
        <v>415</v>
      </c>
      <c r="J87" s="100">
        <v>43</v>
      </c>
      <c r="L87" t="s">
        <v>122</v>
      </c>
      <c r="M87">
        <v>0.224</v>
      </c>
      <c r="P87" s="14" t="s">
        <v>413</v>
      </c>
      <c r="Q87" s="100">
        <v>43</v>
      </c>
      <c r="S87" t="s">
        <v>122</v>
      </c>
      <c r="T87">
        <v>0.28589999999999999</v>
      </c>
    </row>
    <row r="88" spans="1:20" x14ac:dyDescent="0.25">
      <c r="A88" t="str">
        <f t="shared" si="1"/>
        <v/>
      </c>
      <c r="B88" t="s">
        <v>121</v>
      </c>
      <c r="D88" t="s">
        <v>121</v>
      </c>
      <c r="E88">
        <v>2.3099999999999999E-2</v>
      </c>
      <c r="F88">
        <v>2.1499999999999998E-2</v>
      </c>
      <c r="I88" s="13" t="s">
        <v>250</v>
      </c>
      <c r="J88" s="101">
        <v>0.80569999999999997</v>
      </c>
      <c r="L88" t="s">
        <v>123</v>
      </c>
      <c r="M88">
        <v>0.39510000000000001</v>
      </c>
      <c r="P88" s="13" t="s">
        <v>47</v>
      </c>
      <c r="Q88" s="101">
        <v>0.86329999999999996</v>
      </c>
      <c r="S88" t="s">
        <v>123</v>
      </c>
      <c r="T88">
        <v>0.56989999999999996</v>
      </c>
    </row>
    <row r="89" spans="1:20" ht="15.75" thickBot="1" x14ac:dyDescent="0.3">
      <c r="A89" t="str">
        <f t="shared" si="1"/>
        <v/>
      </c>
      <c r="B89" t="s">
        <v>122</v>
      </c>
      <c r="D89" t="s">
        <v>122</v>
      </c>
      <c r="E89">
        <v>0.224</v>
      </c>
      <c r="F89">
        <v>0.28589999999999999</v>
      </c>
      <c r="I89" s="14" t="s">
        <v>420</v>
      </c>
      <c r="J89" s="102">
        <v>44</v>
      </c>
      <c r="L89" t="s">
        <v>124</v>
      </c>
      <c r="M89">
        <v>0.68700000000000006</v>
      </c>
      <c r="P89" s="14" t="s">
        <v>402</v>
      </c>
      <c r="Q89" s="102">
        <v>44</v>
      </c>
      <c r="S89" t="s">
        <v>124</v>
      </c>
      <c r="T89">
        <v>0.66490000000000005</v>
      </c>
    </row>
    <row r="90" spans="1:20" x14ac:dyDescent="0.25">
      <c r="A90" t="str">
        <f t="shared" si="1"/>
        <v/>
      </c>
      <c r="B90" t="s">
        <v>123</v>
      </c>
      <c r="D90" t="s">
        <v>123</v>
      </c>
      <c r="E90">
        <v>0.39510000000000001</v>
      </c>
      <c r="F90">
        <v>0.56989999999999996</v>
      </c>
      <c r="I90" s="13" t="s">
        <v>67</v>
      </c>
      <c r="J90" s="103">
        <v>0.80169999999999997</v>
      </c>
      <c r="L90" t="s">
        <v>125</v>
      </c>
      <c r="M90">
        <v>0.38440000000000002</v>
      </c>
      <c r="P90" s="13" t="s">
        <v>134</v>
      </c>
      <c r="Q90" s="103">
        <v>0.86299999999999999</v>
      </c>
      <c r="S90" t="s">
        <v>125</v>
      </c>
      <c r="T90">
        <v>0.43080000000000002</v>
      </c>
    </row>
    <row r="91" spans="1:20" ht="15.75" thickBot="1" x14ac:dyDescent="0.3">
      <c r="A91" t="str">
        <f t="shared" si="1"/>
        <v/>
      </c>
      <c r="B91" t="s">
        <v>124</v>
      </c>
      <c r="D91" t="s">
        <v>124</v>
      </c>
      <c r="E91">
        <v>0.68700000000000006</v>
      </c>
      <c r="F91">
        <v>0.66490000000000005</v>
      </c>
      <c r="I91" s="14" t="s">
        <v>421</v>
      </c>
      <c r="J91" s="104">
        <v>45</v>
      </c>
      <c r="L91" t="s">
        <v>126</v>
      </c>
      <c r="M91">
        <v>0.24210000000000001</v>
      </c>
      <c r="P91" s="14" t="s">
        <v>424</v>
      </c>
      <c r="Q91" s="104">
        <v>45</v>
      </c>
      <c r="S91" t="s">
        <v>126</v>
      </c>
      <c r="T91">
        <v>0.67420000000000002</v>
      </c>
    </row>
    <row r="92" spans="1:20" x14ac:dyDescent="0.25">
      <c r="A92" t="str">
        <f t="shared" si="1"/>
        <v/>
      </c>
      <c r="B92" t="s">
        <v>125</v>
      </c>
      <c r="D92" t="s">
        <v>125</v>
      </c>
      <c r="E92">
        <v>0.38440000000000002</v>
      </c>
      <c r="F92">
        <v>0.43080000000000002</v>
      </c>
      <c r="I92" s="13" t="s">
        <v>286</v>
      </c>
      <c r="J92" s="105">
        <v>0.79730000000000001</v>
      </c>
      <c r="L92" t="s">
        <v>127</v>
      </c>
      <c r="M92">
        <v>0.19120000000000001</v>
      </c>
      <c r="P92" s="13" t="s">
        <v>132</v>
      </c>
      <c r="Q92" s="105">
        <v>0.86180000000000001</v>
      </c>
      <c r="S92" t="s">
        <v>127</v>
      </c>
      <c r="T92">
        <v>0.24410000000000001</v>
      </c>
    </row>
    <row r="93" spans="1:20" ht="15.75" thickBot="1" x14ac:dyDescent="0.3">
      <c r="A93" t="str">
        <f t="shared" si="1"/>
        <v/>
      </c>
      <c r="B93" t="s">
        <v>126</v>
      </c>
      <c r="D93" t="s">
        <v>126</v>
      </c>
      <c r="E93">
        <v>0.24210000000000001</v>
      </c>
      <c r="F93">
        <v>0.67420000000000002</v>
      </c>
      <c r="I93" s="14" t="s">
        <v>418</v>
      </c>
      <c r="J93" s="106">
        <v>46</v>
      </c>
      <c r="L93" t="s">
        <v>128</v>
      </c>
      <c r="M93">
        <v>0.42580000000000001</v>
      </c>
      <c r="P93" s="14" t="s">
        <v>415</v>
      </c>
      <c r="Q93" s="106">
        <v>46</v>
      </c>
      <c r="S93" t="s">
        <v>128</v>
      </c>
      <c r="T93">
        <v>0.33400000000000002</v>
      </c>
    </row>
    <row r="94" spans="1:20" x14ac:dyDescent="0.25">
      <c r="A94" t="str">
        <f t="shared" si="1"/>
        <v/>
      </c>
      <c r="B94" t="s">
        <v>127</v>
      </c>
      <c r="D94" t="s">
        <v>127</v>
      </c>
      <c r="E94">
        <v>0.19120000000000001</v>
      </c>
      <c r="F94">
        <v>0.24410000000000001</v>
      </c>
      <c r="I94" s="424" t="s">
        <v>38</v>
      </c>
      <c r="J94" s="107">
        <v>0.79510000000000003</v>
      </c>
      <c r="L94" t="s">
        <v>129</v>
      </c>
      <c r="M94">
        <v>0.37709999999999999</v>
      </c>
      <c r="P94" s="13" t="s">
        <v>255</v>
      </c>
      <c r="Q94" s="107">
        <v>0.85340000000000005</v>
      </c>
      <c r="S94" t="s">
        <v>129</v>
      </c>
      <c r="T94">
        <v>0.45879999999999999</v>
      </c>
    </row>
    <row r="95" spans="1:20" ht="15.75" thickBot="1" x14ac:dyDescent="0.3">
      <c r="A95" t="str">
        <f t="shared" si="1"/>
        <v/>
      </c>
      <c r="B95" t="s">
        <v>128</v>
      </c>
      <c r="D95" t="s">
        <v>128</v>
      </c>
      <c r="E95">
        <v>0.42580000000000001</v>
      </c>
      <c r="F95">
        <v>0.33400000000000002</v>
      </c>
      <c r="I95" s="425"/>
      <c r="J95" s="108">
        <v>47</v>
      </c>
      <c r="L95" t="s">
        <v>130</v>
      </c>
      <c r="M95">
        <v>0.73319999999999996</v>
      </c>
      <c r="P95" s="14" t="s">
        <v>418</v>
      </c>
      <c r="Q95" s="108">
        <v>47</v>
      </c>
      <c r="S95" t="s">
        <v>130</v>
      </c>
      <c r="T95">
        <v>0.83130000000000004</v>
      </c>
    </row>
    <row r="96" spans="1:20" x14ac:dyDescent="0.25">
      <c r="A96" t="str">
        <f t="shared" si="1"/>
        <v/>
      </c>
      <c r="B96" t="s">
        <v>129</v>
      </c>
      <c r="D96" t="s">
        <v>129</v>
      </c>
      <c r="E96">
        <v>0.37709999999999999</v>
      </c>
      <c r="F96">
        <v>0.45879999999999999</v>
      </c>
      <c r="I96" s="424" t="s">
        <v>312</v>
      </c>
      <c r="J96" s="109">
        <v>0.79459999999999997</v>
      </c>
      <c r="L96" t="s">
        <v>131</v>
      </c>
      <c r="M96">
        <v>0.87180000000000002</v>
      </c>
      <c r="P96" s="13" t="s">
        <v>156</v>
      </c>
      <c r="Q96" s="109">
        <v>0.85060000000000002</v>
      </c>
      <c r="S96" t="s">
        <v>131</v>
      </c>
      <c r="T96">
        <v>0.90059999999999996</v>
      </c>
    </row>
    <row r="97" spans="1:20" ht="15.75" thickBot="1" x14ac:dyDescent="0.3">
      <c r="A97" t="str">
        <f t="shared" si="1"/>
        <v/>
      </c>
      <c r="B97" t="s">
        <v>130</v>
      </c>
      <c r="D97" t="s">
        <v>130</v>
      </c>
      <c r="E97">
        <v>0.73319999999999996</v>
      </c>
      <c r="F97">
        <v>0.83130000000000004</v>
      </c>
      <c r="I97" s="425"/>
      <c r="J97" s="110">
        <v>48</v>
      </c>
      <c r="L97" t="s">
        <v>132</v>
      </c>
      <c r="M97">
        <v>0.82440000000000002</v>
      </c>
      <c r="P97" s="14" t="s">
        <v>415</v>
      </c>
      <c r="Q97" s="110">
        <v>48</v>
      </c>
      <c r="S97" t="s">
        <v>132</v>
      </c>
      <c r="T97">
        <v>0.86180000000000001</v>
      </c>
    </row>
    <row r="98" spans="1:20" x14ac:dyDescent="0.25">
      <c r="A98" t="str">
        <f t="shared" si="1"/>
        <v/>
      </c>
      <c r="B98" t="s">
        <v>131</v>
      </c>
      <c r="D98" t="s">
        <v>131</v>
      </c>
      <c r="E98">
        <v>0.87180000000000002</v>
      </c>
      <c r="F98">
        <v>0.90059999999999996</v>
      </c>
      <c r="I98" s="424" t="s">
        <v>317</v>
      </c>
      <c r="J98" s="111">
        <v>0.79100000000000004</v>
      </c>
      <c r="L98" t="s">
        <v>133</v>
      </c>
      <c r="M98">
        <v>0.51990000000000003</v>
      </c>
      <c r="P98" s="424" t="s">
        <v>273</v>
      </c>
      <c r="Q98" s="111">
        <v>0.8468</v>
      </c>
      <c r="S98" t="s">
        <v>133</v>
      </c>
      <c r="T98">
        <v>0.54239999999999999</v>
      </c>
    </row>
    <row r="99" spans="1:20" ht="15.75" thickBot="1" x14ac:dyDescent="0.3">
      <c r="A99" t="str">
        <f t="shared" si="1"/>
        <v/>
      </c>
      <c r="B99" t="s">
        <v>132</v>
      </c>
      <c r="D99" t="s">
        <v>132</v>
      </c>
      <c r="E99">
        <v>0.82440000000000002</v>
      </c>
      <c r="F99">
        <v>0.86180000000000001</v>
      </c>
      <c r="I99" s="425"/>
      <c r="J99" s="112">
        <v>49</v>
      </c>
      <c r="L99" t="s">
        <v>134</v>
      </c>
      <c r="M99">
        <v>0.69310000000000005</v>
      </c>
      <c r="P99" s="425"/>
      <c r="Q99" s="112">
        <v>49</v>
      </c>
      <c r="S99" t="s">
        <v>134</v>
      </c>
      <c r="T99">
        <v>0.86299999999999999</v>
      </c>
    </row>
    <row r="100" spans="1:20" x14ac:dyDescent="0.25">
      <c r="A100" t="str">
        <f t="shared" si="1"/>
        <v/>
      </c>
      <c r="B100" t="s">
        <v>133</v>
      </c>
      <c r="D100" t="s">
        <v>133</v>
      </c>
      <c r="E100">
        <v>0.51990000000000003</v>
      </c>
      <c r="F100">
        <v>0.54239999999999999</v>
      </c>
      <c r="I100" s="424" t="s">
        <v>358</v>
      </c>
      <c r="J100" s="113">
        <v>0.78839999999999999</v>
      </c>
      <c r="L100" t="s">
        <v>135</v>
      </c>
      <c r="M100">
        <v>0.72989999999999999</v>
      </c>
      <c r="P100" s="13" t="s">
        <v>84</v>
      </c>
      <c r="Q100" s="113">
        <v>0.84660000000000002</v>
      </c>
      <c r="S100" t="s">
        <v>135</v>
      </c>
      <c r="T100">
        <v>0.74970000000000003</v>
      </c>
    </row>
    <row r="101" spans="1:20" ht="15.75" thickBot="1" x14ac:dyDescent="0.3">
      <c r="A101" t="str">
        <f t="shared" si="1"/>
        <v/>
      </c>
      <c r="B101" t="s">
        <v>134</v>
      </c>
      <c r="D101" t="s">
        <v>134</v>
      </c>
      <c r="E101">
        <v>0.69310000000000005</v>
      </c>
      <c r="F101">
        <v>0.86299999999999999</v>
      </c>
      <c r="I101" s="425"/>
      <c r="J101" s="114">
        <v>50</v>
      </c>
      <c r="L101" t="s">
        <v>136</v>
      </c>
      <c r="M101">
        <v>0.93820000000000003</v>
      </c>
      <c r="P101" s="14" t="s">
        <v>418</v>
      </c>
      <c r="Q101" s="114">
        <v>50</v>
      </c>
      <c r="S101" t="s">
        <v>136</v>
      </c>
      <c r="T101">
        <v>0.96499999999999997</v>
      </c>
    </row>
    <row r="102" spans="1:20" ht="15.75" thickBot="1" x14ac:dyDescent="0.3">
      <c r="A102" t="str">
        <f t="shared" si="1"/>
        <v/>
      </c>
      <c r="B102" t="s">
        <v>135</v>
      </c>
      <c r="D102" t="s">
        <v>135</v>
      </c>
      <c r="E102">
        <v>0.72989999999999999</v>
      </c>
      <c r="F102">
        <v>0.74970000000000003</v>
      </c>
      <c r="I102" s="63" t="s">
        <v>23</v>
      </c>
      <c r="J102" s="64" t="s">
        <v>391</v>
      </c>
      <c r="L102" t="s">
        <v>137</v>
      </c>
      <c r="M102">
        <v>8.5000000000000006E-3</v>
      </c>
      <c r="P102" s="63" t="s">
        <v>23</v>
      </c>
      <c r="Q102" s="64" t="s">
        <v>391</v>
      </c>
      <c r="S102" t="s">
        <v>137</v>
      </c>
      <c r="T102">
        <v>9.5999999999999992E-3</v>
      </c>
    </row>
    <row r="103" spans="1:20" x14ac:dyDescent="0.25">
      <c r="A103" t="str">
        <f t="shared" si="1"/>
        <v/>
      </c>
      <c r="B103" t="s">
        <v>136</v>
      </c>
      <c r="D103" t="s">
        <v>136</v>
      </c>
      <c r="E103">
        <v>0.93820000000000003</v>
      </c>
      <c r="F103">
        <v>0.96499999999999997</v>
      </c>
      <c r="I103" s="424" t="s">
        <v>120</v>
      </c>
      <c r="J103" s="115">
        <v>0.78779999999999994</v>
      </c>
      <c r="L103" t="s">
        <v>138</v>
      </c>
      <c r="M103">
        <v>0.24979999999999999</v>
      </c>
      <c r="P103" s="424" t="s">
        <v>154</v>
      </c>
      <c r="Q103" s="115">
        <v>0.84640000000000004</v>
      </c>
      <c r="S103" t="s">
        <v>138</v>
      </c>
      <c r="T103">
        <v>0.31759999999999999</v>
      </c>
    </row>
    <row r="104" spans="1:20" ht="15.75" thickBot="1" x14ac:dyDescent="0.3">
      <c r="A104" t="str">
        <f t="shared" si="1"/>
        <v/>
      </c>
      <c r="B104" t="s">
        <v>137</v>
      </c>
      <c r="D104" t="s">
        <v>137</v>
      </c>
      <c r="E104">
        <v>8.5000000000000006E-3</v>
      </c>
      <c r="F104">
        <v>9.5999999999999992E-3</v>
      </c>
      <c r="I104" s="425"/>
      <c r="J104" s="116">
        <v>51</v>
      </c>
      <c r="L104" t="s">
        <v>139</v>
      </c>
      <c r="M104">
        <v>0.72940000000000005</v>
      </c>
      <c r="P104" s="425"/>
      <c r="Q104" s="116">
        <v>51</v>
      </c>
      <c r="S104" t="s">
        <v>139</v>
      </c>
      <c r="T104">
        <v>0.81520000000000004</v>
      </c>
    </row>
    <row r="105" spans="1:20" x14ac:dyDescent="0.25">
      <c r="A105" t="str">
        <f t="shared" si="1"/>
        <v/>
      </c>
      <c r="B105" t="s">
        <v>138</v>
      </c>
      <c r="D105" t="s">
        <v>138</v>
      </c>
      <c r="E105">
        <v>0.24979999999999999</v>
      </c>
      <c r="F105">
        <v>0.31759999999999999</v>
      </c>
      <c r="I105" s="424" t="s">
        <v>152</v>
      </c>
      <c r="J105" s="117">
        <v>0.77700000000000002</v>
      </c>
      <c r="L105" t="s">
        <v>140</v>
      </c>
      <c r="M105">
        <v>0.27060000000000001</v>
      </c>
      <c r="P105" s="13" t="s">
        <v>313</v>
      </c>
      <c r="Q105" s="117">
        <v>0.84609999999999996</v>
      </c>
      <c r="S105" t="s">
        <v>140</v>
      </c>
      <c r="T105">
        <v>0.2487</v>
      </c>
    </row>
    <row r="106" spans="1:20" ht="15.75" thickBot="1" x14ac:dyDescent="0.3">
      <c r="A106" t="str">
        <f t="shared" si="1"/>
        <v/>
      </c>
      <c r="B106" t="s">
        <v>139</v>
      </c>
      <c r="D106" t="s">
        <v>139</v>
      </c>
      <c r="E106">
        <v>0.72940000000000005</v>
      </c>
      <c r="F106">
        <v>0.81520000000000004</v>
      </c>
      <c r="I106" s="425"/>
      <c r="J106" s="118">
        <v>52</v>
      </c>
      <c r="L106" t="s">
        <v>141</v>
      </c>
      <c r="M106">
        <v>0.374</v>
      </c>
      <c r="P106" s="14" t="s">
        <v>421</v>
      </c>
      <c r="Q106" s="118">
        <v>52</v>
      </c>
      <c r="S106" t="s">
        <v>141</v>
      </c>
      <c r="T106">
        <v>0.15840000000000001</v>
      </c>
    </row>
    <row r="107" spans="1:20" x14ac:dyDescent="0.25">
      <c r="A107" t="str">
        <f t="shared" si="1"/>
        <v/>
      </c>
      <c r="B107" t="s">
        <v>140</v>
      </c>
      <c r="D107" t="s">
        <v>140</v>
      </c>
      <c r="E107">
        <v>0.27060000000000001</v>
      </c>
      <c r="F107">
        <v>0.2487</v>
      </c>
      <c r="I107" s="424" t="s">
        <v>297</v>
      </c>
      <c r="J107" s="119">
        <v>0.77569999999999995</v>
      </c>
      <c r="L107" t="s">
        <v>142</v>
      </c>
      <c r="M107">
        <v>0.6593</v>
      </c>
      <c r="P107" s="424" t="s">
        <v>324</v>
      </c>
      <c r="Q107" s="119">
        <v>0.84599999999999997</v>
      </c>
      <c r="S107" t="s">
        <v>142</v>
      </c>
      <c r="T107">
        <v>0.73670000000000002</v>
      </c>
    </row>
    <row r="108" spans="1:20" ht="15.75" thickBot="1" x14ac:dyDescent="0.3">
      <c r="A108" t="str">
        <f t="shared" si="1"/>
        <v/>
      </c>
      <c r="B108" t="s">
        <v>141</v>
      </c>
      <c r="D108" t="s">
        <v>141</v>
      </c>
      <c r="E108">
        <v>0.374</v>
      </c>
      <c r="F108">
        <v>0.15840000000000001</v>
      </c>
      <c r="I108" s="425"/>
      <c r="J108" s="120">
        <v>53</v>
      </c>
      <c r="L108" t="s">
        <v>143</v>
      </c>
      <c r="M108">
        <v>0.68140000000000001</v>
      </c>
      <c r="P108" s="425"/>
      <c r="Q108" s="120">
        <v>53</v>
      </c>
      <c r="S108" t="s">
        <v>143</v>
      </c>
      <c r="T108">
        <v>0.61919999999999997</v>
      </c>
    </row>
    <row r="109" spans="1:20" x14ac:dyDescent="0.25">
      <c r="A109" t="str">
        <f t="shared" si="1"/>
        <v/>
      </c>
      <c r="B109" t="s">
        <v>142</v>
      </c>
      <c r="D109" t="s">
        <v>142</v>
      </c>
      <c r="E109">
        <v>0.6593</v>
      </c>
      <c r="F109">
        <v>0.73670000000000002</v>
      </c>
      <c r="I109" s="424" t="s">
        <v>281</v>
      </c>
      <c r="J109" s="121">
        <v>0.77370000000000005</v>
      </c>
      <c r="L109" t="s">
        <v>144</v>
      </c>
      <c r="M109">
        <v>0.49130000000000001</v>
      </c>
      <c r="P109" s="424" t="s">
        <v>312</v>
      </c>
      <c r="Q109" s="121">
        <v>0.84019999999999995</v>
      </c>
      <c r="S109" t="s">
        <v>144</v>
      </c>
      <c r="T109">
        <v>0.4884</v>
      </c>
    </row>
    <row r="110" spans="1:20" ht="15.75" thickBot="1" x14ac:dyDescent="0.3">
      <c r="A110" t="str">
        <f t="shared" si="1"/>
        <v/>
      </c>
      <c r="B110" t="s">
        <v>143</v>
      </c>
      <c r="D110" t="s">
        <v>143</v>
      </c>
      <c r="E110">
        <v>0.68140000000000001</v>
      </c>
      <c r="F110">
        <v>0.61919999999999997</v>
      </c>
      <c r="I110" s="425"/>
      <c r="J110" s="122">
        <v>54</v>
      </c>
      <c r="L110" t="s">
        <v>145</v>
      </c>
      <c r="M110">
        <v>0.70009999999999994</v>
      </c>
      <c r="P110" s="425"/>
      <c r="Q110" s="122">
        <v>54</v>
      </c>
      <c r="S110" t="s">
        <v>145</v>
      </c>
      <c r="T110">
        <v>0.54990000000000006</v>
      </c>
    </row>
    <row r="111" spans="1:20" x14ac:dyDescent="0.25">
      <c r="A111" t="str">
        <f t="shared" si="1"/>
        <v/>
      </c>
      <c r="B111" t="s">
        <v>144</v>
      </c>
      <c r="D111" t="s">
        <v>144</v>
      </c>
      <c r="E111">
        <v>0.49130000000000001</v>
      </c>
      <c r="F111">
        <v>0.4884</v>
      </c>
      <c r="I111" s="13" t="s">
        <v>313</v>
      </c>
      <c r="J111" s="123">
        <v>0.76390000000000002</v>
      </c>
      <c r="L111" t="s">
        <v>146</v>
      </c>
      <c r="M111">
        <v>0.25340000000000001</v>
      </c>
      <c r="P111" s="13" t="s">
        <v>267</v>
      </c>
      <c r="Q111" s="123">
        <v>0.83979999999999999</v>
      </c>
      <c r="S111" t="s">
        <v>146</v>
      </c>
      <c r="T111">
        <v>0.4249</v>
      </c>
    </row>
    <row r="112" spans="1:20" ht="15.75" thickBot="1" x14ac:dyDescent="0.3">
      <c r="A112" t="str">
        <f t="shared" si="1"/>
        <v/>
      </c>
      <c r="B112" t="s">
        <v>145</v>
      </c>
      <c r="D112" t="s">
        <v>145</v>
      </c>
      <c r="E112">
        <v>0.70009999999999994</v>
      </c>
      <c r="F112">
        <v>0.54990000000000006</v>
      </c>
      <c r="I112" s="14" t="s">
        <v>421</v>
      </c>
      <c r="J112" s="124">
        <v>55</v>
      </c>
      <c r="L112" t="s">
        <v>147</v>
      </c>
      <c r="M112">
        <v>0.4577</v>
      </c>
      <c r="P112" s="14" t="s">
        <v>404</v>
      </c>
      <c r="Q112" s="124">
        <v>55</v>
      </c>
      <c r="S112" t="s">
        <v>147</v>
      </c>
      <c r="T112">
        <v>0.40379999999999999</v>
      </c>
    </row>
    <row r="113" spans="1:20" x14ac:dyDescent="0.25">
      <c r="A113" t="str">
        <f t="shared" si="1"/>
        <v/>
      </c>
      <c r="B113" t="s">
        <v>146</v>
      </c>
      <c r="D113" t="s">
        <v>146</v>
      </c>
      <c r="E113">
        <v>0.25340000000000001</v>
      </c>
      <c r="F113">
        <v>0.4249</v>
      </c>
      <c r="I113" s="424" t="s">
        <v>271</v>
      </c>
      <c r="J113" s="125">
        <v>0.76319999999999999</v>
      </c>
      <c r="L113" t="s">
        <v>430</v>
      </c>
      <c r="M113">
        <v>0.11550000000000001</v>
      </c>
      <c r="P113" s="424" t="s">
        <v>297</v>
      </c>
      <c r="Q113" s="125">
        <v>0.83860000000000001</v>
      </c>
      <c r="S113" t="s">
        <v>430</v>
      </c>
      <c r="T113">
        <v>0.21729999999999999</v>
      </c>
    </row>
    <row r="114" spans="1:20" ht="15.75" thickBot="1" x14ac:dyDescent="0.3">
      <c r="A114" t="str">
        <f t="shared" si="1"/>
        <v/>
      </c>
      <c r="B114" t="s">
        <v>147</v>
      </c>
      <c r="D114" t="s">
        <v>147</v>
      </c>
      <c r="E114">
        <v>0.4577</v>
      </c>
      <c r="F114">
        <v>0.40379999999999999</v>
      </c>
      <c r="I114" s="425"/>
      <c r="J114" s="126">
        <v>56</v>
      </c>
      <c r="L114" t="s">
        <v>149</v>
      </c>
      <c r="M114">
        <v>0.20499999999999999</v>
      </c>
      <c r="P114" s="425"/>
      <c r="Q114" s="126">
        <v>56</v>
      </c>
      <c r="S114" t="s">
        <v>149</v>
      </c>
      <c r="T114">
        <v>0.3422</v>
      </c>
    </row>
    <row r="115" spans="1:20" x14ac:dyDescent="0.25">
      <c r="A115" t="str">
        <f t="shared" si="1"/>
        <v>BAD</v>
      </c>
      <c r="B115" t="s">
        <v>148</v>
      </c>
      <c r="D115" t="s">
        <v>430</v>
      </c>
      <c r="E115">
        <v>0.11550000000000001</v>
      </c>
      <c r="F115">
        <v>0.21729999999999999</v>
      </c>
      <c r="I115" s="424" t="s">
        <v>319</v>
      </c>
      <c r="J115" s="127">
        <v>0.75329999999999997</v>
      </c>
      <c r="L115" t="s">
        <v>150</v>
      </c>
      <c r="M115">
        <v>0.29970000000000002</v>
      </c>
      <c r="P115" s="424" t="s">
        <v>318</v>
      </c>
      <c r="Q115" s="127">
        <v>0.83789999999999998</v>
      </c>
      <c r="S115" t="s">
        <v>150</v>
      </c>
      <c r="T115">
        <v>0.47670000000000001</v>
      </c>
    </row>
    <row r="116" spans="1:20" ht="15.75" thickBot="1" x14ac:dyDescent="0.3">
      <c r="A116" t="str">
        <f t="shared" si="1"/>
        <v/>
      </c>
      <c r="B116" t="s">
        <v>149</v>
      </c>
      <c r="D116" t="s">
        <v>149</v>
      </c>
      <c r="E116">
        <v>0.20499999999999999</v>
      </c>
      <c r="F116">
        <v>0.3422</v>
      </c>
      <c r="I116" s="425"/>
      <c r="J116" s="128">
        <v>57</v>
      </c>
      <c r="L116" t="s">
        <v>151</v>
      </c>
      <c r="M116">
        <v>0.185</v>
      </c>
      <c r="P116" s="425"/>
      <c r="Q116" s="128">
        <v>57</v>
      </c>
      <c r="S116" t="s">
        <v>151</v>
      </c>
      <c r="T116">
        <v>0.16070000000000001</v>
      </c>
    </row>
    <row r="117" spans="1:20" x14ac:dyDescent="0.25">
      <c r="A117" t="str">
        <f t="shared" si="1"/>
        <v/>
      </c>
      <c r="B117" t="s">
        <v>150</v>
      </c>
      <c r="D117" t="s">
        <v>150</v>
      </c>
      <c r="E117">
        <v>0.29970000000000002</v>
      </c>
      <c r="F117">
        <v>0.47670000000000001</v>
      </c>
      <c r="I117" s="13" t="s">
        <v>98</v>
      </c>
      <c r="J117" s="129">
        <v>0.75280000000000002</v>
      </c>
      <c r="L117" t="s">
        <v>152</v>
      </c>
      <c r="M117">
        <v>0.77700000000000002</v>
      </c>
      <c r="P117" s="424" t="s">
        <v>300</v>
      </c>
      <c r="Q117" s="129">
        <v>0.83450000000000002</v>
      </c>
      <c r="S117" t="s">
        <v>152</v>
      </c>
      <c r="T117">
        <v>0.87470000000000003</v>
      </c>
    </row>
    <row r="118" spans="1:20" ht="15.75" thickBot="1" x14ac:dyDescent="0.3">
      <c r="A118" t="str">
        <f t="shared" si="1"/>
        <v/>
      </c>
      <c r="B118" t="s">
        <v>151</v>
      </c>
      <c r="D118" t="s">
        <v>151</v>
      </c>
      <c r="E118">
        <v>0.185</v>
      </c>
      <c r="F118">
        <v>0.16070000000000001</v>
      </c>
      <c r="I118" s="14" t="s">
        <v>415</v>
      </c>
      <c r="J118" s="130">
        <v>58</v>
      </c>
      <c r="L118" t="s">
        <v>153</v>
      </c>
      <c r="M118">
        <v>0.21260000000000001</v>
      </c>
      <c r="P118" s="425"/>
      <c r="Q118" s="130">
        <v>58</v>
      </c>
      <c r="S118" t="s">
        <v>153</v>
      </c>
      <c r="T118">
        <v>0.2392</v>
      </c>
    </row>
    <row r="119" spans="1:20" x14ac:dyDescent="0.25">
      <c r="A119" t="str">
        <f t="shared" si="1"/>
        <v/>
      </c>
      <c r="B119" t="s">
        <v>152</v>
      </c>
      <c r="D119" t="s">
        <v>152</v>
      </c>
      <c r="E119">
        <v>0.77700000000000002</v>
      </c>
      <c r="F119">
        <v>0.87470000000000003</v>
      </c>
      <c r="I119" s="424" t="s">
        <v>192</v>
      </c>
      <c r="J119" s="131">
        <v>0.74719999999999998</v>
      </c>
      <c r="L119" t="s">
        <v>154</v>
      </c>
      <c r="M119">
        <v>0.73660000000000003</v>
      </c>
      <c r="P119" s="424" t="s">
        <v>46</v>
      </c>
      <c r="Q119" s="131">
        <v>0.83230000000000004</v>
      </c>
      <c r="S119" t="s">
        <v>154</v>
      </c>
      <c r="T119">
        <v>0.84640000000000004</v>
      </c>
    </row>
    <row r="120" spans="1:20" ht="15.75" thickBot="1" x14ac:dyDescent="0.3">
      <c r="A120" t="str">
        <f t="shared" si="1"/>
        <v/>
      </c>
      <c r="B120" t="s">
        <v>153</v>
      </c>
      <c r="D120" t="s">
        <v>153</v>
      </c>
      <c r="E120">
        <v>0.21260000000000001</v>
      </c>
      <c r="F120">
        <v>0.2392</v>
      </c>
      <c r="I120" s="425"/>
      <c r="J120" s="132">
        <v>59</v>
      </c>
      <c r="L120" t="s">
        <v>155</v>
      </c>
      <c r="M120">
        <v>0.31019999999999998</v>
      </c>
      <c r="P120" s="425"/>
      <c r="Q120" s="132">
        <v>59</v>
      </c>
      <c r="S120" t="s">
        <v>155</v>
      </c>
      <c r="T120">
        <v>0.36630000000000001</v>
      </c>
    </row>
    <row r="121" spans="1:20" x14ac:dyDescent="0.25">
      <c r="A121" t="str">
        <f t="shared" si="1"/>
        <v/>
      </c>
      <c r="B121" t="s">
        <v>154</v>
      </c>
      <c r="D121" t="s">
        <v>154</v>
      </c>
      <c r="E121">
        <v>0.73660000000000003</v>
      </c>
      <c r="F121">
        <v>0.84640000000000004</v>
      </c>
      <c r="I121" s="13" t="s">
        <v>255</v>
      </c>
      <c r="J121" s="133">
        <v>0.74509999999999998</v>
      </c>
      <c r="L121" t="s">
        <v>156</v>
      </c>
      <c r="M121">
        <v>0.80969999999999998</v>
      </c>
      <c r="P121" s="424" t="s">
        <v>292</v>
      </c>
      <c r="Q121" s="133">
        <v>0.83230000000000004</v>
      </c>
      <c r="S121" t="s">
        <v>156</v>
      </c>
      <c r="T121">
        <v>0.85060000000000002</v>
      </c>
    </row>
    <row r="122" spans="1:20" ht="15.75" thickBot="1" x14ac:dyDescent="0.3">
      <c r="A122" t="str">
        <f t="shared" si="1"/>
        <v/>
      </c>
      <c r="B122" t="s">
        <v>155</v>
      </c>
      <c r="D122" t="s">
        <v>155</v>
      </c>
      <c r="E122">
        <v>0.31019999999999998</v>
      </c>
      <c r="F122">
        <v>0.36630000000000001</v>
      </c>
      <c r="I122" s="14" t="s">
        <v>418</v>
      </c>
      <c r="J122" s="134">
        <v>60</v>
      </c>
      <c r="L122" t="s">
        <v>157</v>
      </c>
      <c r="M122">
        <v>0.44319999999999998</v>
      </c>
      <c r="P122" s="425"/>
      <c r="Q122" s="134">
        <v>60</v>
      </c>
      <c r="S122" t="s">
        <v>157</v>
      </c>
      <c r="T122">
        <v>0.51780000000000004</v>
      </c>
    </row>
    <row r="123" spans="1:20" x14ac:dyDescent="0.25">
      <c r="A123" t="str">
        <f t="shared" si="1"/>
        <v/>
      </c>
      <c r="B123" t="s">
        <v>156</v>
      </c>
      <c r="D123" t="s">
        <v>156</v>
      </c>
      <c r="E123">
        <v>0.80969999999999998</v>
      </c>
      <c r="F123">
        <v>0.85060000000000002</v>
      </c>
      <c r="I123" s="13" t="s">
        <v>252</v>
      </c>
      <c r="J123" s="135">
        <v>0.74050000000000005</v>
      </c>
      <c r="L123" t="s">
        <v>158</v>
      </c>
      <c r="M123">
        <v>0.64239999999999997</v>
      </c>
      <c r="P123" s="424" t="s">
        <v>130</v>
      </c>
      <c r="Q123" s="135">
        <v>0.83130000000000004</v>
      </c>
      <c r="S123" t="s">
        <v>158</v>
      </c>
      <c r="T123">
        <v>0.68759999999999999</v>
      </c>
    </row>
    <row r="124" spans="1:20" ht="15.75" thickBot="1" x14ac:dyDescent="0.3">
      <c r="A124" t="str">
        <f t="shared" si="1"/>
        <v/>
      </c>
      <c r="B124" t="s">
        <v>157</v>
      </c>
      <c r="D124" t="s">
        <v>157</v>
      </c>
      <c r="E124">
        <v>0.44319999999999998</v>
      </c>
      <c r="F124">
        <v>0.51780000000000004</v>
      </c>
      <c r="I124" s="14" t="s">
        <v>413</v>
      </c>
      <c r="J124" s="136">
        <v>61</v>
      </c>
      <c r="L124" t="s">
        <v>159</v>
      </c>
      <c r="M124">
        <v>0.89610000000000001</v>
      </c>
      <c r="P124" s="425"/>
      <c r="Q124" s="136">
        <v>61</v>
      </c>
      <c r="S124" t="s">
        <v>159</v>
      </c>
      <c r="T124">
        <v>0.91900000000000004</v>
      </c>
    </row>
    <row r="125" spans="1:20" x14ac:dyDescent="0.25">
      <c r="A125" t="str">
        <f t="shared" si="1"/>
        <v/>
      </c>
      <c r="B125" t="s">
        <v>158</v>
      </c>
      <c r="D125" t="s">
        <v>158</v>
      </c>
      <c r="E125">
        <v>0.64239999999999997</v>
      </c>
      <c r="F125">
        <v>0.68759999999999999</v>
      </c>
      <c r="I125" s="424" t="s">
        <v>154</v>
      </c>
      <c r="J125" s="137">
        <v>0.73660000000000003</v>
      </c>
      <c r="L125" t="s">
        <v>160</v>
      </c>
      <c r="M125">
        <v>0.8821</v>
      </c>
      <c r="P125" s="424" t="s">
        <v>317</v>
      </c>
      <c r="Q125" s="137">
        <v>0.82869999999999999</v>
      </c>
      <c r="S125" t="s">
        <v>160</v>
      </c>
      <c r="T125">
        <v>0.93340000000000001</v>
      </c>
    </row>
    <row r="126" spans="1:20" ht="15.75" thickBot="1" x14ac:dyDescent="0.3">
      <c r="A126" t="str">
        <f t="shared" si="1"/>
        <v/>
      </c>
      <c r="B126" t="s">
        <v>159</v>
      </c>
      <c r="D126" t="s">
        <v>159</v>
      </c>
      <c r="E126">
        <v>0.89610000000000001</v>
      </c>
      <c r="F126">
        <v>0.91900000000000004</v>
      </c>
      <c r="I126" s="425"/>
      <c r="J126" s="138">
        <v>62</v>
      </c>
      <c r="L126" t="s">
        <v>161</v>
      </c>
      <c r="M126">
        <v>0.3458</v>
      </c>
      <c r="P126" s="425"/>
      <c r="Q126" s="138">
        <v>62</v>
      </c>
      <c r="S126" t="s">
        <v>161</v>
      </c>
      <c r="T126">
        <v>0.4924</v>
      </c>
    </row>
    <row r="127" spans="1:20" x14ac:dyDescent="0.25">
      <c r="A127" t="str">
        <f t="shared" si="1"/>
        <v/>
      </c>
      <c r="B127" t="s">
        <v>160</v>
      </c>
      <c r="D127" t="s">
        <v>160</v>
      </c>
      <c r="E127">
        <v>0.8821</v>
      </c>
      <c r="F127">
        <v>0.93340000000000001</v>
      </c>
      <c r="I127" s="424" t="s">
        <v>324</v>
      </c>
      <c r="J127" s="139">
        <v>0.73350000000000004</v>
      </c>
      <c r="L127" t="s">
        <v>162</v>
      </c>
      <c r="M127">
        <v>0.24229999999999999</v>
      </c>
      <c r="P127" s="13" t="s">
        <v>69</v>
      </c>
      <c r="Q127" s="139">
        <v>0.82410000000000005</v>
      </c>
      <c r="S127" t="s">
        <v>162</v>
      </c>
      <c r="T127">
        <v>0.30659999999999998</v>
      </c>
    </row>
    <row r="128" spans="1:20" ht="15.75" thickBot="1" x14ac:dyDescent="0.3">
      <c r="A128" t="str">
        <f t="shared" si="1"/>
        <v/>
      </c>
      <c r="B128" t="s">
        <v>161</v>
      </c>
      <c r="D128" t="s">
        <v>161</v>
      </c>
      <c r="E128">
        <v>0.3458</v>
      </c>
      <c r="F128">
        <v>0.4924</v>
      </c>
      <c r="I128" s="425"/>
      <c r="J128" s="140">
        <v>63</v>
      </c>
      <c r="L128" t="s">
        <v>163</v>
      </c>
      <c r="M128">
        <v>0.10440000000000001</v>
      </c>
      <c r="P128" s="14" t="s">
        <v>409</v>
      </c>
      <c r="Q128" s="140">
        <v>63</v>
      </c>
      <c r="S128" t="s">
        <v>163</v>
      </c>
      <c r="T128">
        <v>0.31369999999999998</v>
      </c>
    </row>
    <row r="129" spans="1:20" x14ac:dyDescent="0.25">
      <c r="A129" t="str">
        <f t="shared" si="1"/>
        <v/>
      </c>
      <c r="B129" t="s">
        <v>162</v>
      </c>
      <c r="D129" t="s">
        <v>162</v>
      </c>
      <c r="E129">
        <v>0.24229999999999999</v>
      </c>
      <c r="F129">
        <v>0.30659999999999998</v>
      </c>
      <c r="I129" s="424" t="s">
        <v>130</v>
      </c>
      <c r="J129" s="141">
        <v>0.73319999999999996</v>
      </c>
      <c r="L129" t="s">
        <v>164</v>
      </c>
      <c r="M129">
        <v>8.0100000000000005E-2</v>
      </c>
      <c r="P129" s="424" t="s">
        <v>281</v>
      </c>
      <c r="Q129" s="141">
        <v>0.8216</v>
      </c>
      <c r="S129" t="s">
        <v>164</v>
      </c>
      <c r="T129">
        <v>0.13500000000000001</v>
      </c>
    </row>
    <row r="130" spans="1:20" ht="15.75" thickBot="1" x14ac:dyDescent="0.3">
      <c r="A130" t="str">
        <f t="shared" si="1"/>
        <v/>
      </c>
      <c r="B130" t="s">
        <v>163</v>
      </c>
      <c r="D130" t="s">
        <v>163</v>
      </c>
      <c r="E130">
        <v>0.10440000000000001</v>
      </c>
      <c r="F130">
        <v>0.31369999999999998</v>
      </c>
      <c r="I130" s="425"/>
      <c r="J130" s="142">
        <v>64</v>
      </c>
      <c r="L130" t="s">
        <v>165</v>
      </c>
      <c r="M130">
        <v>8.5000000000000006E-2</v>
      </c>
      <c r="P130" s="425"/>
      <c r="Q130" s="142">
        <v>64</v>
      </c>
      <c r="S130" t="s">
        <v>165</v>
      </c>
      <c r="T130">
        <v>0.36120000000000002</v>
      </c>
    </row>
    <row r="131" spans="1:20" x14ac:dyDescent="0.25">
      <c r="A131" t="str">
        <f t="shared" ref="A131:A194" si="2">IF(B131=D131,"","BAD")</f>
        <v/>
      </c>
      <c r="B131" t="s">
        <v>164</v>
      </c>
      <c r="D131" t="s">
        <v>164</v>
      </c>
      <c r="E131">
        <v>8.0100000000000005E-2</v>
      </c>
      <c r="F131">
        <v>0.13500000000000001</v>
      </c>
      <c r="I131" s="424" t="s">
        <v>135</v>
      </c>
      <c r="J131" s="143">
        <v>0.72989999999999999</v>
      </c>
      <c r="L131" t="s">
        <v>166</v>
      </c>
      <c r="M131">
        <v>0.5232</v>
      </c>
      <c r="P131" s="424" t="s">
        <v>358</v>
      </c>
      <c r="Q131" s="143">
        <v>0.82050000000000001</v>
      </c>
      <c r="S131" t="s">
        <v>166</v>
      </c>
      <c r="T131">
        <v>0.30869999999999997</v>
      </c>
    </row>
    <row r="132" spans="1:20" ht="15.75" thickBot="1" x14ac:dyDescent="0.3">
      <c r="A132" t="str">
        <f t="shared" si="2"/>
        <v/>
      </c>
      <c r="B132" t="s">
        <v>165</v>
      </c>
      <c r="D132" t="s">
        <v>165</v>
      </c>
      <c r="E132">
        <v>8.5000000000000006E-2</v>
      </c>
      <c r="F132">
        <v>0.36120000000000002</v>
      </c>
      <c r="I132" s="425"/>
      <c r="J132" s="144">
        <v>65</v>
      </c>
      <c r="L132" t="s">
        <v>167</v>
      </c>
      <c r="M132">
        <v>0.90080000000000005</v>
      </c>
      <c r="P132" s="425"/>
      <c r="Q132" s="144">
        <v>65</v>
      </c>
      <c r="S132" t="s">
        <v>167</v>
      </c>
      <c r="T132">
        <v>0.94610000000000005</v>
      </c>
    </row>
    <row r="133" spans="1:20" x14ac:dyDescent="0.25">
      <c r="A133" t="str">
        <f t="shared" si="2"/>
        <v/>
      </c>
      <c r="B133" t="s">
        <v>166</v>
      </c>
      <c r="D133" t="s">
        <v>166</v>
      </c>
      <c r="E133">
        <v>0.5232</v>
      </c>
      <c r="F133">
        <v>0.30869999999999997</v>
      </c>
      <c r="I133" s="424" t="s">
        <v>139</v>
      </c>
      <c r="J133" s="145">
        <v>0.72940000000000005</v>
      </c>
      <c r="L133" t="s">
        <v>168</v>
      </c>
      <c r="M133">
        <v>0.66</v>
      </c>
      <c r="P133" s="424" t="s">
        <v>218</v>
      </c>
      <c r="Q133" s="145">
        <v>0.81789999999999996</v>
      </c>
      <c r="S133" t="s">
        <v>168</v>
      </c>
      <c r="T133">
        <v>0.76400000000000001</v>
      </c>
    </row>
    <row r="134" spans="1:20" ht="15.75" thickBot="1" x14ac:dyDescent="0.3">
      <c r="A134" t="str">
        <f t="shared" si="2"/>
        <v/>
      </c>
      <c r="B134" t="s">
        <v>167</v>
      </c>
      <c r="D134" t="s">
        <v>167</v>
      </c>
      <c r="E134">
        <v>0.90080000000000005</v>
      </c>
      <c r="F134">
        <v>0.94610000000000005</v>
      </c>
      <c r="I134" s="425"/>
      <c r="J134" s="146">
        <v>66</v>
      </c>
      <c r="L134" t="s">
        <v>169</v>
      </c>
      <c r="M134">
        <v>8.8200000000000001E-2</v>
      </c>
      <c r="P134" s="425"/>
      <c r="Q134" s="146">
        <v>66</v>
      </c>
      <c r="S134" t="s">
        <v>169</v>
      </c>
      <c r="T134">
        <v>8.9800000000000005E-2</v>
      </c>
    </row>
    <row r="135" spans="1:20" x14ac:dyDescent="0.25">
      <c r="A135" t="str">
        <f t="shared" si="2"/>
        <v/>
      </c>
      <c r="B135" t="s">
        <v>168</v>
      </c>
      <c r="D135" t="s">
        <v>168</v>
      </c>
      <c r="E135">
        <v>0.66</v>
      </c>
      <c r="F135">
        <v>0.76400000000000001</v>
      </c>
      <c r="I135" s="424" t="s">
        <v>260</v>
      </c>
      <c r="J135" s="147">
        <v>0.72709999999999997</v>
      </c>
      <c r="L135" t="s">
        <v>170</v>
      </c>
      <c r="M135">
        <v>0.58030000000000004</v>
      </c>
      <c r="P135" s="424" t="s">
        <v>261</v>
      </c>
      <c r="Q135" s="147">
        <v>0.81730000000000003</v>
      </c>
      <c r="S135" t="s">
        <v>170</v>
      </c>
      <c r="T135">
        <v>0.63090000000000002</v>
      </c>
    </row>
    <row r="136" spans="1:20" ht="15.75" thickBot="1" x14ac:dyDescent="0.3">
      <c r="A136" t="str">
        <f t="shared" si="2"/>
        <v/>
      </c>
      <c r="B136" t="s">
        <v>169</v>
      </c>
      <c r="D136" t="s">
        <v>169</v>
      </c>
      <c r="E136">
        <v>8.8200000000000001E-2</v>
      </c>
      <c r="F136">
        <v>8.9800000000000005E-2</v>
      </c>
      <c r="I136" s="425"/>
      <c r="J136" s="148">
        <v>67</v>
      </c>
      <c r="L136" t="s">
        <v>171</v>
      </c>
      <c r="M136">
        <v>0.98340000000000005</v>
      </c>
      <c r="P136" s="425"/>
      <c r="Q136" s="148">
        <v>67</v>
      </c>
      <c r="S136" t="s">
        <v>171</v>
      </c>
      <c r="T136">
        <v>0.98340000000000005</v>
      </c>
    </row>
    <row r="137" spans="1:20" x14ac:dyDescent="0.25">
      <c r="A137" t="str">
        <f t="shared" si="2"/>
        <v/>
      </c>
      <c r="B137" t="s">
        <v>170</v>
      </c>
      <c r="D137" t="s">
        <v>170</v>
      </c>
      <c r="E137">
        <v>0.58030000000000004</v>
      </c>
      <c r="F137">
        <v>0.63090000000000002</v>
      </c>
      <c r="I137" s="13" t="s">
        <v>59</v>
      </c>
      <c r="J137" s="149">
        <v>0.72699999999999998</v>
      </c>
      <c r="L137" t="s">
        <v>172</v>
      </c>
      <c r="M137">
        <v>0.61009999999999998</v>
      </c>
      <c r="P137" s="424" t="s">
        <v>139</v>
      </c>
      <c r="Q137" s="149">
        <v>0.81520000000000004</v>
      </c>
      <c r="S137" t="s">
        <v>172</v>
      </c>
      <c r="T137">
        <v>0.73850000000000005</v>
      </c>
    </row>
    <row r="138" spans="1:20" ht="15.75" thickBot="1" x14ac:dyDescent="0.3">
      <c r="A138" t="str">
        <f t="shared" si="2"/>
        <v/>
      </c>
      <c r="B138" t="s">
        <v>171</v>
      </c>
      <c r="D138" t="s">
        <v>171</v>
      </c>
      <c r="E138">
        <v>0.98340000000000005</v>
      </c>
      <c r="F138">
        <v>0.98340000000000005</v>
      </c>
      <c r="I138" s="14" t="s">
        <v>409</v>
      </c>
      <c r="J138" s="150">
        <v>68</v>
      </c>
      <c r="L138" t="s">
        <v>173</v>
      </c>
      <c r="M138">
        <v>0.46060000000000001</v>
      </c>
      <c r="P138" s="425"/>
      <c r="Q138" s="150">
        <v>68</v>
      </c>
      <c r="S138" t="s">
        <v>173</v>
      </c>
      <c r="T138">
        <v>0.38140000000000002</v>
      </c>
    </row>
    <row r="139" spans="1:20" x14ac:dyDescent="0.25">
      <c r="A139" t="str">
        <f t="shared" si="2"/>
        <v/>
      </c>
      <c r="B139" t="s">
        <v>172</v>
      </c>
      <c r="D139" t="s">
        <v>172</v>
      </c>
      <c r="E139">
        <v>0.61009999999999998</v>
      </c>
      <c r="F139">
        <v>0.73850000000000005</v>
      </c>
      <c r="I139" s="424" t="s">
        <v>383</v>
      </c>
      <c r="J139" s="151">
        <v>0.72550000000000003</v>
      </c>
      <c r="L139" t="s">
        <v>174</v>
      </c>
      <c r="M139">
        <v>0.189</v>
      </c>
      <c r="P139" s="424" t="s">
        <v>259</v>
      </c>
      <c r="Q139" s="151">
        <v>0.8105</v>
      </c>
      <c r="S139" t="s">
        <v>174</v>
      </c>
      <c r="T139">
        <v>0.33189999999999997</v>
      </c>
    </row>
    <row r="140" spans="1:20" ht="15.75" thickBot="1" x14ac:dyDescent="0.3">
      <c r="A140" t="str">
        <f t="shared" si="2"/>
        <v/>
      </c>
      <c r="B140" t="s">
        <v>173</v>
      </c>
      <c r="D140" t="s">
        <v>173</v>
      </c>
      <c r="E140">
        <v>0.46060000000000001</v>
      </c>
      <c r="F140">
        <v>0.38140000000000002</v>
      </c>
      <c r="I140" s="425"/>
      <c r="J140" s="152">
        <v>69</v>
      </c>
      <c r="L140" t="s">
        <v>175</v>
      </c>
      <c r="M140">
        <v>0.44379999999999997</v>
      </c>
      <c r="P140" s="425"/>
      <c r="Q140" s="152">
        <v>69</v>
      </c>
      <c r="S140" t="s">
        <v>175</v>
      </c>
      <c r="T140">
        <v>0.45810000000000001</v>
      </c>
    </row>
    <row r="141" spans="1:20" x14ac:dyDescent="0.25">
      <c r="A141" t="str">
        <f t="shared" si="2"/>
        <v/>
      </c>
      <c r="B141" t="s">
        <v>174</v>
      </c>
      <c r="D141" t="s">
        <v>174</v>
      </c>
      <c r="E141">
        <v>0.189</v>
      </c>
      <c r="F141">
        <v>0.33189999999999997</v>
      </c>
      <c r="I141" s="424" t="s">
        <v>85</v>
      </c>
      <c r="J141" s="153">
        <v>0.72070000000000001</v>
      </c>
      <c r="L141" t="s">
        <v>176</v>
      </c>
      <c r="M141">
        <v>9.2399999999999996E-2</v>
      </c>
      <c r="P141" s="424" t="s">
        <v>85</v>
      </c>
      <c r="Q141" s="153">
        <v>0.80640000000000001</v>
      </c>
      <c r="S141" t="s">
        <v>176</v>
      </c>
      <c r="T141">
        <v>0.10829999999999999</v>
      </c>
    </row>
    <row r="142" spans="1:20" ht="15.75" thickBot="1" x14ac:dyDescent="0.3">
      <c r="A142" t="str">
        <f t="shared" si="2"/>
        <v/>
      </c>
      <c r="B142" t="s">
        <v>175</v>
      </c>
      <c r="D142" t="s">
        <v>175</v>
      </c>
      <c r="E142">
        <v>0.44379999999999997</v>
      </c>
      <c r="F142">
        <v>0.45810000000000001</v>
      </c>
      <c r="I142" s="425"/>
      <c r="J142" s="154">
        <v>70</v>
      </c>
      <c r="L142" t="s">
        <v>177</v>
      </c>
      <c r="M142">
        <v>0.18379999999999999</v>
      </c>
      <c r="P142" s="425"/>
      <c r="Q142" s="154">
        <v>70</v>
      </c>
      <c r="S142" t="s">
        <v>177</v>
      </c>
      <c r="T142">
        <v>0.26469999999999999</v>
      </c>
    </row>
    <row r="143" spans="1:20" x14ac:dyDescent="0.25">
      <c r="A143" t="str">
        <f t="shared" si="2"/>
        <v/>
      </c>
      <c r="B143" t="s">
        <v>176</v>
      </c>
      <c r="D143" t="s">
        <v>176</v>
      </c>
      <c r="E143">
        <v>9.2399999999999996E-2</v>
      </c>
      <c r="F143">
        <v>0.10829999999999999</v>
      </c>
      <c r="I143" s="13" t="s">
        <v>337</v>
      </c>
      <c r="J143" s="155">
        <v>0.71709999999999996</v>
      </c>
      <c r="L143" t="s">
        <v>429</v>
      </c>
      <c r="M143">
        <v>0.3352</v>
      </c>
      <c r="P143" s="424" t="s">
        <v>206</v>
      </c>
      <c r="Q143" s="155">
        <v>0.80579999999999996</v>
      </c>
      <c r="S143" t="s">
        <v>429</v>
      </c>
      <c r="T143">
        <v>0.39500000000000002</v>
      </c>
    </row>
    <row r="144" spans="1:20" ht="15.75" thickBot="1" x14ac:dyDescent="0.3">
      <c r="A144" t="str">
        <f t="shared" si="2"/>
        <v/>
      </c>
      <c r="B144" t="s">
        <v>177</v>
      </c>
      <c r="D144" t="s">
        <v>177</v>
      </c>
      <c r="E144">
        <v>0.18379999999999999</v>
      </c>
      <c r="F144">
        <v>0.26469999999999999</v>
      </c>
      <c r="I144" s="14" t="s">
        <v>416</v>
      </c>
      <c r="J144" s="156">
        <v>71</v>
      </c>
      <c r="L144" t="s">
        <v>178</v>
      </c>
      <c r="M144">
        <v>0.2823</v>
      </c>
      <c r="P144" s="425"/>
      <c r="Q144" s="156">
        <v>71</v>
      </c>
      <c r="S144" t="s">
        <v>178</v>
      </c>
      <c r="T144">
        <v>0.24510000000000001</v>
      </c>
    </row>
    <row r="145" spans="1:20" x14ac:dyDescent="0.25">
      <c r="A145" t="str">
        <f t="shared" si="2"/>
        <v/>
      </c>
      <c r="B145" t="s">
        <v>178</v>
      </c>
      <c r="D145" t="s">
        <v>178</v>
      </c>
      <c r="E145">
        <v>0.2823</v>
      </c>
      <c r="F145">
        <v>0.24510000000000001</v>
      </c>
      <c r="I145" s="424" t="s">
        <v>96</v>
      </c>
      <c r="J145" s="157">
        <v>0.71540000000000004</v>
      </c>
      <c r="L145" t="s">
        <v>179</v>
      </c>
      <c r="M145">
        <v>0.54690000000000005</v>
      </c>
      <c r="P145" s="424" t="s">
        <v>198</v>
      </c>
      <c r="Q145" s="157">
        <v>0.80389999999999995</v>
      </c>
      <c r="S145" t="s">
        <v>179</v>
      </c>
      <c r="T145">
        <v>0.7087</v>
      </c>
    </row>
    <row r="146" spans="1:20" ht="15.75" thickBot="1" x14ac:dyDescent="0.3">
      <c r="A146" t="str">
        <f t="shared" si="2"/>
        <v/>
      </c>
      <c r="B146" t="s">
        <v>179</v>
      </c>
      <c r="D146" t="s">
        <v>179</v>
      </c>
      <c r="E146">
        <v>0.54690000000000005</v>
      </c>
      <c r="F146">
        <v>0.7087</v>
      </c>
      <c r="I146" s="425"/>
      <c r="J146" s="158">
        <v>72</v>
      </c>
      <c r="L146" t="s">
        <v>180</v>
      </c>
      <c r="M146">
        <v>0.1779</v>
      </c>
      <c r="P146" s="425"/>
      <c r="Q146" s="158">
        <v>72</v>
      </c>
      <c r="S146" t="s">
        <v>180</v>
      </c>
      <c r="T146">
        <v>0.18129999999999999</v>
      </c>
    </row>
    <row r="147" spans="1:20" x14ac:dyDescent="0.25">
      <c r="A147" t="str">
        <f t="shared" si="2"/>
        <v/>
      </c>
      <c r="B147" t="s">
        <v>180</v>
      </c>
      <c r="D147" t="s">
        <v>180</v>
      </c>
      <c r="E147">
        <v>0.1779</v>
      </c>
      <c r="F147">
        <v>0.18129999999999999</v>
      </c>
      <c r="I147" s="424" t="s">
        <v>273</v>
      </c>
      <c r="J147" s="159">
        <v>0.70660000000000001</v>
      </c>
      <c r="L147" t="s">
        <v>181</v>
      </c>
      <c r="M147">
        <v>0.53990000000000005</v>
      </c>
      <c r="P147" s="424" t="s">
        <v>334</v>
      </c>
      <c r="Q147" s="159">
        <v>0.8014</v>
      </c>
      <c r="S147" t="s">
        <v>181</v>
      </c>
      <c r="T147">
        <v>0.6421</v>
      </c>
    </row>
    <row r="148" spans="1:20" ht="15.75" thickBot="1" x14ac:dyDescent="0.3">
      <c r="A148" t="str">
        <f t="shared" si="2"/>
        <v/>
      </c>
      <c r="B148" t="s">
        <v>181</v>
      </c>
      <c r="D148" t="s">
        <v>181</v>
      </c>
      <c r="E148">
        <v>0.53990000000000005</v>
      </c>
      <c r="F148">
        <v>0.6421</v>
      </c>
      <c r="I148" s="425"/>
      <c r="J148" s="160">
        <v>73</v>
      </c>
      <c r="L148" t="s">
        <v>182</v>
      </c>
      <c r="M148">
        <v>0.43559999999999999</v>
      </c>
      <c r="P148" s="425"/>
      <c r="Q148" s="160">
        <v>73</v>
      </c>
      <c r="S148" t="s">
        <v>182</v>
      </c>
      <c r="T148">
        <v>0.55700000000000005</v>
      </c>
    </row>
    <row r="149" spans="1:20" x14ac:dyDescent="0.25">
      <c r="A149" t="str">
        <f t="shared" si="2"/>
        <v/>
      </c>
      <c r="B149" t="s">
        <v>182</v>
      </c>
      <c r="D149" t="s">
        <v>182</v>
      </c>
      <c r="E149">
        <v>0.43559999999999999</v>
      </c>
      <c r="F149">
        <v>0.55700000000000005</v>
      </c>
      <c r="I149" s="424" t="s">
        <v>218</v>
      </c>
      <c r="J149" s="161">
        <v>0.70389999999999997</v>
      </c>
      <c r="L149" t="s">
        <v>183</v>
      </c>
      <c r="M149">
        <v>0.62150000000000005</v>
      </c>
      <c r="P149" s="424" t="s">
        <v>271</v>
      </c>
      <c r="Q149" s="161">
        <v>0.8004</v>
      </c>
      <c r="S149" t="s">
        <v>183</v>
      </c>
      <c r="T149">
        <v>0.79459999999999997</v>
      </c>
    </row>
    <row r="150" spans="1:20" ht="15.75" thickBot="1" x14ac:dyDescent="0.3">
      <c r="A150" t="str">
        <f t="shared" si="2"/>
        <v/>
      </c>
      <c r="B150" t="s">
        <v>183</v>
      </c>
      <c r="D150" t="s">
        <v>183</v>
      </c>
      <c r="E150">
        <v>0.62150000000000005</v>
      </c>
      <c r="F150">
        <v>0.79459999999999997</v>
      </c>
      <c r="I150" s="425"/>
      <c r="J150" s="162">
        <v>74</v>
      </c>
      <c r="L150" t="s">
        <v>184</v>
      </c>
      <c r="M150">
        <v>0.93400000000000005</v>
      </c>
      <c r="P150" s="425"/>
      <c r="Q150" s="162">
        <v>74</v>
      </c>
      <c r="S150" t="s">
        <v>184</v>
      </c>
      <c r="T150">
        <v>0.91800000000000004</v>
      </c>
    </row>
    <row r="151" spans="1:20" x14ac:dyDescent="0.25">
      <c r="A151" t="str">
        <f t="shared" si="2"/>
        <v/>
      </c>
      <c r="B151" t="s">
        <v>184</v>
      </c>
      <c r="D151" t="s">
        <v>184</v>
      </c>
      <c r="E151">
        <v>0.93400000000000005</v>
      </c>
      <c r="F151">
        <v>0.91800000000000004</v>
      </c>
      <c r="I151" s="424" t="s">
        <v>330</v>
      </c>
      <c r="J151" s="163">
        <v>0.70289999999999997</v>
      </c>
      <c r="L151" t="s">
        <v>185</v>
      </c>
      <c r="M151">
        <v>0.6573</v>
      </c>
      <c r="P151" s="424" t="s">
        <v>183</v>
      </c>
      <c r="Q151" s="163">
        <v>0.79459999999999997</v>
      </c>
      <c r="S151" t="s">
        <v>185</v>
      </c>
      <c r="T151">
        <v>0.44869999999999999</v>
      </c>
    </row>
    <row r="152" spans="1:20" ht="15.75" thickBot="1" x14ac:dyDescent="0.3">
      <c r="A152" t="str">
        <f t="shared" si="2"/>
        <v/>
      </c>
      <c r="B152" t="s">
        <v>185</v>
      </c>
      <c r="D152" t="s">
        <v>185</v>
      </c>
      <c r="E152">
        <v>0.6573</v>
      </c>
      <c r="F152">
        <v>0.44869999999999999</v>
      </c>
      <c r="I152" s="425"/>
      <c r="J152" s="164">
        <v>75</v>
      </c>
      <c r="L152" t="s">
        <v>186</v>
      </c>
      <c r="M152">
        <v>0.3296</v>
      </c>
      <c r="P152" s="425"/>
      <c r="Q152" s="164">
        <v>75</v>
      </c>
      <c r="S152" t="s">
        <v>186</v>
      </c>
      <c r="T152">
        <v>0.29380000000000001</v>
      </c>
    </row>
    <row r="153" spans="1:20" ht="15.75" thickBot="1" x14ac:dyDescent="0.3">
      <c r="A153" t="str">
        <f t="shared" si="2"/>
        <v/>
      </c>
      <c r="B153" t="s">
        <v>186</v>
      </c>
      <c r="D153" t="s">
        <v>186</v>
      </c>
      <c r="E153">
        <v>0.3296</v>
      </c>
      <c r="F153">
        <v>0.29380000000000001</v>
      </c>
      <c r="I153" s="63" t="s">
        <v>23</v>
      </c>
      <c r="J153" s="64" t="s">
        <v>391</v>
      </c>
      <c r="L153" t="s">
        <v>187</v>
      </c>
      <c r="M153">
        <v>0.182</v>
      </c>
      <c r="P153" s="63" t="s">
        <v>23</v>
      </c>
      <c r="Q153" s="64" t="s">
        <v>391</v>
      </c>
      <c r="S153" t="s">
        <v>187</v>
      </c>
      <c r="T153">
        <v>0.2329</v>
      </c>
    </row>
    <row r="154" spans="1:20" x14ac:dyDescent="0.25">
      <c r="A154" t="str">
        <f t="shared" si="2"/>
        <v/>
      </c>
      <c r="B154" t="s">
        <v>187</v>
      </c>
      <c r="D154" t="s">
        <v>187</v>
      </c>
      <c r="E154">
        <v>0.182</v>
      </c>
      <c r="F154">
        <v>0.2329</v>
      </c>
      <c r="I154" s="424" t="s">
        <v>91</v>
      </c>
      <c r="J154" s="165">
        <v>0.70140000000000002</v>
      </c>
      <c r="L154" t="s">
        <v>188</v>
      </c>
      <c r="M154">
        <v>0.85570000000000002</v>
      </c>
      <c r="P154" s="424" t="s">
        <v>202</v>
      </c>
      <c r="Q154" s="165">
        <v>0.79330000000000001</v>
      </c>
      <c r="S154" t="s">
        <v>188</v>
      </c>
      <c r="T154">
        <v>0.78939999999999999</v>
      </c>
    </row>
    <row r="155" spans="1:20" ht="15.75" thickBot="1" x14ac:dyDescent="0.3">
      <c r="A155" t="str">
        <f t="shared" si="2"/>
        <v/>
      </c>
      <c r="B155" t="s">
        <v>188</v>
      </c>
      <c r="D155" t="s">
        <v>188</v>
      </c>
      <c r="E155">
        <v>0.85570000000000002</v>
      </c>
      <c r="F155">
        <v>0.78939999999999999</v>
      </c>
      <c r="I155" s="425"/>
      <c r="J155" s="166">
        <v>76</v>
      </c>
      <c r="L155" t="s">
        <v>189</v>
      </c>
      <c r="M155">
        <v>0.107</v>
      </c>
      <c r="P155" s="425"/>
      <c r="Q155" s="166">
        <v>76</v>
      </c>
      <c r="S155" t="s">
        <v>189</v>
      </c>
      <c r="T155">
        <v>7.3700000000000002E-2</v>
      </c>
    </row>
    <row r="156" spans="1:20" x14ac:dyDescent="0.25">
      <c r="A156" t="str">
        <f t="shared" si="2"/>
        <v/>
      </c>
      <c r="B156" t="s">
        <v>189</v>
      </c>
      <c r="D156" t="s">
        <v>189</v>
      </c>
      <c r="E156">
        <v>0.107</v>
      </c>
      <c r="F156">
        <v>7.3700000000000002E-2</v>
      </c>
      <c r="I156" s="424" t="s">
        <v>145</v>
      </c>
      <c r="J156" s="167">
        <v>0.70009999999999994</v>
      </c>
      <c r="L156" t="s">
        <v>190</v>
      </c>
      <c r="M156">
        <v>0.50680000000000003</v>
      </c>
      <c r="P156" s="424" t="s">
        <v>79</v>
      </c>
      <c r="Q156" s="167">
        <v>0.79139999999999999</v>
      </c>
      <c r="S156" t="s">
        <v>190</v>
      </c>
      <c r="T156">
        <v>0.56020000000000003</v>
      </c>
    </row>
    <row r="157" spans="1:20" ht="15.75" thickBot="1" x14ac:dyDescent="0.3">
      <c r="A157" t="str">
        <f t="shared" si="2"/>
        <v/>
      </c>
      <c r="B157" t="s">
        <v>190</v>
      </c>
      <c r="D157" t="s">
        <v>190</v>
      </c>
      <c r="E157">
        <v>0.50680000000000003</v>
      </c>
      <c r="F157">
        <v>0.56020000000000003</v>
      </c>
      <c r="I157" s="425"/>
      <c r="J157" s="168">
        <v>77</v>
      </c>
      <c r="L157" t="s">
        <v>191</v>
      </c>
      <c r="M157">
        <v>0.2001</v>
      </c>
      <c r="P157" s="425"/>
      <c r="Q157" s="168">
        <v>77</v>
      </c>
      <c r="S157" t="s">
        <v>191</v>
      </c>
      <c r="T157">
        <v>0.1988</v>
      </c>
    </row>
    <row r="158" spans="1:20" x14ac:dyDescent="0.25">
      <c r="A158" t="str">
        <f t="shared" si="2"/>
        <v/>
      </c>
      <c r="B158" t="s">
        <v>191</v>
      </c>
      <c r="D158" t="s">
        <v>191</v>
      </c>
      <c r="E158">
        <v>0.2001</v>
      </c>
      <c r="F158">
        <v>0.1988</v>
      </c>
      <c r="I158" s="13" t="s">
        <v>99</v>
      </c>
      <c r="J158" s="169">
        <v>0.69799999999999995</v>
      </c>
      <c r="L158" t="s">
        <v>192</v>
      </c>
      <c r="M158">
        <v>0.74719999999999998</v>
      </c>
      <c r="P158" s="424" t="s">
        <v>90</v>
      </c>
      <c r="Q158" s="169">
        <v>0.79049999999999998</v>
      </c>
      <c r="S158" t="s">
        <v>192</v>
      </c>
      <c r="T158">
        <v>0.68469999999999998</v>
      </c>
    </row>
    <row r="159" spans="1:20" ht="15.75" thickBot="1" x14ac:dyDescent="0.3">
      <c r="A159" t="str">
        <f t="shared" si="2"/>
        <v/>
      </c>
      <c r="B159" t="s">
        <v>192</v>
      </c>
      <c r="D159" t="s">
        <v>192</v>
      </c>
      <c r="E159">
        <v>0.74719999999999998</v>
      </c>
      <c r="F159">
        <v>0.68469999999999998</v>
      </c>
      <c r="I159" s="14" t="s">
        <v>422</v>
      </c>
      <c r="J159" s="170">
        <v>78</v>
      </c>
      <c r="L159" t="s">
        <v>193</v>
      </c>
      <c r="M159">
        <v>0.20380000000000001</v>
      </c>
      <c r="P159" s="425"/>
      <c r="Q159" s="170">
        <v>78</v>
      </c>
      <c r="S159" t="s">
        <v>193</v>
      </c>
      <c r="T159">
        <v>0.39979999999999999</v>
      </c>
    </row>
    <row r="160" spans="1:20" x14ac:dyDescent="0.25">
      <c r="A160" t="str">
        <f t="shared" si="2"/>
        <v/>
      </c>
      <c r="B160" t="s">
        <v>193</v>
      </c>
      <c r="D160" t="s">
        <v>193</v>
      </c>
      <c r="E160">
        <v>0.20380000000000001</v>
      </c>
      <c r="F160">
        <v>0.39979999999999999</v>
      </c>
      <c r="I160" s="13" t="s">
        <v>341</v>
      </c>
      <c r="J160" s="171">
        <v>0.69769999999999999</v>
      </c>
      <c r="L160" t="s">
        <v>194</v>
      </c>
      <c r="M160">
        <v>0.83789999999999998</v>
      </c>
      <c r="P160" s="13" t="s">
        <v>188</v>
      </c>
      <c r="Q160" s="171">
        <v>0.78939999999999999</v>
      </c>
      <c r="S160" t="s">
        <v>194</v>
      </c>
      <c r="T160">
        <v>0.875</v>
      </c>
    </row>
    <row r="161" spans="1:20" ht="15.75" thickBot="1" x14ac:dyDescent="0.3">
      <c r="A161" t="str">
        <f t="shared" si="2"/>
        <v/>
      </c>
      <c r="B161" t="s">
        <v>194</v>
      </c>
      <c r="D161" t="s">
        <v>194</v>
      </c>
      <c r="E161">
        <v>0.83789999999999998</v>
      </c>
      <c r="F161">
        <v>0.875</v>
      </c>
      <c r="I161" s="14" t="s">
        <v>423</v>
      </c>
      <c r="J161" s="172">
        <v>79</v>
      </c>
      <c r="L161" t="s">
        <v>195</v>
      </c>
      <c r="M161">
        <v>0.36349999999999999</v>
      </c>
      <c r="P161" s="14" t="s">
        <v>413</v>
      </c>
      <c r="Q161" s="172">
        <v>79</v>
      </c>
      <c r="S161" t="s">
        <v>195</v>
      </c>
      <c r="T161">
        <v>0.31059999999999999</v>
      </c>
    </row>
    <row r="162" spans="1:20" x14ac:dyDescent="0.25">
      <c r="A162" t="str">
        <f t="shared" si="2"/>
        <v/>
      </c>
      <c r="B162" t="s">
        <v>195</v>
      </c>
      <c r="D162" t="s">
        <v>195</v>
      </c>
      <c r="E162">
        <v>0.36349999999999999</v>
      </c>
      <c r="F162">
        <v>0.31059999999999999</v>
      </c>
      <c r="I162" s="424" t="s">
        <v>283</v>
      </c>
      <c r="J162" s="173">
        <v>0.69699999999999995</v>
      </c>
      <c r="L162" t="s">
        <v>196</v>
      </c>
      <c r="M162">
        <v>0.60170000000000001</v>
      </c>
      <c r="P162" s="424" t="s">
        <v>355</v>
      </c>
      <c r="Q162" s="173">
        <v>0.78669999999999995</v>
      </c>
      <c r="S162" t="s">
        <v>196</v>
      </c>
      <c r="T162">
        <v>0.63280000000000003</v>
      </c>
    </row>
    <row r="163" spans="1:20" ht="15.75" thickBot="1" x14ac:dyDescent="0.3">
      <c r="A163" t="str">
        <f t="shared" si="2"/>
        <v/>
      </c>
      <c r="B163" t="s">
        <v>196</v>
      </c>
      <c r="D163" t="s">
        <v>196</v>
      </c>
      <c r="E163">
        <v>0.60170000000000001</v>
      </c>
      <c r="F163">
        <v>0.63280000000000003</v>
      </c>
      <c r="I163" s="425"/>
      <c r="J163" s="174">
        <v>80</v>
      </c>
      <c r="L163" t="s">
        <v>197</v>
      </c>
      <c r="M163">
        <v>0.3085</v>
      </c>
      <c r="P163" s="425"/>
      <c r="Q163" s="174">
        <v>80</v>
      </c>
      <c r="S163" t="s">
        <v>197</v>
      </c>
      <c r="T163">
        <v>0.19239999999999999</v>
      </c>
    </row>
    <row r="164" spans="1:20" x14ac:dyDescent="0.25">
      <c r="A164" t="str">
        <f t="shared" si="2"/>
        <v/>
      </c>
      <c r="B164" t="s">
        <v>197</v>
      </c>
      <c r="D164" t="s">
        <v>197</v>
      </c>
      <c r="E164">
        <v>0.3085</v>
      </c>
      <c r="F164">
        <v>0.19239999999999999</v>
      </c>
      <c r="I164" s="13" t="s">
        <v>134</v>
      </c>
      <c r="J164" s="175">
        <v>0.69310000000000005</v>
      </c>
      <c r="L164" t="s">
        <v>198</v>
      </c>
      <c r="M164">
        <v>0.66549999999999998</v>
      </c>
      <c r="P164" s="424" t="s">
        <v>60</v>
      </c>
      <c r="Q164" s="175">
        <v>0.77310000000000001</v>
      </c>
      <c r="S164" t="s">
        <v>198</v>
      </c>
      <c r="T164">
        <v>0.80389999999999995</v>
      </c>
    </row>
    <row r="165" spans="1:20" ht="15.75" thickBot="1" x14ac:dyDescent="0.3">
      <c r="A165" t="str">
        <f t="shared" si="2"/>
        <v/>
      </c>
      <c r="B165" t="s">
        <v>198</v>
      </c>
      <c r="D165" t="s">
        <v>198</v>
      </c>
      <c r="E165">
        <v>0.66549999999999998</v>
      </c>
      <c r="F165">
        <v>0.80389999999999995</v>
      </c>
      <c r="I165" s="14" t="s">
        <v>424</v>
      </c>
      <c r="J165" s="176">
        <v>81</v>
      </c>
      <c r="L165" t="s">
        <v>199</v>
      </c>
      <c r="M165">
        <v>0.53090000000000004</v>
      </c>
      <c r="P165" s="425"/>
      <c r="Q165" s="176">
        <v>81</v>
      </c>
      <c r="S165" t="s">
        <v>199</v>
      </c>
      <c r="T165">
        <v>0.50860000000000005</v>
      </c>
    </row>
    <row r="166" spans="1:20" x14ac:dyDescent="0.25">
      <c r="A166" t="str">
        <f t="shared" si="2"/>
        <v/>
      </c>
      <c r="B166" t="s">
        <v>199</v>
      </c>
      <c r="D166" t="s">
        <v>199</v>
      </c>
      <c r="E166">
        <v>0.53090000000000004</v>
      </c>
      <c r="F166">
        <v>0.50860000000000005</v>
      </c>
      <c r="I166" s="424" t="s">
        <v>318</v>
      </c>
      <c r="J166" s="177">
        <v>0.69069999999999998</v>
      </c>
      <c r="L166" t="s">
        <v>200</v>
      </c>
      <c r="M166">
        <v>0.89580000000000004</v>
      </c>
      <c r="P166" s="13" t="s">
        <v>381</v>
      </c>
      <c r="Q166" s="177">
        <v>0.77310000000000001</v>
      </c>
      <c r="S166" t="s">
        <v>200</v>
      </c>
      <c r="T166">
        <v>0.75109999999999999</v>
      </c>
    </row>
    <row r="167" spans="1:20" ht="15.75" thickBot="1" x14ac:dyDescent="0.3">
      <c r="A167" t="str">
        <f t="shared" si="2"/>
        <v/>
      </c>
      <c r="B167" t="s">
        <v>200</v>
      </c>
      <c r="D167" t="s">
        <v>200</v>
      </c>
      <c r="E167">
        <v>0.89580000000000004</v>
      </c>
      <c r="F167">
        <v>0.75109999999999999</v>
      </c>
      <c r="I167" s="425"/>
      <c r="J167" s="178">
        <v>82</v>
      </c>
      <c r="L167" t="s">
        <v>201</v>
      </c>
      <c r="M167">
        <v>0.27689999999999998</v>
      </c>
      <c r="P167" s="14" t="s">
        <v>421</v>
      </c>
      <c r="Q167" s="178">
        <v>82</v>
      </c>
      <c r="S167" t="s">
        <v>201</v>
      </c>
      <c r="T167">
        <v>0.35120000000000001</v>
      </c>
    </row>
    <row r="168" spans="1:20" x14ac:dyDescent="0.25">
      <c r="A168" t="str">
        <f t="shared" si="2"/>
        <v/>
      </c>
      <c r="B168" t="s">
        <v>201</v>
      </c>
      <c r="D168" t="s">
        <v>201</v>
      </c>
      <c r="E168">
        <v>0.27689999999999998</v>
      </c>
      <c r="F168">
        <v>0.35120000000000001</v>
      </c>
      <c r="I168" s="424" t="s">
        <v>261</v>
      </c>
      <c r="J168" s="179">
        <v>0.68899999999999995</v>
      </c>
      <c r="L168" t="s">
        <v>202</v>
      </c>
      <c r="M168">
        <v>0.81210000000000004</v>
      </c>
      <c r="P168" s="424" t="s">
        <v>93</v>
      </c>
      <c r="Q168" s="179">
        <v>0.76949999999999996</v>
      </c>
      <c r="S168" t="s">
        <v>202</v>
      </c>
      <c r="T168">
        <v>0.79330000000000001</v>
      </c>
    </row>
    <row r="169" spans="1:20" ht="15.75" thickBot="1" x14ac:dyDescent="0.3">
      <c r="A169" t="str">
        <f t="shared" si="2"/>
        <v/>
      </c>
      <c r="B169" t="s">
        <v>202</v>
      </c>
      <c r="D169" t="s">
        <v>202</v>
      </c>
      <c r="E169">
        <v>0.81210000000000004</v>
      </c>
      <c r="F169">
        <v>0.79330000000000001</v>
      </c>
      <c r="I169" s="425"/>
      <c r="J169" s="180">
        <v>83</v>
      </c>
      <c r="L169" t="s">
        <v>203</v>
      </c>
      <c r="M169">
        <v>0.93100000000000005</v>
      </c>
      <c r="P169" s="425"/>
      <c r="Q169" s="180">
        <v>83</v>
      </c>
      <c r="S169" t="s">
        <v>203</v>
      </c>
      <c r="T169">
        <v>0.90910000000000002</v>
      </c>
    </row>
    <row r="170" spans="1:20" x14ac:dyDescent="0.25">
      <c r="A170" t="str">
        <f t="shared" si="2"/>
        <v/>
      </c>
      <c r="B170" t="s">
        <v>203</v>
      </c>
      <c r="D170" t="s">
        <v>203</v>
      </c>
      <c r="E170">
        <v>0.93100000000000005</v>
      </c>
      <c r="F170">
        <v>0.90910000000000002</v>
      </c>
      <c r="I170" s="424" t="s">
        <v>124</v>
      </c>
      <c r="J170" s="181">
        <v>0.68700000000000006</v>
      </c>
      <c r="L170" t="s">
        <v>204</v>
      </c>
      <c r="M170">
        <v>0.37919999999999998</v>
      </c>
      <c r="P170" s="13" t="s">
        <v>236</v>
      </c>
      <c r="Q170" s="181">
        <v>0.76480000000000004</v>
      </c>
      <c r="S170" t="s">
        <v>204</v>
      </c>
      <c r="T170">
        <v>0.69650000000000001</v>
      </c>
    </row>
    <row r="171" spans="1:20" ht="15.75" thickBot="1" x14ac:dyDescent="0.3">
      <c r="A171" t="str">
        <f t="shared" si="2"/>
        <v/>
      </c>
      <c r="B171" t="s">
        <v>204</v>
      </c>
      <c r="D171" t="s">
        <v>204</v>
      </c>
      <c r="E171">
        <v>0.37919999999999998</v>
      </c>
      <c r="F171">
        <v>0.69650000000000001</v>
      </c>
      <c r="I171" s="425"/>
      <c r="J171" s="182">
        <v>84</v>
      </c>
      <c r="L171" t="s">
        <v>205</v>
      </c>
      <c r="M171">
        <v>0.24210000000000001</v>
      </c>
      <c r="P171" s="14" t="s">
        <v>426</v>
      </c>
      <c r="Q171" s="182">
        <v>84</v>
      </c>
      <c r="S171" t="s">
        <v>205</v>
      </c>
      <c r="T171">
        <v>0.60980000000000001</v>
      </c>
    </row>
    <row r="172" spans="1:20" x14ac:dyDescent="0.25">
      <c r="A172" t="str">
        <f t="shared" si="2"/>
        <v/>
      </c>
      <c r="B172" t="s">
        <v>205</v>
      </c>
      <c r="D172" t="s">
        <v>205</v>
      </c>
      <c r="E172">
        <v>0.24210000000000001</v>
      </c>
      <c r="F172">
        <v>0.60980000000000001</v>
      </c>
      <c r="I172" s="424" t="s">
        <v>143</v>
      </c>
      <c r="J172" s="183">
        <v>0.68140000000000001</v>
      </c>
      <c r="L172" t="s">
        <v>206</v>
      </c>
      <c r="M172">
        <v>0.8236</v>
      </c>
      <c r="P172" s="424" t="s">
        <v>37</v>
      </c>
      <c r="Q172" s="183">
        <v>0.76419999999999999</v>
      </c>
      <c r="S172" t="s">
        <v>206</v>
      </c>
      <c r="T172">
        <v>0.80579999999999996</v>
      </c>
    </row>
    <row r="173" spans="1:20" ht="15.75" thickBot="1" x14ac:dyDescent="0.3">
      <c r="A173" t="str">
        <f t="shared" si="2"/>
        <v/>
      </c>
      <c r="B173" t="s">
        <v>206</v>
      </c>
      <c r="D173" t="s">
        <v>206</v>
      </c>
      <c r="E173">
        <v>0.8236</v>
      </c>
      <c r="F173">
        <v>0.80579999999999996</v>
      </c>
      <c r="I173" s="425"/>
      <c r="J173" s="184">
        <v>85</v>
      </c>
      <c r="L173" t="s">
        <v>207</v>
      </c>
      <c r="M173">
        <v>0.90569999999999995</v>
      </c>
      <c r="P173" s="425"/>
      <c r="Q173" s="184">
        <v>85</v>
      </c>
      <c r="S173" t="s">
        <v>207</v>
      </c>
      <c r="T173">
        <v>0.6583</v>
      </c>
    </row>
    <row r="174" spans="1:20" x14ac:dyDescent="0.25">
      <c r="A174" t="str">
        <f t="shared" si="2"/>
        <v/>
      </c>
      <c r="B174" t="s">
        <v>207</v>
      </c>
      <c r="D174" t="s">
        <v>207</v>
      </c>
      <c r="E174">
        <v>0.90569999999999995</v>
      </c>
      <c r="F174">
        <v>0.6583</v>
      </c>
      <c r="I174" s="424" t="s">
        <v>292</v>
      </c>
      <c r="J174" s="185">
        <v>0.67600000000000005</v>
      </c>
      <c r="L174" t="s">
        <v>208</v>
      </c>
      <c r="M174">
        <v>0.56699999999999995</v>
      </c>
      <c r="P174" s="424" t="s">
        <v>168</v>
      </c>
      <c r="Q174" s="185">
        <v>0.76400000000000001</v>
      </c>
      <c r="S174" t="s">
        <v>208</v>
      </c>
      <c r="T174">
        <v>0.4995</v>
      </c>
    </row>
    <row r="175" spans="1:20" ht="15.75" thickBot="1" x14ac:dyDescent="0.3">
      <c r="A175" t="str">
        <f t="shared" si="2"/>
        <v/>
      </c>
      <c r="B175" t="s">
        <v>208</v>
      </c>
      <c r="D175" t="s">
        <v>208</v>
      </c>
      <c r="E175">
        <v>0.56699999999999995</v>
      </c>
      <c r="F175">
        <v>0.4995</v>
      </c>
      <c r="I175" s="425"/>
      <c r="J175" s="186">
        <v>86</v>
      </c>
      <c r="L175" t="s">
        <v>209</v>
      </c>
      <c r="M175">
        <v>4.2799999999999998E-2</v>
      </c>
      <c r="P175" s="425"/>
      <c r="Q175" s="186">
        <v>86</v>
      </c>
      <c r="S175" t="s">
        <v>209</v>
      </c>
      <c r="T175">
        <v>5.7599999999999998E-2</v>
      </c>
    </row>
    <row r="176" spans="1:20" x14ac:dyDescent="0.25">
      <c r="A176" t="str">
        <f t="shared" si="2"/>
        <v/>
      </c>
      <c r="B176" t="s">
        <v>209</v>
      </c>
      <c r="D176" t="s">
        <v>209</v>
      </c>
      <c r="E176">
        <v>4.2799999999999998E-2</v>
      </c>
      <c r="F176">
        <v>5.7599999999999998E-2</v>
      </c>
      <c r="I176" s="424" t="s">
        <v>74</v>
      </c>
      <c r="J176" s="187">
        <v>0.67520000000000002</v>
      </c>
      <c r="L176" t="s">
        <v>210</v>
      </c>
      <c r="M176">
        <v>0.38040000000000002</v>
      </c>
      <c r="P176" s="424" t="s">
        <v>360</v>
      </c>
      <c r="Q176" s="187">
        <v>0.76270000000000004</v>
      </c>
      <c r="S176" t="s">
        <v>210</v>
      </c>
      <c r="T176">
        <v>0.47989999999999999</v>
      </c>
    </row>
    <row r="177" spans="1:20" ht="15.75" thickBot="1" x14ac:dyDescent="0.3">
      <c r="A177" t="str">
        <f t="shared" si="2"/>
        <v/>
      </c>
      <c r="B177" t="s">
        <v>210</v>
      </c>
      <c r="D177" t="s">
        <v>210</v>
      </c>
      <c r="E177">
        <v>0.38040000000000002</v>
      </c>
      <c r="F177">
        <v>0.47989999999999999</v>
      </c>
      <c r="I177" s="425"/>
      <c r="J177" s="188">
        <v>87</v>
      </c>
      <c r="L177" t="s">
        <v>211</v>
      </c>
      <c r="M177">
        <v>0.2591</v>
      </c>
      <c r="P177" s="425"/>
      <c r="Q177" s="188">
        <v>87</v>
      </c>
      <c r="S177" t="s">
        <v>211</v>
      </c>
      <c r="T177">
        <v>0.36919999999999997</v>
      </c>
    </row>
    <row r="178" spans="1:20" x14ac:dyDescent="0.25">
      <c r="A178" t="str">
        <f t="shared" si="2"/>
        <v/>
      </c>
      <c r="B178" t="s">
        <v>211</v>
      </c>
      <c r="D178" t="s">
        <v>211</v>
      </c>
      <c r="E178">
        <v>0.2591</v>
      </c>
      <c r="F178">
        <v>0.36919999999999997</v>
      </c>
      <c r="I178" s="424" t="s">
        <v>334</v>
      </c>
      <c r="J178" s="189">
        <v>0.67230000000000001</v>
      </c>
      <c r="L178" t="s">
        <v>212</v>
      </c>
      <c r="M178">
        <v>0.5464</v>
      </c>
      <c r="P178" s="424" t="s">
        <v>200</v>
      </c>
      <c r="Q178" s="189">
        <v>0.75109999999999999</v>
      </c>
      <c r="S178" t="s">
        <v>212</v>
      </c>
      <c r="T178">
        <v>0.32140000000000002</v>
      </c>
    </row>
    <row r="179" spans="1:20" ht="15.75" thickBot="1" x14ac:dyDescent="0.3">
      <c r="A179" t="str">
        <f t="shared" si="2"/>
        <v/>
      </c>
      <c r="B179" t="s">
        <v>212</v>
      </c>
      <c r="D179" t="s">
        <v>212</v>
      </c>
      <c r="E179">
        <v>0.5464</v>
      </c>
      <c r="F179">
        <v>0.32140000000000002</v>
      </c>
      <c r="I179" s="425"/>
      <c r="J179" s="190">
        <v>88</v>
      </c>
      <c r="L179" t="s">
        <v>213</v>
      </c>
      <c r="M179">
        <v>0.47260000000000002</v>
      </c>
      <c r="P179" s="425"/>
      <c r="Q179" s="190">
        <v>88</v>
      </c>
      <c r="S179" t="s">
        <v>213</v>
      </c>
      <c r="T179">
        <v>0.56630000000000003</v>
      </c>
    </row>
    <row r="180" spans="1:20" x14ac:dyDescent="0.25">
      <c r="A180" t="str">
        <f t="shared" si="2"/>
        <v/>
      </c>
      <c r="B180" t="s">
        <v>213</v>
      </c>
      <c r="D180" t="s">
        <v>213</v>
      </c>
      <c r="E180">
        <v>0.47260000000000002</v>
      </c>
      <c r="F180">
        <v>0.56630000000000003</v>
      </c>
      <c r="I180" s="424" t="s">
        <v>285</v>
      </c>
      <c r="J180" s="191">
        <v>0.67159999999999997</v>
      </c>
      <c r="L180" t="s">
        <v>214</v>
      </c>
      <c r="M180">
        <v>0.16450000000000001</v>
      </c>
      <c r="P180" s="424" t="s">
        <v>135</v>
      </c>
      <c r="Q180" s="191">
        <v>0.74970000000000003</v>
      </c>
      <c r="S180" t="s">
        <v>214</v>
      </c>
      <c r="T180">
        <v>0.20649999999999999</v>
      </c>
    </row>
    <row r="181" spans="1:20" ht="15.75" thickBot="1" x14ac:dyDescent="0.3">
      <c r="A181" t="str">
        <f t="shared" si="2"/>
        <v/>
      </c>
      <c r="B181" t="s">
        <v>214</v>
      </c>
      <c r="D181" t="s">
        <v>214</v>
      </c>
      <c r="E181">
        <v>0.16450000000000001</v>
      </c>
      <c r="F181">
        <v>0.20649999999999999</v>
      </c>
      <c r="I181" s="425"/>
      <c r="J181" s="192">
        <v>89</v>
      </c>
      <c r="L181" t="s">
        <v>215</v>
      </c>
      <c r="M181">
        <v>0.57589999999999997</v>
      </c>
      <c r="P181" s="425"/>
      <c r="Q181" s="192">
        <v>89</v>
      </c>
      <c r="S181" t="s">
        <v>215</v>
      </c>
      <c r="T181">
        <v>0.43059999999999998</v>
      </c>
    </row>
    <row r="182" spans="1:20" x14ac:dyDescent="0.25">
      <c r="A182" t="str">
        <f t="shared" si="2"/>
        <v/>
      </c>
      <c r="B182" t="s">
        <v>215</v>
      </c>
      <c r="D182" t="s">
        <v>215</v>
      </c>
      <c r="E182">
        <v>0.57589999999999997</v>
      </c>
      <c r="F182">
        <v>0.43059999999999998</v>
      </c>
      <c r="I182" s="424" t="s">
        <v>62</v>
      </c>
      <c r="J182" s="193">
        <v>0.66710000000000003</v>
      </c>
      <c r="L182" t="s">
        <v>216</v>
      </c>
      <c r="M182">
        <v>0.14269999999999999</v>
      </c>
      <c r="P182" s="13" t="s">
        <v>67</v>
      </c>
      <c r="Q182" s="193">
        <v>0.7429</v>
      </c>
      <c r="S182" t="s">
        <v>216</v>
      </c>
      <c r="T182">
        <v>8.5800000000000001E-2</v>
      </c>
    </row>
    <row r="183" spans="1:20" ht="15.75" thickBot="1" x14ac:dyDescent="0.3">
      <c r="A183" t="str">
        <f t="shared" si="2"/>
        <v/>
      </c>
      <c r="B183" t="s">
        <v>216</v>
      </c>
      <c r="D183" t="s">
        <v>216</v>
      </c>
      <c r="E183">
        <v>0.14269999999999999</v>
      </c>
      <c r="F183">
        <v>8.5800000000000001E-2</v>
      </c>
      <c r="I183" s="425"/>
      <c r="J183" s="194">
        <v>90</v>
      </c>
      <c r="L183" t="s">
        <v>217</v>
      </c>
      <c r="M183">
        <v>0.25159999999999999</v>
      </c>
      <c r="P183" s="14" t="s">
        <v>421</v>
      </c>
      <c r="Q183" s="194">
        <v>90</v>
      </c>
      <c r="S183" t="s">
        <v>217</v>
      </c>
      <c r="T183">
        <v>0.43149999999999999</v>
      </c>
    </row>
    <row r="184" spans="1:20" x14ac:dyDescent="0.25">
      <c r="A184" t="str">
        <f t="shared" si="2"/>
        <v/>
      </c>
      <c r="B184" t="s">
        <v>217</v>
      </c>
      <c r="D184" t="s">
        <v>217</v>
      </c>
      <c r="E184">
        <v>0.25159999999999999</v>
      </c>
      <c r="F184">
        <v>0.43149999999999999</v>
      </c>
      <c r="I184" s="424" t="s">
        <v>259</v>
      </c>
      <c r="J184" s="195">
        <v>0.66679999999999995</v>
      </c>
      <c r="L184" t="s">
        <v>218</v>
      </c>
      <c r="M184">
        <v>0.70389999999999997</v>
      </c>
      <c r="P184" s="424" t="s">
        <v>172</v>
      </c>
      <c r="Q184" s="195">
        <v>0.73850000000000005</v>
      </c>
      <c r="S184" t="s">
        <v>218</v>
      </c>
      <c r="T184">
        <v>0.81789999999999996</v>
      </c>
    </row>
    <row r="185" spans="1:20" ht="15.75" thickBot="1" x14ac:dyDescent="0.3">
      <c r="A185" t="str">
        <f t="shared" si="2"/>
        <v/>
      </c>
      <c r="B185" t="s">
        <v>218</v>
      </c>
      <c r="D185" t="s">
        <v>218</v>
      </c>
      <c r="E185">
        <v>0.70389999999999997</v>
      </c>
      <c r="F185">
        <v>0.81789999999999996</v>
      </c>
      <c r="I185" s="425"/>
      <c r="J185" s="196">
        <v>91</v>
      </c>
      <c r="L185" t="s">
        <v>219</v>
      </c>
      <c r="M185">
        <v>0.24740000000000001</v>
      </c>
      <c r="P185" s="425"/>
      <c r="Q185" s="196">
        <v>91</v>
      </c>
      <c r="S185" t="s">
        <v>219</v>
      </c>
      <c r="T185">
        <v>0.3619</v>
      </c>
    </row>
    <row r="186" spans="1:20" x14ac:dyDescent="0.25">
      <c r="A186" t="str">
        <f t="shared" si="2"/>
        <v/>
      </c>
      <c r="B186" t="s">
        <v>219</v>
      </c>
      <c r="D186" t="s">
        <v>219</v>
      </c>
      <c r="E186">
        <v>0.24740000000000001</v>
      </c>
      <c r="F186">
        <v>0.3619</v>
      </c>
      <c r="I186" s="424" t="s">
        <v>198</v>
      </c>
      <c r="J186" s="197">
        <v>0.66549999999999998</v>
      </c>
      <c r="L186" t="s">
        <v>220</v>
      </c>
      <c r="M186">
        <v>0.59179999999999999</v>
      </c>
      <c r="P186" s="424" t="s">
        <v>376</v>
      </c>
      <c r="Q186" s="197">
        <v>0.73819999999999997</v>
      </c>
      <c r="S186" t="s">
        <v>220</v>
      </c>
      <c r="T186">
        <v>0.7288</v>
      </c>
    </row>
    <row r="187" spans="1:20" ht="15.75" thickBot="1" x14ac:dyDescent="0.3">
      <c r="A187" t="str">
        <f t="shared" si="2"/>
        <v/>
      </c>
      <c r="B187" t="s">
        <v>220</v>
      </c>
      <c r="D187" t="s">
        <v>220</v>
      </c>
      <c r="E187">
        <v>0.59179999999999999</v>
      </c>
      <c r="F187">
        <v>0.7288</v>
      </c>
      <c r="I187" s="425"/>
      <c r="J187" s="198">
        <v>92</v>
      </c>
      <c r="L187" t="s">
        <v>221</v>
      </c>
      <c r="M187">
        <v>0.2646</v>
      </c>
      <c r="P187" s="425"/>
      <c r="Q187" s="198">
        <v>92</v>
      </c>
      <c r="S187" t="s">
        <v>221</v>
      </c>
      <c r="T187">
        <v>0.36109999999999998</v>
      </c>
    </row>
    <row r="188" spans="1:20" x14ac:dyDescent="0.25">
      <c r="A188" t="str">
        <f t="shared" si="2"/>
        <v/>
      </c>
      <c r="B188" t="s">
        <v>221</v>
      </c>
      <c r="D188" t="s">
        <v>221</v>
      </c>
      <c r="E188">
        <v>0.2646</v>
      </c>
      <c r="F188">
        <v>0.36109999999999998</v>
      </c>
      <c r="I188" s="424" t="s">
        <v>367</v>
      </c>
      <c r="J188" s="199">
        <v>0.66210000000000002</v>
      </c>
      <c r="L188" t="s">
        <v>222</v>
      </c>
      <c r="M188">
        <v>0.16470000000000001</v>
      </c>
      <c r="P188" s="424" t="s">
        <v>348</v>
      </c>
      <c r="Q188" s="199">
        <v>0.73780000000000001</v>
      </c>
      <c r="S188" t="s">
        <v>222</v>
      </c>
      <c r="T188">
        <v>0.43459999999999999</v>
      </c>
    </row>
    <row r="189" spans="1:20" ht="15.75" thickBot="1" x14ac:dyDescent="0.3">
      <c r="A189" t="str">
        <f t="shared" si="2"/>
        <v/>
      </c>
      <c r="B189" t="s">
        <v>222</v>
      </c>
      <c r="D189" t="s">
        <v>222</v>
      </c>
      <c r="E189">
        <v>0.16470000000000001</v>
      </c>
      <c r="F189">
        <v>0.43459999999999999</v>
      </c>
      <c r="I189" s="425"/>
      <c r="J189" s="200">
        <v>93</v>
      </c>
      <c r="L189" t="s">
        <v>223</v>
      </c>
      <c r="M189">
        <v>0.34939999999999999</v>
      </c>
      <c r="P189" s="425"/>
      <c r="Q189" s="200">
        <v>93</v>
      </c>
      <c r="S189" t="s">
        <v>223</v>
      </c>
      <c r="T189">
        <v>0.49419999999999997</v>
      </c>
    </row>
    <row r="190" spans="1:20" x14ac:dyDescent="0.25">
      <c r="A190" t="str">
        <f t="shared" si="2"/>
        <v/>
      </c>
      <c r="B190" t="s">
        <v>223</v>
      </c>
      <c r="D190" t="s">
        <v>223</v>
      </c>
      <c r="E190">
        <v>0.34939999999999999</v>
      </c>
      <c r="F190">
        <v>0.49419999999999997</v>
      </c>
      <c r="I190" s="424" t="s">
        <v>287</v>
      </c>
      <c r="J190" s="201">
        <v>0.66039999999999999</v>
      </c>
      <c r="L190" t="s">
        <v>224</v>
      </c>
      <c r="M190">
        <v>0.57799999999999996</v>
      </c>
      <c r="P190" s="13" t="s">
        <v>142</v>
      </c>
      <c r="Q190" s="201">
        <v>0.73670000000000002</v>
      </c>
      <c r="S190" t="s">
        <v>224</v>
      </c>
      <c r="T190">
        <v>0.63190000000000002</v>
      </c>
    </row>
    <row r="191" spans="1:20" ht="15.75" thickBot="1" x14ac:dyDescent="0.3">
      <c r="A191" t="str">
        <f t="shared" si="2"/>
        <v/>
      </c>
      <c r="B191" t="s">
        <v>224</v>
      </c>
      <c r="D191" t="s">
        <v>224</v>
      </c>
      <c r="E191">
        <v>0.57799999999999996</v>
      </c>
      <c r="F191">
        <v>0.63190000000000002</v>
      </c>
      <c r="I191" s="425"/>
      <c r="J191" s="202">
        <v>94</v>
      </c>
      <c r="L191" t="s">
        <v>225</v>
      </c>
      <c r="M191">
        <v>0.61019999999999996</v>
      </c>
      <c r="P191" s="14" t="s">
        <v>416</v>
      </c>
      <c r="Q191" s="202">
        <v>94</v>
      </c>
      <c r="S191" t="s">
        <v>225</v>
      </c>
      <c r="T191">
        <v>0.73599999999999999</v>
      </c>
    </row>
    <row r="192" spans="1:20" x14ac:dyDescent="0.25">
      <c r="A192" t="str">
        <f t="shared" si="2"/>
        <v/>
      </c>
      <c r="B192" t="s">
        <v>225</v>
      </c>
      <c r="D192" t="s">
        <v>225</v>
      </c>
      <c r="E192">
        <v>0.61019999999999996</v>
      </c>
      <c r="F192">
        <v>0.73599999999999999</v>
      </c>
      <c r="I192" s="424" t="s">
        <v>168</v>
      </c>
      <c r="J192" s="203">
        <v>0.66</v>
      </c>
      <c r="L192" t="s">
        <v>226</v>
      </c>
      <c r="M192">
        <v>0.1263</v>
      </c>
      <c r="P192" s="13" t="s">
        <v>225</v>
      </c>
      <c r="Q192" s="203">
        <v>0.73599999999999999</v>
      </c>
      <c r="S192" t="s">
        <v>226</v>
      </c>
      <c r="T192">
        <v>0.29149999999999998</v>
      </c>
    </row>
    <row r="193" spans="1:20" ht="15.75" thickBot="1" x14ac:dyDescent="0.3">
      <c r="A193" t="str">
        <f t="shared" si="2"/>
        <v/>
      </c>
      <c r="B193" t="s">
        <v>226</v>
      </c>
      <c r="D193" t="s">
        <v>226</v>
      </c>
      <c r="E193">
        <v>0.1263</v>
      </c>
      <c r="F193">
        <v>0.29149999999999998</v>
      </c>
      <c r="I193" s="425"/>
      <c r="J193" s="204">
        <v>95</v>
      </c>
      <c r="L193" t="s">
        <v>227</v>
      </c>
      <c r="M193">
        <v>0.1988</v>
      </c>
      <c r="P193" s="14" t="s">
        <v>426</v>
      </c>
      <c r="Q193" s="204">
        <v>95</v>
      </c>
      <c r="S193" t="s">
        <v>227</v>
      </c>
      <c r="T193">
        <v>0.25409999999999999</v>
      </c>
    </row>
    <row r="194" spans="1:20" x14ac:dyDescent="0.25">
      <c r="A194" t="str">
        <f t="shared" si="2"/>
        <v/>
      </c>
      <c r="B194" t="s">
        <v>227</v>
      </c>
      <c r="D194" t="s">
        <v>227</v>
      </c>
      <c r="E194">
        <v>0.1988</v>
      </c>
      <c r="F194">
        <v>0.25409999999999999</v>
      </c>
      <c r="I194" s="424" t="s">
        <v>339</v>
      </c>
      <c r="J194" s="205">
        <v>0.65969999999999995</v>
      </c>
      <c r="L194" t="s">
        <v>228</v>
      </c>
      <c r="M194">
        <v>0.11409999999999999</v>
      </c>
      <c r="P194" s="424" t="s">
        <v>366</v>
      </c>
      <c r="Q194" s="205">
        <v>0.73180000000000001</v>
      </c>
      <c r="S194" t="s">
        <v>228</v>
      </c>
      <c r="T194">
        <v>0.14019999999999999</v>
      </c>
    </row>
    <row r="195" spans="1:20" ht="15.75" thickBot="1" x14ac:dyDescent="0.3">
      <c r="A195" t="str">
        <f t="shared" ref="A195:A258" si="3">IF(B195=D195,"","BAD")</f>
        <v/>
      </c>
      <c r="B195" t="s">
        <v>228</v>
      </c>
      <c r="D195" t="s">
        <v>228</v>
      </c>
      <c r="E195">
        <v>0.11409999999999999</v>
      </c>
      <c r="F195">
        <v>0.14019999999999999</v>
      </c>
      <c r="I195" s="425"/>
      <c r="J195" s="206">
        <v>96</v>
      </c>
      <c r="L195" t="s">
        <v>229</v>
      </c>
      <c r="M195">
        <v>0.34549999999999997</v>
      </c>
      <c r="P195" s="425"/>
      <c r="Q195" s="206">
        <v>96</v>
      </c>
      <c r="S195" t="s">
        <v>229</v>
      </c>
      <c r="T195">
        <v>0.54679999999999995</v>
      </c>
    </row>
    <row r="196" spans="1:20" x14ac:dyDescent="0.25">
      <c r="A196" t="str">
        <f t="shared" si="3"/>
        <v/>
      </c>
      <c r="B196" t="s">
        <v>229</v>
      </c>
      <c r="D196" t="s">
        <v>229</v>
      </c>
      <c r="E196">
        <v>0.34549999999999997</v>
      </c>
      <c r="F196">
        <v>0.54679999999999995</v>
      </c>
      <c r="I196" s="13" t="s">
        <v>142</v>
      </c>
      <c r="J196" s="207">
        <v>0.6593</v>
      </c>
      <c r="L196" t="s">
        <v>230</v>
      </c>
      <c r="M196">
        <v>0.38350000000000001</v>
      </c>
      <c r="P196" s="424" t="s">
        <v>328</v>
      </c>
      <c r="Q196" s="207">
        <v>0.73060000000000003</v>
      </c>
      <c r="S196" t="s">
        <v>230</v>
      </c>
      <c r="T196">
        <v>0.38919999999999999</v>
      </c>
    </row>
    <row r="197" spans="1:20" ht="15.75" thickBot="1" x14ac:dyDescent="0.3">
      <c r="A197" t="str">
        <f t="shared" si="3"/>
        <v/>
      </c>
      <c r="B197" t="s">
        <v>230</v>
      </c>
      <c r="D197" t="s">
        <v>230</v>
      </c>
      <c r="E197">
        <v>0.38350000000000001</v>
      </c>
      <c r="F197">
        <v>0.38919999999999999</v>
      </c>
      <c r="I197" s="14" t="s">
        <v>416</v>
      </c>
      <c r="J197" s="208">
        <v>97</v>
      </c>
      <c r="L197" t="s">
        <v>231</v>
      </c>
      <c r="M197">
        <v>0.96109999999999995</v>
      </c>
      <c r="P197" s="425"/>
      <c r="Q197" s="208">
        <v>97</v>
      </c>
      <c r="S197" t="s">
        <v>231</v>
      </c>
      <c r="T197">
        <v>0.92800000000000005</v>
      </c>
    </row>
    <row r="198" spans="1:20" x14ac:dyDescent="0.25">
      <c r="A198" t="str">
        <f t="shared" si="3"/>
        <v/>
      </c>
      <c r="B198" t="s">
        <v>231</v>
      </c>
      <c r="D198" t="s">
        <v>231</v>
      </c>
      <c r="E198">
        <v>0.96109999999999995</v>
      </c>
      <c r="F198">
        <v>0.92800000000000005</v>
      </c>
      <c r="I198" s="424" t="s">
        <v>79</v>
      </c>
      <c r="J198" s="209">
        <v>0.65820000000000001</v>
      </c>
      <c r="L198" t="s">
        <v>232</v>
      </c>
      <c r="M198">
        <v>8.1699999999999995E-2</v>
      </c>
      <c r="P198" s="424" t="s">
        <v>220</v>
      </c>
      <c r="Q198" s="209">
        <v>0.7288</v>
      </c>
      <c r="S198" t="s">
        <v>232</v>
      </c>
      <c r="T198">
        <v>0.14829999999999999</v>
      </c>
    </row>
    <row r="199" spans="1:20" ht="15.75" thickBot="1" x14ac:dyDescent="0.3">
      <c r="A199" t="str">
        <f t="shared" si="3"/>
        <v/>
      </c>
      <c r="B199" t="s">
        <v>232</v>
      </c>
      <c r="D199" t="s">
        <v>232</v>
      </c>
      <c r="E199">
        <v>8.1699999999999995E-2</v>
      </c>
      <c r="F199">
        <v>0.14829999999999999</v>
      </c>
      <c r="I199" s="425"/>
      <c r="J199" s="210">
        <v>98</v>
      </c>
      <c r="L199" t="s">
        <v>233</v>
      </c>
      <c r="M199">
        <v>0.63700000000000001</v>
      </c>
      <c r="P199" s="425"/>
      <c r="Q199" s="210">
        <v>98</v>
      </c>
      <c r="S199" t="s">
        <v>233</v>
      </c>
      <c r="T199">
        <v>0.58450000000000002</v>
      </c>
    </row>
    <row r="200" spans="1:20" x14ac:dyDescent="0.25">
      <c r="A200" t="str">
        <f t="shared" si="3"/>
        <v/>
      </c>
      <c r="B200" t="s">
        <v>233</v>
      </c>
      <c r="D200" t="s">
        <v>233</v>
      </c>
      <c r="E200">
        <v>0.63700000000000001</v>
      </c>
      <c r="F200">
        <v>0.58450000000000002</v>
      </c>
      <c r="I200" s="424" t="s">
        <v>112</v>
      </c>
      <c r="J200" s="211">
        <v>0.65759999999999996</v>
      </c>
      <c r="L200" t="s">
        <v>234</v>
      </c>
      <c r="M200">
        <v>0.81520000000000004</v>
      </c>
      <c r="P200" s="424" t="s">
        <v>339</v>
      </c>
      <c r="Q200" s="211">
        <v>0.71630000000000005</v>
      </c>
      <c r="S200" t="s">
        <v>234</v>
      </c>
      <c r="T200">
        <v>0.87439999999999996</v>
      </c>
    </row>
    <row r="201" spans="1:20" ht="15.75" thickBot="1" x14ac:dyDescent="0.3">
      <c r="A201" t="str">
        <f t="shared" si="3"/>
        <v/>
      </c>
      <c r="B201" t="s">
        <v>234</v>
      </c>
      <c r="D201" t="s">
        <v>234</v>
      </c>
      <c r="E201">
        <v>0.81520000000000004</v>
      </c>
      <c r="F201">
        <v>0.87439999999999996</v>
      </c>
      <c r="I201" s="425"/>
      <c r="J201" s="212">
        <v>99</v>
      </c>
      <c r="L201" t="s">
        <v>235</v>
      </c>
      <c r="M201">
        <v>0.24629999999999999</v>
      </c>
      <c r="P201" s="425"/>
      <c r="Q201" s="212">
        <v>99</v>
      </c>
      <c r="S201" t="s">
        <v>235</v>
      </c>
      <c r="T201">
        <v>0.1512</v>
      </c>
    </row>
    <row r="202" spans="1:20" x14ac:dyDescent="0.25">
      <c r="A202" t="str">
        <f t="shared" si="3"/>
        <v/>
      </c>
      <c r="B202" t="s">
        <v>235</v>
      </c>
      <c r="D202" t="s">
        <v>235</v>
      </c>
      <c r="E202">
        <v>0.24629999999999999</v>
      </c>
      <c r="F202">
        <v>0.1512</v>
      </c>
      <c r="I202" s="424" t="s">
        <v>185</v>
      </c>
      <c r="J202" s="213">
        <v>0.6573</v>
      </c>
      <c r="L202" t="s">
        <v>236</v>
      </c>
      <c r="M202">
        <v>0.34639999999999999</v>
      </c>
      <c r="P202" s="424" t="s">
        <v>330</v>
      </c>
      <c r="Q202" s="213">
        <v>0.71199999999999997</v>
      </c>
      <c r="S202" t="s">
        <v>236</v>
      </c>
      <c r="T202">
        <v>0.76480000000000004</v>
      </c>
    </row>
    <row r="203" spans="1:20" ht="15.75" thickBot="1" x14ac:dyDescent="0.3">
      <c r="A203" t="str">
        <f t="shared" si="3"/>
        <v/>
      </c>
      <c r="B203" t="s">
        <v>236</v>
      </c>
      <c r="D203" t="s">
        <v>236</v>
      </c>
      <c r="E203">
        <v>0.34639999999999999</v>
      </c>
      <c r="F203">
        <v>0.76480000000000004</v>
      </c>
      <c r="I203" s="425"/>
      <c r="J203" s="214">
        <v>100</v>
      </c>
      <c r="L203" t="s">
        <v>237</v>
      </c>
      <c r="M203">
        <v>0.47760000000000002</v>
      </c>
      <c r="P203" s="425"/>
      <c r="Q203" s="214">
        <v>100</v>
      </c>
      <c r="S203" t="s">
        <v>237</v>
      </c>
      <c r="T203">
        <v>0.56499999999999995</v>
      </c>
    </row>
    <row r="204" spans="1:20" ht="15.75" thickBot="1" x14ac:dyDescent="0.3">
      <c r="A204" t="str">
        <f t="shared" si="3"/>
        <v/>
      </c>
      <c r="B204" t="s">
        <v>237</v>
      </c>
      <c r="D204" t="s">
        <v>237</v>
      </c>
      <c r="E204">
        <v>0.47760000000000002</v>
      </c>
      <c r="F204">
        <v>0.56499999999999995</v>
      </c>
      <c r="I204" s="63" t="s">
        <v>23</v>
      </c>
      <c r="J204" s="64" t="s">
        <v>391</v>
      </c>
      <c r="L204" t="s">
        <v>238</v>
      </c>
      <c r="M204">
        <v>0.30690000000000001</v>
      </c>
      <c r="P204" s="63" t="s">
        <v>23</v>
      </c>
      <c r="Q204" s="64" t="s">
        <v>391</v>
      </c>
      <c r="S204" t="s">
        <v>238</v>
      </c>
      <c r="T204">
        <v>0.44650000000000001</v>
      </c>
    </row>
    <row r="205" spans="1:20" x14ac:dyDescent="0.25">
      <c r="A205" t="str">
        <f t="shared" si="3"/>
        <v/>
      </c>
      <c r="B205" t="s">
        <v>238</v>
      </c>
      <c r="D205" t="s">
        <v>238</v>
      </c>
      <c r="E205">
        <v>0.30690000000000001</v>
      </c>
      <c r="F205">
        <v>0.44650000000000001</v>
      </c>
      <c r="I205" s="13" t="s">
        <v>379</v>
      </c>
      <c r="J205" s="215">
        <v>0.65580000000000005</v>
      </c>
      <c r="L205" t="s">
        <v>239</v>
      </c>
      <c r="M205">
        <v>0.64180000000000004</v>
      </c>
      <c r="P205" s="424" t="s">
        <v>283</v>
      </c>
      <c r="Q205" s="215">
        <v>0.71079999999999999</v>
      </c>
      <c r="S205" t="s">
        <v>239</v>
      </c>
      <c r="T205">
        <v>0.67420000000000002</v>
      </c>
    </row>
    <row r="206" spans="1:20" ht="15.75" thickBot="1" x14ac:dyDescent="0.3">
      <c r="A206" t="str">
        <f t="shared" si="3"/>
        <v/>
      </c>
      <c r="B206" t="s">
        <v>239</v>
      </c>
      <c r="D206" t="s">
        <v>239</v>
      </c>
      <c r="E206">
        <v>0.64180000000000004</v>
      </c>
      <c r="F206">
        <v>0.67420000000000002</v>
      </c>
      <c r="I206" s="14" t="s">
        <v>421</v>
      </c>
      <c r="J206" s="216">
        <v>101</v>
      </c>
      <c r="L206" t="s">
        <v>240</v>
      </c>
      <c r="M206">
        <v>0.42199999999999999</v>
      </c>
      <c r="P206" s="425"/>
      <c r="Q206" s="216">
        <v>101</v>
      </c>
      <c r="S206" t="s">
        <v>240</v>
      </c>
      <c r="T206">
        <v>0.4748</v>
      </c>
    </row>
    <row r="207" spans="1:20" x14ac:dyDescent="0.25">
      <c r="A207" t="str">
        <f t="shared" si="3"/>
        <v/>
      </c>
      <c r="B207" t="s">
        <v>240</v>
      </c>
      <c r="D207" t="s">
        <v>240</v>
      </c>
      <c r="E207">
        <v>0.42199999999999999</v>
      </c>
      <c r="F207">
        <v>0.4748</v>
      </c>
      <c r="I207" s="424" t="s">
        <v>93</v>
      </c>
      <c r="J207" s="217">
        <v>0.65010000000000001</v>
      </c>
      <c r="L207" t="s">
        <v>241</v>
      </c>
      <c r="M207">
        <v>0.23680000000000001</v>
      </c>
      <c r="P207" s="424" t="s">
        <v>179</v>
      </c>
      <c r="Q207" s="217">
        <v>0.7087</v>
      </c>
      <c r="S207" t="s">
        <v>241</v>
      </c>
      <c r="T207">
        <v>0.38069999999999998</v>
      </c>
    </row>
    <row r="208" spans="1:20" ht="15.75" thickBot="1" x14ac:dyDescent="0.3">
      <c r="A208" t="str">
        <f t="shared" si="3"/>
        <v/>
      </c>
      <c r="B208" t="s">
        <v>241</v>
      </c>
      <c r="D208" t="s">
        <v>241</v>
      </c>
      <c r="E208">
        <v>0.23680000000000001</v>
      </c>
      <c r="F208">
        <v>0.38069999999999998</v>
      </c>
      <c r="I208" s="425"/>
      <c r="J208" s="218">
        <v>102</v>
      </c>
      <c r="L208" t="s">
        <v>242</v>
      </c>
      <c r="M208">
        <v>0.33090000000000003</v>
      </c>
      <c r="P208" s="425"/>
      <c r="Q208" s="218">
        <v>102</v>
      </c>
      <c r="S208" t="s">
        <v>242</v>
      </c>
      <c r="T208">
        <v>0.49390000000000001</v>
      </c>
    </row>
    <row r="209" spans="1:20" x14ac:dyDescent="0.25">
      <c r="A209" t="str">
        <f t="shared" si="3"/>
        <v/>
      </c>
      <c r="B209" t="s">
        <v>242</v>
      </c>
      <c r="D209" t="s">
        <v>242</v>
      </c>
      <c r="E209">
        <v>0.33090000000000003</v>
      </c>
      <c r="F209">
        <v>0.49390000000000001</v>
      </c>
      <c r="I209" s="424" t="s">
        <v>46</v>
      </c>
      <c r="J209" s="217">
        <v>0.64649999999999996</v>
      </c>
      <c r="L209" t="s">
        <v>243</v>
      </c>
      <c r="M209">
        <v>0.93020000000000003</v>
      </c>
      <c r="P209" s="424" t="s">
        <v>96</v>
      </c>
      <c r="Q209" s="217">
        <v>0.70189999999999997</v>
      </c>
      <c r="S209" t="s">
        <v>243</v>
      </c>
      <c r="T209">
        <v>0.90669999999999995</v>
      </c>
    </row>
    <row r="210" spans="1:20" ht="15.75" thickBot="1" x14ac:dyDescent="0.3">
      <c r="A210" t="str">
        <f t="shared" si="3"/>
        <v/>
      </c>
      <c r="B210" t="s">
        <v>243</v>
      </c>
      <c r="D210" t="s">
        <v>243</v>
      </c>
      <c r="E210">
        <v>0.93020000000000003</v>
      </c>
      <c r="F210">
        <v>0.90669999999999995</v>
      </c>
      <c r="I210" s="425"/>
      <c r="J210" s="218">
        <v>103</v>
      </c>
      <c r="L210" t="s">
        <v>244</v>
      </c>
      <c r="M210">
        <v>0.24929999999999999</v>
      </c>
      <c r="P210" s="425"/>
      <c r="Q210" s="218">
        <v>103</v>
      </c>
      <c r="S210" t="s">
        <v>244</v>
      </c>
      <c r="T210">
        <v>0.44429999999999997</v>
      </c>
    </row>
    <row r="211" spans="1:20" x14ac:dyDescent="0.25">
      <c r="A211" t="str">
        <f t="shared" si="3"/>
        <v/>
      </c>
      <c r="B211" t="s">
        <v>244</v>
      </c>
      <c r="D211" t="s">
        <v>244</v>
      </c>
      <c r="E211">
        <v>0.24929999999999999</v>
      </c>
      <c r="F211">
        <v>0.44429999999999997</v>
      </c>
      <c r="I211" s="424" t="s">
        <v>60</v>
      </c>
      <c r="J211" s="217">
        <v>0.64610000000000001</v>
      </c>
      <c r="L211" t="s">
        <v>245</v>
      </c>
      <c r="M211">
        <v>0.61650000000000005</v>
      </c>
      <c r="P211" s="424" t="s">
        <v>38</v>
      </c>
      <c r="Q211" s="217">
        <v>0.70009999999999994</v>
      </c>
      <c r="S211" t="s">
        <v>245</v>
      </c>
      <c r="T211">
        <v>0.60660000000000003</v>
      </c>
    </row>
    <row r="212" spans="1:20" ht="15.75" thickBot="1" x14ac:dyDescent="0.3">
      <c r="A212" t="str">
        <f t="shared" si="3"/>
        <v/>
      </c>
      <c r="B212" t="s">
        <v>245</v>
      </c>
      <c r="D212" t="s">
        <v>245</v>
      </c>
      <c r="E212">
        <v>0.61650000000000005</v>
      </c>
      <c r="F212">
        <v>0.60660000000000003</v>
      </c>
      <c r="I212" s="425"/>
      <c r="J212" s="218">
        <v>104</v>
      </c>
      <c r="L212" t="s">
        <v>246</v>
      </c>
      <c r="M212">
        <v>0.33660000000000001</v>
      </c>
      <c r="P212" s="425"/>
      <c r="Q212" s="218">
        <v>104</v>
      </c>
      <c r="S212" t="s">
        <v>246</v>
      </c>
      <c r="T212">
        <v>0.41099999999999998</v>
      </c>
    </row>
    <row r="213" spans="1:20" x14ac:dyDescent="0.25">
      <c r="A213" t="str">
        <f t="shared" si="3"/>
        <v/>
      </c>
      <c r="B213" t="s">
        <v>246</v>
      </c>
      <c r="D213" t="s">
        <v>246</v>
      </c>
      <c r="E213">
        <v>0.33660000000000001</v>
      </c>
      <c r="F213">
        <v>0.41099999999999998</v>
      </c>
      <c r="I213" s="424" t="s">
        <v>158</v>
      </c>
      <c r="J213" s="217">
        <v>0.64239999999999997</v>
      </c>
      <c r="L213" t="s">
        <v>247</v>
      </c>
      <c r="M213">
        <v>0.93920000000000003</v>
      </c>
      <c r="P213" s="424" t="s">
        <v>204</v>
      </c>
      <c r="Q213" s="217">
        <v>0.69650000000000001</v>
      </c>
      <c r="S213" t="s">
        <v>247</v>
      </c>
      <c r="T213">
        <v>0.90880000000000005</v>
      </c>
    </row>
    <row r="214" spans="1:20" ht="15.75" thickBot="1" x14ac:dyDescent="0.3">
      <c r="A214" t="str">
        <f t="shared" si="3"/>
        <v/>
      </c>
      <c r="B214" t="s">
        <v>247</v>
      </c>
      <c r="D214" t="s">
        <v>247</v>
      </c>
      <c r="E214">
        <v>0.93920000000000003</v>
      </c>
      <c r="F214">
        <v>0.90880000000000005</v>
      </c>
      <c r="I214" s="425"/>
      <c r="J214" s="218">
        <v>105</v>
      </c>
      <c r="L214" t="s">
        <v>248</v>
      </c>
      <c r="M214">
        <v>0.4521</v>
      </c>
      <c r="P214" s="425"/>
      <c r="Q214" s="218">
        <v>105</v>
      </c>
      <c r="S214" t="s">
        <v>248</v>
      </c>
      <c r="T214">
        <v>0.58879999999999999</v>
      </c>
    </row>
    <row r="215" spans="1:20" x14ac:dyDescent="0.25">
      <c r="A215" t="str">
        <f t="shared" si="3"/>
        <v/>
      </c>
      <c r="B215" t="s">
        <v>248</v>
      </c>
      <c r="D215" t="s">
        <v>248</v>
      </c>
      <c r="E215">
        <v>0.4521</v>
      </c>
      <c r="F215">
        <v>0.58879999999999999</v>
      </c>
      <c r="I215" s="13" t="s">
        <v>239</v>
      </c>
      <c r="J215" s="217">
        <v>0.64180000000000004</v>
      </c>
      <c r="L215" t="s">
        <v>249</v>
      </c>
      <c r="M215">
        <v>0.28110000000000002</v>
      </c>
      <c r="P215" s="13" t="s">
        <v>357</v>
      </c>
      <c r="Q215" s="217">
        <v>0.69059999999999999</v>
      </c>
      <c r="S215" t="s">
        <v>249</v>
      </c>
      <c r="T215">
        <v>0.42749999999999999</v>
      </c>
    </row>
    <row r="216" spans="1:20" ht="15.75" thickBot="1" x14ac:dyDescent="0.3">
      <c r="A216" t="str">
        <f t="shared" si="3"/>
        <v/>
      </c>
      <c r="B216" t="s">
        <v>249</v>
      </c>
      <c r="D216" t="s">
        <v>249</v>
      </c>
      <c r="E216">
        <v>0.28110000000000002</v>
      </c>
      <c r="F216">
        <v>0.42749999999999999</v>
      </c>
      <c r="I216" s="14" t="s">
        <v>425</v>
      </c>
      <c r="J216" s="218">
        <v>106</v>
      </c>
      <c r="L216" t="s">
        <v>250</v>
      </c>
      <c r="M216">
        <v>0.80569999999999997</v>
      </c>
      <c r="P216" s="14" t="s">
        <v>416</v>
      </c>
      <c r="Q216" s="218">
        <v>106</v>
      </c>
      <c r="S216" t="s">
        <v>250</v>
      </c>
      <c r="T216">
        <v>0.9577</v>
      </c>
    </row>
    <row r="217" spans="1:20" x14ac:dyDescent="0.25">
      <c r="A217" t="str">
        <f t="shared" si="3"/>
        <v/>
      </c>
      <c r="B217" t="s">
        <v>250</v>
      </c>
      <c r="D217" t="s">
        <v>250</v>
      </c>
      <c r="E217">
        <v>0.80569999999999997</v>
      </c>
      <c r="F217">
        <v>0.9577</v>
      </c>
      <c r="I217" s="424" t="s">
        <v>355</v>
      </c>
      <c r="J217" s="217">
        <v>0.64029999999999998</v>
      </c>
      <c r="L217" t="s">
        <v>251</v>
      </c>
      <c r="M217">
        <v>0.90349999999999997</v>
      </c>
      <c r="P217" s="13" t="s">
        <v>337</v>
      </c>
      <c r="Q217" s="217">
        <v>0.68959999999999999</v>
      </c>
      <c r="S217" t="s">
        <v>251</v>
      </c>
      <c r="T217">
        <v>0.96079999999999999</v>
      </c>
    </row>
    <row r="218" spans="1:20" ht="15.75" thickBot="1" x14ac:dyDescent="0.3">
      <c r="A218" t="str">
        <f t="shared" si="3"/>
        <v/>
      </c>
      <c r="B218" t="s">
        <v>251</v>
      </c>
      <c r="D218" t="s">
        <v>251</v>
      </c>
      <c r="E218">
        <v>0.90349999999999997</v>
      </c>
      <c r="F218">
        <v>0.96079999999999999</v>
      </c>
      <c r="I218" s="425"/>
      <c r="J218" s="218">
        <v>107</v>
      </c>
      <c r="L218" t="s">
        <v>252</v>
      </c>
      <c r="M218">
        <v>0.74050000000000005</v>
      </c>
      <c r="P218" s="14" t="s">
        <v>416</v>
      </c>
      <c r="Q218" s="218">
        <v>107</v>
      </c>
      <c r="S218" t="s">
        <v>252</v>
      </c>
      <c r="T218">
        <v>0.90580000000000005</v>
      </c>
    </row>
    <row r="219" spans="1:20" x14ac:dyDescent="0.25">
      <c r="A219" t="str">
        <f t="shared" si="3"/>
        <v/>
      </c>
      <c r="B219" t="s">
        <v>252</v>
      </c>
      <c r="D219" t="s">
        <v>252</v>
      </c>
      <c r="E219">
        <v>0.74050000000000005</v>
      </c>
      <c r="F219">
        <v>0.90580000000000005</v>
      </c>
      <c r="I219" s="424" t="s">
        <v>233</v>
      </c>
      <c r="J219" s="217">
        <v>0.63700000000000001</v>
      </c>
      <c r="L219" t="s">
        <v>253</v>
      </c>
      <c r="M219">
        <v>0.56910000000000005</v>
      </c>
      <c r="P219" s="424" t="s">
        <v>62</v>
      </c>
      <c r="Q219" s="217">
        <v>0.68779999999999997</v>
      </c>
      <c r="S219" t="s">
        <v>253</v>
      </c>
      <c r="T219">
        <v>0.88700000000000001</v>
      </c>
    </row>
    <row r="220" spans="1:20" ht="15.75" thickBot="1" x14ac:dyDescent="0.3">
      <c r="A220" t="str">
        <f t="shared" si="3"/>
        <v/>
      </c>
      <c r="B220" t="s">
        <v>253</v>
      </c>
      <c r="D220" t="s">
        <v>253</v>
      </c>
      <c r="E220">
        <v>0.56910000000000005</v>
      </c>
      <c r="F220">
        <v>0.88700000000000001</v>
      </c>
      <c r="I220" s="425"/>
      <c r="J220" s="218">
        <v>108</v>
      </c>
      <c r="L220" t="s">
        <v>254</v>
      </c>
      <c r="M220">
        <v>0.31919999999999998</v>
      </c>
      <c r="P220" s="425"/>
      <c r="Q220" s="218">
        <v>108</v>
      </c>
      <c r="S220" t="s">
        <v>254</v>
      </c>
      <c r="T220">
        <v>0.59350000000000003</v>
      </c>
    </row>
    <row r="221" spans="1:20" x14ac:dyDescent="0.25">
      <c r="A221" t="str">
        <f t="shared" si="3"/>
        <v/>
      </c>
      <c r="B221" t="s">
        <v>254</v>
      </c>
      <c r="D221" t="s">
        <v>254</v>
      </c>
      <c r="E221">
        <v>0.31919999999999998</v>
      </c>
      <c r="F221">
        <v>0.59350000000000003</v>
      </c>
      <c r="I221" s="424" t="s">
        <v>92</v>
      </c>
      <c r="J221" s="217">
        <v>0.63139999999999996</v>
      </c>
      <c r="L221" t="s">
        <v>255</v>
      </c>
      <c r="M221">
        <v>0.74509999999999998</v>
      </c>
      <c r="P221" s="424" t="s">
        <v>158</v>
      </c>
      <c r="Q221" s="217">
        <v>0.68759999999999999</v>
      </c>
      <c r="S221" t="s">
        <v>255</v>
      </c>
      <c r="T221">
        <v>0.85340000000000005</v>
      </c>
    </row>
    <row r="222" spans="1:20" ht="15.75" thickBot="1" x14ac:dyDescent="0.3">
      <c r="A222" t="str">
        <f t="shared" si="3"/>
        <v/>
      </c>
      <c r="B222" t="s">
        <v>255</v>
      </c>
      <c r="D222" t="s">
        <v>255</v>
      </c>
      <c r="E222">
        <v>0.74509999999999998</v>
      </c>
      <c r="F222">
        <v>0.85340000000000005</v>
      </c>
      <c r="I222" s="425"/>
      <c r="J222" s="218">
        <v>109</v>
      </c>
      <c r="L222" t="s">
        <v>256</v>
      </c>
      <c r="M222">
        <v>0.4254</v>
      </c>
      <c r="P222" s="425"/>
      <c r="Q222" s="218">
        <v>109</v>
      </c>
      <c r="S222" t="s">
        <v>256</v>
      </c>
      <c r="T222">
        <v>0.88680000000000003</v>
      </c>
    </row>
    <row r="223" spans="1:20" x14ac:dyDescent="0.25">
      <c r="A223" t="str">
        <f t="shared" si="3"/>
        <v/>
      </c>
      <c r="B223" t="s">
        <v>256</v>
      </c>
      <c r="D223" t="s">
        <v>256</v>
      </c>
      <c r="E223">
        <v>0.4254</v>
      </c>
      <c r="F223">
        <v>0.88680000000000003</v>
      </c>
      <c r="I223" s="424" t="s">
        <v>308</v>
      </c>
      <c r="J223" s="217">
        <v>0.63090000000000002</v>
      </c>
      <c r="L223" t="s">
        <v>257</v>
      </c>
      <c r="M223">
        <v>0.37019999999999997</v>
      </c>
      <c r="P223" s="424" t="s">
        <v>192</v>
      </c>
      <c r="Q223" s="217">
        <v>0.68469999999999998</v>
      </c>
      <c r="S223" t="s">
        <v>257</v>
      </c>
      <c r="T223">
        <v>0.38569999999999999</v>
      </c>
    </row>
    <row r="224" spans="1:20" ht="15.75" thickBot="1" x14ac:dyDescent="0.3">
      <c r="A224" t="str">
        <f t="shared" si="3"/>
        <v/>
      </c>
      <c r="B224" t="s">
        <v>257</v>
      </c>
      <c r="D224" t="s">
        <v>257</v>
      </c>
      <c r="E224">
        <v>0.37019999999999997</v>
      </c>
      <c r="F224">
        <v>0.38569999999999999</v>
      </c>
      <c r="I224" s="425"/>
      <c r="J224" s="218">
        <v>110</v>
      </c>
      <c r="L224" t="s">
        <v>258</v>
      </c>
      <c r="M224">
        <v>0.3453</v>
      </c>
      <c r="P224" s="425"/>
      <c r="Q224" s="218">
        <v>110</v>
      </c>
      <c r="S224" t="s">
        <v>258</v>
      </c>
      <c r="T224">
        <v>0.18029999999999999</v>
      </c>
    </row>
    <row r="225" spans="1:20" x14ac:dyDescent="0.25">
      <c r="A225" t="str">
        <f t="shared" si="3"/>
        <v/>
      </c>
      <c r="B225" t="s">
        <v>258</v>
      </c>
      <c r="D225" t="s">
        <v>258</v>
      </c>
      <c r="E225">
        <v>0.3453</v>
      </c>
      <c r="F225">
        <v>0.18029999999999999</v>
      </c>
      <c r="I225" s="13" t="s">
        <v>41</v>
      </c>
      <c r="J225" s="217">
        <v>0.63060000000000005</v>
      </c>
      <c r="L225" t="s">
        <v>259</v>
      </c>
      <c r="M225">
        <v>0.66679999999999995</v>
      </c>
      <c r="P225" s="424" t="s">
        <v>103</v>
      </c>
      <c r="Q225" s="217">
        <v>0.67869999999999997</v>
      </c>
      <c r="S225" t="s">
        <v>259</v>
      </c>
      <c r="T225">
        <v>0.8105</v>
      </c>
    </row>
    <row r="226" spans="1:20" ht="15.75" thickBot="1" x14ac:dyDescent="0.3">
      <c r="A226" t="str">
        <f t="shared" si="3"/>
        <v/>
      </c>
      <c r="B226" t="s">
        <v>259</v>
      </c>
      <c r="D226" t="s">
        <v>259</v>
      </c>
      <c r="E226">
        <v>0.66679999999999995</v>
      </c>
      <c r="F226">
        <v>0.8105</v>
      </c>
      <c r="I226" s="14" t="s">
        <v>425</v>
      </c>
      <c r="J226" s="218">
        <v>111</v>
      </c>
      <c r="L226" t="s">
        <v>260</v>
      </c>
      <c r="M226">
        <v>0.72709999999999997</v>
      </c>
      <c r="P226" s="425"/>
      <c r="Q226" s="218">
        <v>111</v>
      </c>
      <c r="S226" t="s">
        <v>260</v>
      </c>
      <c r="T226">
        <v>0.54710000000000003</v>
      </c>
    </row>
    <row r="227" spans="1:20" x14ac:dyDescent="0.25">
      <c r="A227" t="str">
        <f t="shared" si="3"/>
        <v/>
      </c>
      <c r="B227" t="s">
        <v>260</v>
      </c>
      <c r="D227" t="s">
        <v>260</v>
      </c>
      <c r="E227">
        <v>0.72709999999999997</v>
      </c>
      <c r="F227">
        <v>0.54710000000000003</v>
      </c>
      <c r="I227" s="424" t="s">
        <v>366</v>
      </c>
      <c r="J227" s="217">
        <v>0.62929999999999997</v>
      </c>
      <c r="L227" t="s">
        <v>261</v>
      </c>
      <c r="M227">
        <v>0.68899999999999995</v>
      </c>
      <c r="P227" s="424" t="s">
        <v>126</v>
      </c>
      <c r="Q227" s="217">
        <v>0.67420000000000002</v>
      </c>
      <c r="S227" t="s">
        <v>261</v>
      </c>
      <c r="T227">
        <v>0.81730000000000003</v>
      </c>
    </row>
    <row r="228" spans="1:20" ht="15.75" thickBot="1" x14ac:dyDescent="0.3">
      <c r="A228" t="str">
        <f t="shared" si="3"/>
        <v/>
      </c>
      <c r="B228" t="s">
        <v>261</v>
      </c>
      <c r="D228" t="s">
        <v>261</v>
      </c>
      <c r="E228">
        <v>0.68899999999999995</v>
      </c>
      <c r="F228">
        <v>0.81730000000000003</v>
      </c>
      <c r="I228" s="425"/>
      <c r="J228" s="218">
        <v>112</v>
      </c>
      <c r="L228" t="s">
        <v>262</v>
      </c>
      <c r="M228">
        <v>0.62309999999999999</v>
      </c>
      <c r="P228" s="425"/>
      <c r="Q228" s="218">
        <v>112</v>
      </c>
      <c r="S228" t="s">
        <v>262</v>
      </c>
      <c r="T228">
        <v>0.66749999999999998</v>
      </c>
    </row>
    <row r="229" spans="1:20" x14ac:dyDescent="0.25">
      <c r="A229" t="str">
        <f t="shared" si="3"/>
        <v/>
      </c>
      <c r="B229" t="s">
        <v>262</v>
      </c>
      <c r="D229" t="s">
        <v>262</v>
      </c>
      <c r="E229">
        <v>0.62309999999999999</v>
      </c>
      <c r="F229">
        <v>0.66749999999999998</v>
      </c>
      <c r="I229" s="424" t="s">
        <v>315</v>
      </c>
      <c r="J229" s="217">
        <v>0.62829999999999997</v>
      </c>
      <c r="L229" t="s">
        <v>263</v>
      </c>
      <c r="M229">
        <v>0.29749999999999999</v>
      </c>
      <c r="P229" s="13" t="s">
        <v>239</v>
      </c>
      <c r="Q229" s="217">
        <v>0.67420000000000002</v>
      </c>
      <c r="S229" t="s">
        <v>263</v>
      </c>
      <c r="T229">
        <v>0.33189999999999997</v>
      </c>
    </row>
    <row r="230" spans="1:20" ht="15.75" thickBot="1" x14ac:dyDescent="0.3">
      <c r="A230" t="str">
        <f t="shared" si="3"/>
        <v/>
      </c>
      <c r="B230" t="s">
        <v>263</v>
      </c>
      <c r="D230" t="s">
        <v>263</v>
      </c>
      <c r="E230">
        <v>0.29749999999999999</v>
      </c>
      <c r="F230">
        <v>0.33189999999999997</v>
      </c>
      <c r="I230" s="425"/>
      <c r="J230" s="218">
        <v>113</v>
      </c>
      <c r="L230" t="s">
        <v>264</v>
      </c>
      <c r="M230">
        <v>0.1915</v>
      </c>
      <c r="P230" s="14" t="s">
        <v>425</v>
      </c>
      <c r="Q230" s="218">
        <v>113</v>
      </c>
      <c r="S230" t="s">
        <v>264</v>
      </c>
      <c r="T230">
        <v>0.28489999999999999</v>
      </c>
    </row>
    <row r="231" spans="1:20" x14ac:dyDescent="0.25">
      <c r="A231" t="str">
        <f t="shared" si="3"/>
        <v/>
      </c>
      <c r="B231" t="s">
        <v>264</v>
      </c>
      <c r="D231" t="s">
        <v>264</v>
      </c>
      <c r="E231">
        <v>0.1915</v>
      </c>
      <c r="F231">
        <v>0.28489999999999999</v>
      </c>
      <c r="I231" s="424" t="s">
        <v>262</v>
      </c>
      <c r="J231" s="217">
        <v>0.62309999999999999</v>
      </c>
      <c r="L231" t="s">
        <v>265</v>
      </c>
      <c r="M231">
        <v>0.1116</v>
      </c>
      <c r="P231" s="424" t="s">
        <v>113</v>
      </c>
      <c r="Q231" s="217">
        <v>0.6734</v>
      </c>
      <c r="S231" t="s">
        <v>265</v>
      </c>
      <c r="T231">
        <v>0.16489999999999999</v>
      </c>
    </row>
    <row r="232" spans="1:20" ht="15.75" thickBot="1" x14ac:dyDescent="0.3">
      <c r="A232" t="str">
        <f t="shared" si="3"/>
        <v/>
      </c>
      <c r="B232" t="s">
        <v>265</v>
      </c>
      <c r="D232" t="s">
        <v>265</v>
      </c>
      <c r="E232">
        <v>0.1116</v>
      </c>
      <c r="F232">
        <v>0.16489999999999999</v>
      </c>
      <c r="I232" s="425"/>
      <c r="J232" s="218">
        <v>114</v>
      </c>
      <c r="L232" t="s">
        <v>266</v>
      </c>
      <c r="M232">
        <v>0.47549999999999998</v>
      </c>
      <c r="P232" s="425"/>
      <c r="Q232" s="218">
        <v>114</v>
      </c>
      <c r="S232" t="s">
        <v>266</v>
      </c>
      <c r="T232">
        <v>0.52339999999999998</v>
      </c>
    </row>
    <row r="233" spans="1:20" x14ac:dyDescent="0.25">
      <c r="A233" t="str">
        <f t="shared" si="3"/>
        <v/>
      </c>
      <c r="B233" t="s">
        <v>266</v>
      </c>
      <c r="D233" t="s">
        <v>266</v>
      </c>
      <c r="E233">
        <v>0.47549999999999998</v>
      </c>
      <c r="F233">
        <v>0.52339999999999998</v>
      </c>
      <c r="I233" s="424" t="s">
        <v>183</v>
      </c>
      <c r="J233" s="217">
        <v>0.62150000000000005</v>
      </c>
      <c r="L233" t="s">
        <v>267</v>
      </c>
      <c r="M233">
        <v>0.91</v>
      </c>
      <c r="P233" s="424" t="s">
        <v>262</v>
      </c>
      <c r="Q233" s="217">
        <v>0.66749999999999998</v>
      </c>
      <c r="S233" t="s">
        <v>267</v>
      </c>
      <c r="T233">
        <v>0.83979999999999999</v>
      </c>
    </row>
    <row r="234" spans="1:20" ht="15.75" thickBot="1" x14ac:dyDescent="0.3">
      <c r="A234" t="str">
        <f t="shared" si="3"/>
        <v/>
      </c>
      <c r="B234" t="s">
        <v>267</v>
      </c>
      <c r="D234" t="s">
        <v>267</v>
      </c>
      <c r="E234">
        <v>0.91</v>
      </c>
      <c r="F234">
        <v>0.83979999999999999</v>
      </c>
      <c r="I234" s="425"/>
      <c r="J234" s="218">
        <v>115</v>
      </c>
      <c r="L234" t="s">
        <v>268</v>
      </c>
      <c r="M234">
        <v>0.83320000000000005</v>
      </c>
      <c r="P234" s="425"/>
      <c r="Q234" s="218">
        <v>115</v>
      </c>
      <c r="S234" t="s">
        <v>268</v>
      </c>
      <c r="T234">
        <v>0.87280000000000002</v>
      </c>
    </row>
    <row r="235" spans="1:20" x14ac:dyDescent="0.25">
      <c r="A235" t="str">
        <f t="shared" si="3"/>
        <v/>
      </c>
      <c r="B235" t="s">
        <v>268</v>
      </c>
      <c r="D235" t="s">
        <v>268</v>
      </c>
      <c r="E235">
        <v>0.83320000000000005</v>
      </c>
      <c r="F235">
        <v>0.87280000000000002</v>
      </c>
      <c r="I235" s="424" t="s">
        <v>245</v>
      </c>
      <c r="J235" s="217">
        <v>0.61650000000000005</v>
      </c>
      <c r="L235" t="s">
        <v>269</v>
      </c>
      <c r="M235">
        <v>0.37269999999999998</v>
      </c>
      <c r="P235" s="424" t="s">
        <v>291</v>
      </c>
      <c r="Q235" s="217">
        <v>0.66600000000000004</v>
      </c>
      <c r="S235" t="s">
        <v>269</v>
      </c>
      <c r="T235">
        <v>0.60870000000000002</v>
      </c>
    </row>
    <row r="236" spans="1:20" ht="15.75" thickBot="1" x14ac:dyDescent="0.3">
      <c r="A236" t="str">
        <f t="shared" si="3"/>
        <v/>
      </c>
      <c r="B236" t="s">
        <v>269</v>
      </c>
      <c r="D236" t="s">
        <v>269</v>
      </c>
      <c r="E236">
        <v>0.37269999999999998</v>
      </c>
      <c r="F236">
        <v>0.60870000000000002</v>
      </c>
      <c r="I236" s="425"/>
      <c r="J236" s="218">
        <v>116</v>
      </c>
      <c r="L236" t="s">
        <v>270</v>
      </c>
      <c r="M236">
        <v>0.47449999999999998</v>
      </c>
      <c r="P236" s="425"/>
      <c r="Q236" s="218">
        <v>116</v>
      </c>
      <c r="S236" t="s">
        <v>270</v>
      </c>
      <c r="T236">
        <v>0.42620000000000002</v>
      </c>
    </row>
    <row r="237" spans="1:20" x14ac:dyDescent="0.25">
      <c r="A237" t="str">
        <f t="shared" si="3"/>
        <v/>
      </c>
      <c r="B237" t="s">
        <v>270</v>
      </c>
      <c r="D237" t="s">
        <v>270</v>
      </c>
      <c r="E237">
        <v>0.47449999999999998</v>
      </c>
      <c r="F237">
        <v>0.42620000000000002</v>
      </c>
      <c r="I237" s="424" t="s">
        <v>348</v>
      </c>
      <c r="J237" s="217">
        <v>0.61450000000000005</v>
      </c>
      <c r="L237" t="s">
        <v>271</v>
      </c>
      <c r="M237">
        <v>0.76319999999999999</v>
      </c>
      <c r="P237" s="424" t="s">
        <v>124</v>
      </c>
      <c r="Q237" s="217">
        <v>0.66490000000000005</v>
      </c>
      <c r="S237" t="s">
        <v>271</v>
      </c>
      <c r="T237">
        <v>0.8004</v>
      </c>
    </row>
    <row r="238" spans="1:20" ht="15.75" thickBot="1" x14ac:dyDescent="0.3">
      <c r="A238" t="str">
        <f t="shared" si="3"/>
        <v/>
      </c>
      <c r="B238" t="s">
        <v>271</v>
      </c>
      <c r="D238" t="s">
        <v>271</v>
      </c>
      <c r="E238">
        <v>0.76319999999999999</v>
      </c>
      <c r="F238">
        <v>0.8004</v>
      </c>
      <c r="I238" s="425"/>
      <c r="J238" s="218">
        <v>117</v>
      </c>
      <c r="L238" t="s">
        <v>272</v>
      </c>
      <c r="M238">
        <v>0.44109999999999999</v>
      </c>
      <c r="P238" s="425"/>
      <c r="Q238" s="218">
        <v>117</v>
      </c>
      <c r="S238" t="s">
        <v>272</v>
      </c>
      <c r="T238">
        <v>0.31290000000000001</v>
      </c>
    </row>
    <row r="239" spans="1:20" x14ac:dyDescent="0.25">
      <c r="A239" t="str">
        <f t="shared" si="3"/>
        <v/>
      </c>
      <c r="B239" t="s">
        <v>272</v>
      </c>
      <c r="D239" t="s">
        <v>272</v>
      </c>
      <c r="E239">
        <v>0.44109999999999999</v>
      </c>
      <c r="F239">
        <v>0.31290000000000001</v>
      </c>
      <c r="I239" s="424" t="s">
        <v>336</v>
      </c>
      <c r="J239" s="217">
        <v>0.61399999999999999</v>
      </c>
      <c r="L239" t="s">
        <v>273</v>
      </c>
      <c r="M239">
        <v>0.70660000000000001</v>
      </c>
      <c r="P239" s="13" t="s">
        <v>207</v>
      </c>
      <c r="Q239" s="217">
        <v>0.6583</v>
      </c>
      <c r="S239" t="s">
        <v>273</v>
      </c>
      <c r="T239">
        <v>0.8468</v>
      </c>
    </row>
    <row r="240" spans="1:20" ht="15.75" thickBot="1" x14ac:dyDescent="0.3">
      <c r="A240" t="str">
        <f t="shared" si="3"/>
        <v/>
      </c>
      <c r="B240" t="s">
        <v>273</v>
      </c>
      <c r="D240" t="s">
        <v>273</v>
      </c>
      <c r="E240">
        <v>0.70660000000000001</v>
      </c>
      <c r="F240">
        <v>0.8468</v>
      </c>
      <c r="I240" s="425"/>
      <c r="J240" s="218">
        <v>118</v>
      </c>
      <c r="L240" t="s">
        <v>274</v>
      </c>
      <c r="M240">
        <v>0.46010000000000001</v>
      </c>
      <c r="P240" s="14" t="s">
        <v>406</v>
      </c>
      <c r="Q240" s="218">
        <v>118</v>
      </c>
      <c r="S240" t="s">
        <v>274</v>
      </c>
      <c r="T240">
        <v>0.5534</v>
      </c>
    </row>
    <row r="241" spans="1:20" x14ac:dyDescent="0.25">
      <c r="A241" t="str">
        <f t="shared" si="3"/>
        <v/>
      </c>
      <c r="B241" t="s">
        <v>274</v>
      </c>
      <c r="D241" t="s">
        <v>274</v>
      </c>
      <c r="E241">
        <v>0.46010000000000001</v>
      </c>
      <c r="F241">
        <v>0.5534</v>
      </c>
      <c r="I241" s="13" t="s">
        <v>225</v>
      </c>
      <c r="J241" s="217">
        <v>0.61019999999999996</v>
      </c>
      <c r="L241" t="s">
        <v>275</v>
      </c>
      <c r="M241">
        <v>0.40889999999999999</v>
      </c>
      <c r="P241" s="424" t="s">
        <v>367</v>
      </c>
      <c r="Q241" s="217">
        <v>0.65280000000000005</v>
      </c>
      <c r="S241" t="s">
        <v>275</v>
      </c>
      <c r="T241">
        <v>0.43049999999999999</v>
      </c>
    </row>
    <row r="242" spans="1:20" ht="15.75" thickBot="1" x14ac:dyDescent="0.3">
      <c r="A242" t="str">
        <f t="shared" si="3"/>
        <v/>
      </c>
      <c r="B242" t="s">
        <v>275</v>
      </c>
      <c r="D242" t="s">
        <v>275</v>
      </c>
      <c r="E242">
        <v>0.40889999999999999</v>
      </c>
      <c r="F242">
        <v>0.43049999999999999</v>
      </c>
      <c r="I242" s="14" t="s">
        <v>426</v>
      </c>
      <c r="J242" s="218">
        <v>119</v>
      </c>
      <c r="L242" t="s">
        <v>276</v>
      </c>
      <c r="M242">
        <v>0.48320000000000002</v>
      </c>
      <c r="P242" s="425"/>
      <c r="Q242" s="218">
        <v>119</v>
      </c>
      <c r="S242" t="s">
        <v>276</v>
      </c>
      <c r="T242">
        <v>0.44169999999999998</v>
      </c>
    </row>
    <row r="243" spans="1:20" x14ac:dyDescent="0.25">
      <c r="A243" t="str">
        <f t="shared" si="3"/>
        <v/>
      </c>
      <c r="B243" t="s">
        <v>276</v>
      </c>
      <c r="D243" t="s">
        <v>276</v>
      </c>
      <c r="E243">
        <v>0.48320000000000002</v>
      </c>
      <c r="F243">
        <v>0.44169999999999998</v>
      </c>
      <c r="I243" s="424" t="s">
        <v>172</v>
      </c>
      <c r="J243" s="217">
        <v>0.61009999999999998</v>
      </c>
      <c r="L243" t="s">
        <v>277</v>
      </c>
      <c r="M243">
        <v>0.27500000000000002</v>
      </c>
      <c r="P243" s="424" t="s">
        <v>353</v>
      </c>
      <c r="Q243" s="217">
        <v>0.65090000000000003</v>
      </c>
      <c r="S243" t="s">
        <v>277</v>
      </c>
      <c r="T243">
        <v>0.47810000000000002</v>
      </c>
    </row>
    <row r="244" spans="1:20" ht="15.75" thickBot="1" x14ac:dyDescent="0.3">
      <c r="A244" t="str">
        <f t="shared" si="3"/>
        <v/>
      </c>
      <c r="B244" t="s">
        <v>277</v>
      </c>
      <c r="D244" t="s">
        <v>277</v>
      </c>
      <c r="E244">
        <v>0.27500000000000002</v>
      </c>
      <c r="F244">
        <v>0.47810000000000002</v>
      </c>
      <c r="I244" s="425"/>
      <c r="J244" s="218">
        <v>120</v>
      </c>
      <c r="L244" t="s">
        <v>278</v>
      </c>
      <c r="M244">
        <v>0.26900000000000002</v>
      </c>
      <c r="P244" s="425"/>
      <c r="Q244" s="218">
        <v>120</v>
      </c>
      <c r="S244" t="s">
        <v>278</v>
      </c>
      <c r="T244">
        <v>0.32190000000000002</v>
      </c>
    </row>
    <row r="245" spans="1:20" x14ac:dyDescent="0.25">
      <c r="A245" t="str">
        <f t="shared" si="3"/>
        <v/>
      </c>
      <c r="B245" t="s">
        <v>278</v>
      </c>
      <c r="D245" t="s">
        <v>278</v>
      </c>
      <c r="E245">
        <v>0.26900000000000002</v>
      </c>
      <c r="F245">
        <v>0.32190000000000002</v>
      </c>
      <c r="I245" s="424" t="s">
        <v>116</v>
      </c>
      <c r="J245" s="217">
        <v>0.60209999999999997</v>
      </c>
      <c r="L245" t="s">
        <v>279</v>
      </c>
      <c r="M245">
        <v>0.4123</v>
      </c>
      <c r="P245" s="424" t="s">
        <v>285</v>
      </c>
      <c r="Q245" s="217">
        <v>0.64929999999999999</v>
      </c>
      <c r="S245" t="s">
        <v>279</v>
      </c>
      <c r="T245">
        <v>0.61980000000000002</v>
      </c>
    </row>
    <row r="246" spans="1:20" ht="15.75" thickBot="1" x14ac:dyDescent="0.3">
      <c r="A246" t="str">
        <f t="shared" si="3"/>
        <v/>
      </c>
      <c r="B246" t="s">
        <v>279</v>
      </c>
      <c r="D246" t="s">
        <v>279</v>
      </c>
      <c r="E246">
        <v>0.4123</v>
      </c>
      <c r="F246">
        <v>0.61980000000000002</v>
      </c>
      <c r="I246" s="425"/>
      <c r="J246" s="218">
        <v>121</v>
      </c>
      <c r="L246" t="s">
        <v>280</v>
      </c>
      <c r="M246">
        <v>0.22320000000000001</v>
      </c>
      <c r="P246" s="425"/>
      <c r="Q246" s="218">
        <v>121</v>
      </c>
      <c r="S246" t="s">
        <v>280</v>
      </c>
      <c r="T246">
        <v>0.3256</v>
      </c>
    </row>
    <row r="247" spans="1:20" x14ac:dyDescent="0.25">
      <c r="A247" t="str">
        <f t="shared" si="3"/>
        <v/>
      </c>
      <c r="B247" t="s">
        <v>280</v>
      </c>
      <c r="D247" t="s">
        <v>280</v>
      </c>
      <c r="E247">
        <v>0.22320000000000001</v>
      </c>
      <c r="F247">
        <v>0.3256</v>
      </c>
      <c r="I247" s="424" t="s">
        <v>196</v>
      </c>
      <c r="J247" s="217">
        <v>0.60170000000000001</v>
      </c>
      <c r="L247" t="s">
        <v>281</v>
      </c>
      <c r="M247">
        <v>0.77370000000000005</v>
      </c>
      <c r="P247" s="424" t="s">
        <v>336</v>
      </c>
      <c r="Q247" s="217">
        <v>0.64490000000000003</v>
      </c>
      <c r="S247" t="s">
        <v>281</v>
      </c>
      <c r="T247">
        <v>0.8216</v>
      </c>
    </row>
    <row r="248" spans="1:20" ht="15.75" thickBot="1" x14ac:dyDescent="0.3">
      <c r="A248" t="str">
        <f t="shared" si="3"/>
        <v/>
      </c>
      <c r="B248" t="s">
        <v>281</v>
      </c>
      <c r="D248" t="s">
        <v>281</v>
      </c>
      <c r="E248">
        <v>0.77370000000000005</v>
      </c>
      <c r="F248">
        <v>0.8216</v>
      </c>
      <c r="I248" s="425"/>
      <c r="J248" s="218">
        <v>122</v>
      </c>
      <c r="L248" t="s">
        <v>282</v>
      </c>
      <c r="M248">
        <v>0.42280000000000001</v>
      </c>
      <c r="P248" s="425"/>
      <c r="Q248" s="218">
        <v>122</v>
      </c>
      <c r="S248" t="s">
        <v>282</v>
      </c>
      <c r="T248">
        <v>0.40289999999999998</v>
      </c>
    </row>
    <row r="249" spans="1:20" x14ac:dyDescent="0.25">
      <c r="A249" t="str">
        <f t="shared" si="3"/>
        <v/>
      </c>
      <c r="B249" t="s">
        <v>282</v>
      </c>
      <c r="D249" t="s">
        <v>282</v>
      </c>
      <c r="E249">
        <v>0.42280000000000001</v>
      </c>
      <c r="F249">
        <v>0.40289999999999998</v>
      </c>
      <c r="I249" s="424" t="s">
        <v>90</v>
      </c>
      <c r="J249" s="217">
        <v>0.60170000000000001</v>
      </c>
      <c r="L249" t="s">
        <v>283</v>
      </c>
      <c r="M249">
        <v>0.69699999999999995</v>
      </c>
      <c r="P249" s="424" t="s">
        <v>181</v>
      </c>
      <c r="Q249" s="217">
        <v>0.6421</v>
      </c>
      <c r="S249" t="s">
        <v>283</v>
      </c>
      <c r="T249">
        <v>0.71079999999999999</v>
      </c>
    </row>
    <row r="250" spans="1:20" ht="15.75" thickBot="1" x14ac:dyDescent="0.3">
      <c r="A250" t="str">
        <f t="shared" si="3"/>
        <v/>
      </c>
      <c r="B250" t="s">
        <v>283</v>
      </c>
      <c r="D250" t="s">
        <v>283</v>
      </c>
      <c r="E250">
        <v>0.69699999999999995</v>
      </c>
      <c r="F250">
        <v>0.71079999999999999</v>
      </c>
      <c r="I250" s="425"/>
      <c r="J250" s="218">
        <v>123</v>
      </c>
      <c r="L250" t="s">
        <v>284</v>
      </c>
      <c r="M250">
        <v>0.21959999999999999</v>
      </c>
      <c r="P250" s="425"/>
      <c r="Q250" s="218">
        <v>123</v>
      </c>
      <c r="S250" t="s">
        <v>284</v>
      </c>
      <c r="T250">
        <v>0.28939999999999999</v>
      </c>
    </row>
    <row r="251" spans="1:20" x14ac:dyDescent="0.25">
      <c r="A251" t="str">
        <f t="shared" si="3"/>
        <v/>
      </c>
      <c r="B251" t="s">
        <v>284</v>
      </c>
      <c r="D251" t="s">
        <v>284</v>
      </c>
      <c r="E251">
        <v>0.21959999999999999</v>
      </c>
      <c r="F251">
        <v>0.28939999999999999</v>
      </c>
      <c r="I251" s="424" t="s">
        <v>220</v>
      </c>
      <c r="J251" s="217">
        <v>0.59179999999999999</v>
      </c>
      <c r="L251" t="s">
        <v>285</v>
      </c>
      <c r="M251">
        <v>0.67159999999999997</v>
      </c>
      <c r="P251" s="424" t="s">
        <v>86</v>
      </c>
      <c r="Q251" s="217">
        <v>0.63639999999999997</v>
      </c>
      <c r="S251" t="s">
        <v>285</v>
      </c>
      <c r="T251">
        <v>0.64929999999999999</v>
      </c>
    </row>
    <row r="252" spans="1:20" ht="15.75" thickBot="1" x14ac:dyDescent="0.3">
      <c r="A252" t="str">
        <f t="shared" si="3"/>
        <v/>
      </c>
      <c r="B252" t="s">
        <v>285</v>
      </c>
      <c r="D252" t="s">
        <v>285</v>
      </c>
      <c r="E252">
        <v>0.67159999999999997</v>
      </c>
      <c r="F252">
        <v>0.64929999999999999</v>
      </c>
      <c r="I252" s="425"/>
      <c r="J252" s="218">
        <v>124</v>
      </c>
      <c r="L252" t="s">
        <v>286</v>
      </c>
      <c r="M252">
        <v>0.79730000000000001</v>
      </c>
      <c r="P252" s="425"/>
      <c r="Q252" s="218">
        <v>124</v>
      </c>
      <c r="S252" t="s">
        <v>286</v>
      </c>
      <c r="T252">
        <v>0.93140000000000001</v>
      </c>
    </row>
    <row r="253" spans="1:20" x14ac:dyDescent="0.25">
      <c r="A253" t="str">
        <f t="shared" si="3"/>
        <v/>
      </c>
      <c r="B253" t="s">
        <v>286</v>
      </c>
      <c r="D253" t="s">
        <v>286</v>
      </c>
      <c r="E253">
        <v>0.79730000000000001</v>
      </c>
      <c r="F253">
        <v>0.93140000000000001</v>
      </c>
      <c r="I253" s="13" t="s">
        <v>114</v>
      </c>
      <c r="J253" s="217">
        <v>0.58609999999999995</v>
      </c>
      <c r="L253" t="s">
        <v>287</v>
      </c>
      <c r="M253">
        <v>0.66039999999999999</v>
      </c>
      <c r="P253" s="13" t="s">
        <v>56</v>
      </c>
      <c r="Q253" s="217">
        <v>0.63460000000000005</v>
      </c>
      <c r="S253" t="s">
        <v>287</v>
      </c>
      <c r="T253">
        <v>0.55559999999999998</v>
      </c>
    </row>
    <row r="254" spans="1:20" ht="15.75" thickBot="1" x14ac:dyDescent="0.3">
      <c r="A254" t="str">
        <f t="shared" si="3"/>
        <v/>
      </c>
      <c r="B254" t="s">
        <v>287</v>
      </c>
      <c r="D254" t="s">
        <v>287</v>
      </c>
      <c r="E254">
        <v>0.66039999999999999</v>
      </c>
      <c r="F254">
        <v>0.55559999999999998</v>
      </c>
      <c r="I254" s="14" t="s">
        <v>416</v>
      </c>
      <c r="J254" s="218">
        <v>125</v>
      </c>
      <c r="L254" t="s">
        <v>288</v>
      </c>
      <c r="M254">
        <v>4.6699999999999998E-2</v>
      </c>
      <c r="P254" s="14" t="s">
        <v>426</v>
      </c>
      <c r="Q254" s="218">
        <v>125</v>
      </c>
      <c r="S254" t="s">
        <v>288</v>
      </c>
      <c r="T254">
        <v>0.1071</v>
      </c>
    </row>
    <row r="255" spans="1:20" ht="15.75" thickBot="1" x14ac:dyDescent="0.3">
      <c r="A255" t="str">
        <f t="shared" si="3"/>
        <v/>
      </c>
      <c r="B255" t="s">
        <v>288</v>
      </c>
      <c r="D255" t="s">
        <v>288</v>
      </c>
      <c r="E255">
        <v>4.6699999999999998E-2</v>
      </c>
      <c r="F255">
        <v>0.1071</v>
      </c>
      <c r="I255" s="63" t="s">
        <v>23</v>
      </c>
      <c r="J255" s="64" t="s">
        <v>391</v>
      </c>
      <c r="L255" t="s">
        <v>289</v>
      </c>
      <c r="M255">
        <v>0.54259999999999997</v>
      </c>
      <c r="P255" s="63" t="s">
        <v>23</v>
      </c>
      <c r="Q255" s="64" t="s">
        <v>391</v>
      </c>
      <c r="S255" t="s">
        <v>289</v>
      </c>
      <c r="T255">
        <v>0.42759999999999998</v>
      </c>
    </row>
    <row r="256" spans="1:20" x14ac:dyDescent="0.25">
      <c r="A256" t="str">
        <f t="shared" si="3"/>
        <v/>
      </c>
      <c r="B256" t="s">
        <v>289</v>
      </c>
      <c r="D256" t="s">
        <v>289</v>
      </c>
      <c r="E256">
        <v>0.54259999999999997</v>
      </c>
      <c r="F256">
        <v>0.42759999999999998</v>
      </c>
      <c r="I256" s="424" t="s">
        <v>37</v>
      </c>
      <c r="J256" s="217">
        <v>0.58040000000000003</v>
      </c>
      <c r="L256" t="s">
        <v>290</v>
      </c>
      <c r="M256">
        <v>7.0800000000000002E-2</v>
      </c>
      <c r="P256" s="13" t="s">
        <v>379</v>
      </c>
      <c r="Q256" s="217">
        <v>0.63380000000000003</v>
      </c>
      <c r="S256" t="s">
        <v>290</v>
      </c>
      <c r="T256">
        <v>0.1439</v>
      </c>
    </row>
    <row r="257" spans="1:20" ht="15.75" thickBot="1" x14ac:dyDescent="0.3">
      <c r="A257" t="str">
        <f t="shared" si="3"/>
        <v/>
      </c>
      <c r="B257" t="s">
        <v>290</v>
      </c>
      <c r="D257" t="s">
        <v>290</v>
      </c>
      <c r="E257">
        <v>7.0800000000000002E-2</v>
      </c>
      <c r="F257">
        <v>0.1439</v>
      </c>
      <c r="I257" s="425"/>
      <c r="J257" s="218">
        <v>126</v>
      </c>
      <c r="L257" t="s">
        <v>291</v>
      </c>
      <c r="M257">
        <v>9.3399999999999997E-2</v>
      </c>
      <c r="P257" s="14" t="s">
        <v>421</v>
      </c>
      <c r="Q257" s="218">
        <v>126</v>
      </c>
      <c r="S257" t="s">
        <v>291</v>
      </c>
      <c r="T257">
        <v>0.66600000000000004</v>
      </c>
    </row>
    <row r="258" spans="1:20" x14ac:dyDescent="0.25">
      <c r="A258" t="str">
        <f t="shared" si="3"/>
        <v/>
      </c>
      <c r="B258" t="s">
        <v>291</v>
      </c>
      <c r="D258" t="s">
        <v>291</v>
      </c>
      <c r="E258">
        <v>9.3399999999999997E-2</v>
      </c>
      <c r="F258">
        <v>0.66600000000000004</v>
      </c>
      <c r="I258" s="424" t="s">
        <v>170</v>
      </c>
      <c r="J258" s="217">
        <v>0.58030000000000004</v>
      </c>
      <c r="L258" t="s">
        <v>292</v>
      </c>
      <c r="M258">
        <v>0.67600000000000005</v>
      </c>
      <c r="P258" s="424" t="s">
        <v>196</v>
      </c>
      <c r="Q258" s="217">
        <v>0.63280000000000003</v>
      </c>
      <c r="S258" t="s">
        <v>292</v>
      </c>
      <c r="T258">
        <v>0.83230000000000004</v>
      </c>
    </row>
    <row r="259" spans="1:20" ht="15.75" thickBot="1" x14ac:dyDescent="0.3">
      <c r="A259" t="str">
        <f t="shared" ref="A259:A322" si="4">IF(B259=D259,"","BAD")</f>
        <v/>
      </c>
      <c r="B259" t="s">
        <v>292</v>
      </c>
      <c r="D259" t="s">
        <v>292</v>
      </c>
      <c r="E259">
        <v>0.67600000000000005</v>
      </c>
      <c r="F259">
        <v>0.83230000000000004</v>
      </c>
      <c r="I259" s="425"/>
      <c r="J259" s="218">
        <v>127</v>
      </c>
      <c r="L259" t="s">
        <v>293</v>
      </c>
      <c r="M259">
        <v>0.3508</v>
      </c>
      <c r="P259" s="425"/>
      <c r="Q259" s="218">
        <v>127</v>
      </c>
      <c r="S259" t="s">
        <v>293</v>
      </c>
      <c r="T259">
        <v>0.28870000000000001</v>
      </c>
    </row>
    <row r="260" spans="1:20" x14ac:dyDescent="0.25">
      <c r="A260" t="str">
        <f t="shared" si="4"/>
        <v/>
      </c>
      <c r="B260" t="s">
        <v>293</v>
      </c>
      <c r="D260" t="s">
        <v>293</v>
      </c>
      <c r="E260">
        <v>0.3508</v>
      </c>
      <c r="F260">
        <v>0.28870000000000001</v>
      </c>
      <c r="I260" s="424" t="s">
        <v>224</v>
      </c>
      <c r="J260" s="217">
        <v>0.57799999999999996</v>
      </c>
      <c r="L260" t="s">
        <v>294</v>
      </c>
      <c r="M260">
        <v>0.15409999999999999</v>
      </c>
      <c r="P260" s="424" t="s">
        <v>224</v>
      </c>
      <c r="Q260" s="217">
        <v>0.63190000000000002</v>
      </c>
      <c r="S260" t="s">
        <v>294</v>
      </c>
      <c r="T260">
        <v>0.495</v>
      </c>
    </row>
    <row r="261" spans="1:20" ht="15.75" thickBot="1" x14ac:dyDescent="0.3">
      <c r="A261" t="str">
        <f t="shared" si="4"/>
        <v/>
      </c>
      <c r="B261" t="s">
        <v>294</v>
      </c>
      <c r="D261" t="s">
        <v>294</v>
      </c>
      <c r="E261">
        <v>0.15409999999999999</v>
      </c>
      <c r="F261">
        <v>0.495</v>
      </c>
      <c r="I261" s="425"/>
      <c r="J261" s="218">
        <v>128</v>
      </c>
      <c r="L261" t="s">
        <v>295</v>
      </c>
      <c r="M261">
        <v>0.84299999999999997</v>
      </c>
      <c r="P261" s="425"/>
      <c r="Q261" s="218">
        <v>128</v>
      </c>
      <c r="S261" t="s">
        <v>295</v>
      </c>
      <c r="T261">
        <v>0.88639999999999997</v>
      </c>
    </row>
    <row r="262" spans="1:20" x14ac:dyDescent="0.25">
      <c r="A262" t="str">
        <f t="shared" si="4"/>
        <v/>
      </c>
      <c r="B262" t="s">
        <v>295</v>
      </c>
      <c r="D262" t="s">
        <v>295</v>
      </c>
      <c r="E262">
        <v>0.84299999999999997</v>
      </c>
      <c r="F262">
        <v>0.88639999999999997</v>
      </c>
      <c r="I262" s="424" t="s">
        <v>376</v>
      </c>
      <c r="J262" s="217">
        <v>0.57720000000000005</v>
      </c>
      <c r="L262" t="s">
        <v>296</v>
      </c>
      <c r="M262">
        <v>0.27210000000000001</v>
      </c>
      <c r="P262" s="424" t="s">
        <v>170</v>
      </c>
      <c r="Q262" s="217">
        <v>0.63090000000000002</v>
      </c>
      <c r="S262" t="s">
        <v>296</v>
      </c>
      <c r="T262">
        <v>0.22620000000000001</v>
      </c>
    </row>
    <row r="263" spans="1:20" ht="15.75" thickBot="1" x14ac:dyDescent="0.3">
      <c r="A263" t="str">
        <f t="shared" si="4"/>
        <v/>
      </c>
      <c r="B263" t="s">
        <v>296</v>
      </c>
      <c r="D263" t="s">
        <v>296</v>
      </c>
      <c r="E263">
        <v>0.27210000000000001</v>
      </c>
      <c r="F263">
        <v>0.22620000000000001</v>
      </c>
      <c r="I263" s="425"/>
      <c r="J263" s="218">
        <v>129</v>
      </c>
      <c r="L263" t="s">
        <v>297</v>
      </c>
      <c r="M263">
        <v>0.77569999999999995</v>
      </c>
      <c r="P263" s="425"/>
      <c r="Q263" s="218">
        <v>129</v>
      </c>
      <c r="S263" t="s">
        <v>297</v>
      </c>
      <c r="T263">
        <v>0.83860000000000001</v>
      </c>
    </row>
    <row r="264" spans="1:20" x14ac:dyDescent="0.25">
      <c r="A264" t="str">
        <f t="shared" si="4"/>
        <v/>
      </c>
      <c r="B264" t="s">
        <v>297</v>
      </c>
      <c r="D264" t="s">
        <v>297</v>
      </c>
      <c r="E264">
        <v>0.77569999999999995</v>
      </c>
      <c r="F264">
        <v>0.83860000000000001</v>
      </c>
      <c r="I264" s="424" t="s">
        <v>215</v>
      </c>
      <c r="J264" s="217">
        <v>0.57589999999999997</v>
      </c>
      <c r="L264" t="s">
        <v>298</v>
      </c>
      <c r="M264">
        <v>0.10630000000000001</v>
      </c>
      <c r="P264" s="424" t="s">
        <v>70</v>
      </c>
      <c r="Q264" s="217">
        <v>0.62819999999999998</v>
      </c>
      <c r="S264" t="s">
        <v>298</v>
      </c>
      <c r="T264">
        <v>0.1091</v>
      </c>
    </row>
    <row r="265" spans="1:20" ht="15.75" thickBot="1" x14ac:dyDescent="0.3">
      <c r="A265" t="str">
        <f t="shared" si="4"/>
        <v/>
      </c>
      <c r="B265" t="s">
        <v>298</v>
      </c>
      <c r="D265" t="s">
        <v>298</v>
      </c>
      <c r="E265">
        <v>0.10630000000000001</v>
      </c>
      <c r="F265">
        <v>0.1091</v>
      </c>
      <c r="I265" s="425"/>
      <c r="J265" s="218">
        <v>130</v>
      </c>
      <c r="L265" t="s">
        <v>299</v>
      </c>
      <c r="M265">
        <v>0.36859999999999998</v>
      </c>
      <c r="P265" s="425"/>
      <c r="Q265" s="218">
        <v>130</v>
      </c>
      <c r="S265" t="s">
        <v>299</v>
      </c>
      <c r="T265">
        <v>0.34820000000000001</v>
      </c>
    </row>
    <row r="266" spans="1:20" x14ac:dyDescent="0.25">
      <c r="A266" t="str">
        <f t="shared" si="4"/>
        <v/>
      </c>
      <c r="B266" t="s">
        <v>299</v>
      </c>
      <c r="D266" t="s">
        <v>299</v>
      </c>
      <c r="E266">
        <v>0.36859999999999998</v>
      </c>
      <c r="F266">
        <v>0.34820000000000001</v>
      </c>
      <c r="I266" s="424" t="s">
        <v>86</v>
      </c>
      <c r="J266" s="217">
        <v>0.57140000000000002</v>
      </c>
      <c r="L266" t="s">
        <v>300</v>
      </c>
      <c r="M266">
        <v>0.495</v>
      </c>
      <c r="P266" s="424" t="s">
        <v>279</v>
      </c>
      <c r="Q266" s="217">
        <v>0.61980000000000002</v>
      </c>
      <c r="S266" t="s">
        <v>300</v>
      </c>
      <c r="T266">
        <v>0.83450000000000002</v>
      </c>
    </row>
    <row r="267" spans="1:20" ht="15.75" thickBot="1" x14ac:dyDescent="0.3">
      <c r="A267" t="str">
        <f t="shared" si="4"/>
        <v/>
      </c>
      <c r="B267" t="s">
        <v>300</v>
      </c>
      <c r="D267" t="s">
        <v>300</v>
      </c>
      <c r="E267">
        <v>0.495</v>
      </c>
      <c r="F267">
        <v>0.83450000000000002</v>
      </c>
      <c r="I267" s="425"/>
      <c r="J267" s="218">
        <v>131</v>
      </c>
      <c r="L267" t="s">
        <v>301</v>
      </c>
      <c r="M267">
        <v>0.2177</v>
      </c>
      <c r="P267" s="425"/>
      <c r="Q267" s="218">
        <v>131</v>
      </c>
      <c r="S267" t="s">
        <v>301</v>
      </c>
      <c r="T267">
        <v>0.35959999999999998</v>
      </c>
    </row>
    <row r="268" spans="1:20" x14ac:dyDescent="0.25">
      <c r="A268" t="str">
        <f t="shared" si="4"/>
        <v/>
      </c>
      <c r="B268" t="s">
        <v>301</v>
      </c>
      <c r="D268" t="s">
        <v>301</v>
      </c>
      <c r="E268">
        <v>0.2177</v>
      </c>
      <c r="F268">
        <v>0.35959999999999998</v>
      </c>
      <c r="I268" s="424" t="s">
        <v>253</v>
      </c>
      <c r="J268" s="217">
        <v>0.56910000000000005</v>
      </c>
      <c r="L268" t="s">
        <v>302</v>
      </c>
      <c r="M268">
        <v>0.3654</v>
      </c>
      <c r="P268" s="424" t="s">
        <v>143</v>
      </c>
      <c r="Q268" s="217">
        <v>0.61919999999999997</v>
      </c>
      <c r="S268" t="s">
        <v>302</v>
      </c>
      <c r="T268">
        <v>0.40570000000000001</v>
      </c>
    </row>
    <row r="269" spans="1:20" ht="15.75" thickBot="1" x14ac:dyDescent="0.3">
      <c r="A269" t="str">
        <f t="shared" si="4"/>
        <v/>
      </c>
      <c r="B269" t="s">
        <v>302</v>
      </c>
      <c r="D269" t="s">
        <v>302</v>
      </c>
      <c r="E269">
        <v>0.3654</v>
      </c>
      <c r="F269">
        <v>0.40570000000000001</v>
      </c>
      <c r="I269" s="425"/>
      <c r="J269" s="218">
        <v>132</v>
      </c>
      <c r="L269" t="s">
        <v>303</v>
      </c>
      <c r="M269">
        <v>0.19350000000000001</v>
      </c>
      <c r="P269" s="425"/>
      <c r="Q269" s="218">
        <v>132</v>
      </c>
      <c r="S269" t="s">
        <v>303</v>
      </c>
      <c r="T269">
        <v>0.25290000000000001</v>
      </c>
    </row>
    <row r="270" spans="1:20" x14ac:dyDescent="0.25">
      <c r="A270" t="str">
        <f t="shared" si="4"/>
        <v/>
      </c>
      <c r="B270" t="s">
        <v>303</v>
      </c>
      <c r="D270" t="s">
        <v>303</v>
      </c>
      <c r="E270">
        <v>0.19350000000000001</v>
      </c>
      <c r="F270">
        <v>0.25290000000000001</v>
      </c>
      <c r="I270" s="424" t="s">
        <v>81</v>
      </c>
      <c r="J270" s="217">
        <v>0.56830000000000003</v>
      </c>
      <c r="L270" t="s">
        <v>304</v>
      </c>
      <c r="M270">
        <v>0.21479999999999999</v>
      </c>
      <c r="P270" s="424" t="s">
        <v>347</v>
      </c>
      <c r="Q270" s="217">
        <v>0.61599999999999999</v>
      </c>
      <c r="S270" t="s">
        <v>304</v>
      </c>
      <c r="T270">
        <v>0.21290000000000001</v>
      </c>
    </row>
    <row r="271" spans="1:20" ht="15.75" thickBot="1" x14ac:dyDescent="0.3">
      <c r="A271" t="str">
        <f t="shared" si="4"/>
        <v/>
      </c>
      <c r="B271" t="s">
        <v>304</v>
      </c>
      <c r="D271" t="s">
        <v>304</v>
      </c>
      <c r="E271">
        <v>0.21479999999999999</v>
      </c>
      <c r="F271">
        <v>0.21290000000000001</v>
      </c>
      <c r="I271" s="425"/>
      <c r="J271" s="218">
        <v>133</v>
      </c>
      <c r="L271" t="s">
        <v>305</v>
      </c>
      <c r="M271">
        <v>0.36109999999999998</v>
      </c>
      <c r="P271" s="425"/>
      <c r="Q271" s="218">
        <v>133</v>
      </c>
      <c r="S271" t="s">
        <v>305</v>
      </c>
      <c r="T271">
        <v>0.50260000000000005</v>
      </c>
    </row>
    <row r="272" spans="1:20" x14ac:dyDescent="0.25">
      <c r="A272" t="str">
        <f t="shared" si="4"/>
        <v/>
      </c>
      <c r="B272" t="s">
        <v>305</v>
      </c>
      <c r="D272" t="s">
        <v>305</v>
      </c>
      <c r="E272">
        <v>0.36109999999999998</v>
      </c>
      <c r="F272">
        <v>0.50260000000000005</v>
      </c>
      <c r="I272" s="424" t="s">
        <v>208</v>
      </c>
      <c r="J272" s="217">
        <v>0.56699999999999995</v>
      </c>
      <c r="L272" t="s">
        <v>306</v>
      </c>
      <c r="M272">
        <v>8.3900000000000002E-2</v>
      </c>
      <c r="P272" s="424" t="s">
        <v>205</v>
      </c>
      <c r="Q272" s="217">
        <v>0.60980000000000001</v>
      </c>
      <c r="S272" t="s">
        <v>306</v>
      </c>
      <c r="T272">
        <v>0.25090000000000001</v>
      </c>
    </row>
    <row r="273" spans="1:20" ht="15.75" thickBot="1" x14ac:dyDescent="0.3">
      <c r="A273" t="str">
        <f t="shared" si="4"/>
        <v/>
      </c>
      <c r="B273" t="s">
        <v>306</v>
      </c>
      <c r="D273" t="s">
        <v>306</v>
      </c>
      <c r="E273">
        <v>8.3900000000000002E-2</v>
      </c>
      <c r="F273">
        <v>0.25090000000000001</v>
      </c>
      <c r="I273" s="425"/>
      <c r="J273" s="218">
        <v>134</v>
      </c>
      <c r="L273" t="s">
        <v>307</v>
      </c>
      <c r="M273">
        <v>0.20039999999999999</v>
      </c>
      <c r="P273" s="425"/>
      <c r="Q273" s="218">
        <v>134</v>
      </c>
      <c r="S273" t="s">
        <v>307</v>
      </c>
      <c r="T273">
        <v>0.16250000000000001</v>
      </c>
    </row>
    <row r="274" spans="1:20" x14ac:dyDescent="0.25">
      <c r="A274" t="str">
        <f t="shared" si="4"/>
        <v/>
      </c>
      <c r="B274" t="s">
        <v>307</v>
      </c>
      <c r="D274" t="s">
        <v>307</v>
      </c>
      <c r="E274">
        <v>0.20039999999999999</v>
      </c>
      <c r="F274">
        <v>0.16250000000000001</v>
      </c>
      <c r="I274" s="424" t="s">
        <v>52</v>
      </c>
      <c r="J274" s="217">
        <v>0.56269999999999998</v>
      </c>
      <c r="L274" t="s">
        <v>308</v>
      </c>
      <c r="M274">
        <v>0.63090000000000002</v>
      </c>
      <c r="P274" s="424" t="s">
        <v>269</v>
      </c>
      <c r="Q274" s="217">
        <v>0.60870000000000002</v>
      </c>
      <c r="S274" t="s">
        <v>308</v>
      </c>
      <c r="T274">
        <v>0.56930000000000003</v>
      </c>
    </row>
    <row r="275" spans="1:20" ht="15.75" thickBot="1" x14ac:dyDescent="0.3">
      <c r="A275" t="str">
        <f t="shared" si="4"/>
        <v/>
      </c>
      <c r="B275" t="s">
        <v>308</v>
      </c>
      <c r="D275" t="s">
        <v>308</v>
      </c>
      <c r="E275">
        <v>0.63090000000000002</v>
      </c>
      <c r="F275">
        <v>0.56930000000000003</v>
      </c>
      <c r="I275" s="425"/>
      <c r="J275" s="218">
        <v>135</v>
      </c>
      <c r="L275" t="s">
        <v>309</v>
      </c>
      <c r="M275">
        <v>0.4289</v>
      </c>
      <c r="P275" s="425"/>
      <c r="Q275" s="218">
        <v>135</v>
      </c>
      <c r="S275" t="s">
        <v>309</v>
      </c>
      <c r="T275">
        <v>0.46350000000000002</v>
      </c>
    </row>
    <row r="276" spans="1:20" x14ac:dyDescent="0.25">
      <c r="A276" t="str">
        <f t="shared" si="4"/>
        <v/>
      </c>
      <c r="B276" t="s">
        <v>309</v>
      </c>
      <c r="D276" t="s">
        <v>309</v>
      </c>
      <c r="E276">
        <v>0.4289</v>
      </c>
      <c r="F276">
        <v>0.46350000000000002</v>
      </c>
      <c r="I276" s="424" t="s">
        <v>353</v>
      </c>
      <c r="J276" s="217">
        <v>0.56110000000000004</v>
      </c>
      <c r="L276" t="s">
        <v>310</v>
      </c>
      <c r="M276">
        <v>0.32690000000000002</v>
      </c>
      <c r="P276" s="424" t="s">
        <v>82</v>
      </c>
      <c r="Q276" s="217">
        <v>0.60660000000000003</v>
      </c>
      <c r="S276" t="s">
        <v>310</v>
      </c>
      <c r="T276">
        <v>0.54330000000000001</v>
      </c>
    </row>
    <row r="277" spans="1:20" ht="15.75" thickBot="1" x14ac:dyDescent="0.3">
      <c r="A277" t="str">
        <f t="shared" si="4"/>
        <v/>
      </c>
      <c r="B277" t="s">
        <v>310</v>
      </c>
      <c r="D277" t="s">
        <v>310</v>
      </c>
      <c r="E277">
        <v>0.32690000000000002</v>
      </c>
      <c r="F277">
        <v>0.54330000000000001</v>
      </c>
      <c r="I277" s="425"/>
      <c r="J277" s="218">
        <v>136</v>
      </c>
      <c r="L277" t="s">
        <v>311</v>
      </c>
      <c r="M277">
        <v>0.84930000000000005</v>
      </c>
      <c r="P277" s="425"/>
      <c r="Q277" s="218">
        <v>136</v>
      </c>
      <c r="S277" t="s">
        <v>311</v>
      </c>
      <c r="T277">
        <v>0.86360000000000003</v>
      </c>
    </row>
    <row r="278" spans="1:20" x14ac:dyDescent="0.25">
      <c r="A278" t="str">
        <f t="shared" si="4"/>
        <v/>
      </c>
      <c r="B278" t="s">
        <v>311</v>
      </c>
      <c r="D278" t="s">
        <v>311</v>
      </c>
      <c r="E278">
        <v>0.84930000000000005</v>
      </c>
      <c r="F278">
        <v>0.86360000000000003</v>
      </c>
      <c r="I278" s="424" t="s">
        <v>350</v>
      </c>
      <c r="J278" s="217">
        <v>0.55700000000000005</v>
      </c>
      <c r="L278" t="s">
        <v>312</v>
      </c>
      <c r="M278">
        <v>0.79459999999999997</v>
      </c>
      <c r="P278" s="424" t="s">
        <v>245</v>
      </c>
      <c r="Q278" s="217">
        <v>0.60660000000000003</v>
      </c>
      <c r="S278" t="s">
        <v>312</v>
      </c>
      <c r="T278">
        <v>0.84019999999999995</v>
      </c>
    </row>
    <row r="279" spans="1:20" ht="15.75" thickBot="1" x14ac:dyDescent="0.3">
      <c r="A279" t="str">
        <f t="shared" si="4"/>
        <v/>
      </c>
      <c r="B279" t="s">
        <v>312</v>
      </c>
      <c r="D279" t="s">
        <v>312</v>
      </c>
      <c r="E279">
        <v>0.79459999999999997</v>
      </c>
      <c r="F279">
        <v>0.84019999999999995</v>
      </c>
      <c r="I279" s="425"/>
      <c r="J279" s="218">
        <v>137</v>
      </c>
      <c r="L279" t="s">
        <v>313</v>
      </c>
      <c r="M279">
        <v>0.76390000000000002</v>
      </c>
      <c r="P279" s="425"/>
      <c r="Q279" s="218">
        <v>137</v>
      </c>
      <c r="S279" t="s">
        <v>313</v>
      </c>
      <c r="T279">
        <v>0.84609999999999996</v>
      </c>
    </row>
    <row r="280" spans="1:20" x14ac:dyDescent="0.25">
      <c r="A280" t="str">
        <f t="shared" si="4"/>
        <v/>
      </c>
      <c r="B280" t="s">
        <v>313</v>
      </c>
      <c r="D280" t="s">
        <v>313</v>
      </c>
      <c r="E280">
        <v>0.76390000000000002</v>
      </c>
      <c r="F280">
        <v>0.84609999999999996</v>
      </c>
      <c r="I280" s="13" t="s">
        <v>87</v>
      </c>
      <c r="J280" s="217">
        <v>0.55469999999999997</v>
      </c>
      <c r="L280" t="s">
        <v>314</v>
      </c>
      <c r="M280">
        <v>8.0299999999999996E-2</v>
      </c>
      <c r="P280" s="424" t="s">
        <v>368</v>
      </c>
      <c r="Q280" s="217">
        <v>0.60399999999999998</v>
      </c>
      <c r="S280" t="s">
        <v>314</v>
      </c>
      <c r="T280">
        <v>0.1394</v>
      </c>
    </row>
    <row r="281" spans="1:20" ht="15.75" thickBot="1" x14ac:dyDescent="0.3">
      <c r="A281" t="str">
        <f t="shared" si="4"/>
        <v/>
      </c>
      <c r="B281" t="s">
        <v>314</v>
      </c>
      <c r="D281" t="s">
        <v>314</v>
      </c>
      <c r="E281">
        <v>8.0299999999999996E-2</v>
      </c>
      <c r="F281">
        <v>0.1394</v>
      </c>
      <c r="I281" s="14" t="s">
        <v>427</v>
      </c>
      <c r="J281" s="218">
        <v>138</v>
      </c>
      <c r="L281" t="s">
        <v>315</v>
      </c>
      <c r="M281">
        <v>0.62829999999999997</v>
      </c>
      <c r="P281" s="425"/>
      <c r="Q281" s="218">
        <v>138</v>
      </c>
      <c r="S281" t="s">
        <v>315</v>
      </c>
      <c r="T281">
        <v>0.45019999999999999</v>
      </c>
    </row>
    <row r="282" spans="1:20" x14ac:dyDescent="0.25">
      <c r="A282" t="str">
        <f t="shared" si="4"/>
        <v/>
      </c>
      <c r="B282" t="s">
        <v>315</v>
      </c>
      <c r="D282" t="s">
        <v>315</v>
      </c>
      <c r="E282">
        <v>0.62829999999999997</v>
      </c>
      <c r="F282">
        <v>0.45019999999999999</v>
      </c>
      <c r="I282" s="424" t="s">
        <v>179</v>
      </c>
      <c r="J282" s="217">
        <v>0.54690000000000005</v>
      </c>
      <c r="L282" t="s">
        <v>316</v>
      </c>
      <c r="M282">
        <v>0.82379999999999998</v>
      </c>
      <c r="P282" s="424" t="s">
        <v>374</v>
      </c>
      <c r="Q282" s="217">
        <v>0.60350000000000004</v>
      </c>
      <c r="S282" t="s">
        <v>316</v>
      </c>
      <c r="T282">
        <v>0.87039999999999995</v>
      </c>
    </row>
    <row r="283" spans="1:20" ht="15.75" thickBot="1" x14ac:dyDescent="0.3">
      <c r="A283" t="str">
        <f t="shared" si="4"/>
        <v/>
      </c>
      <c r="B283" t="s">
        <v>316</v>
      </c>
      <c r="D283" t="s">
        <v>316</v>
      </c>
      <c r="E283">
        <v>0.82379999999999998</v>
      </c>
      <c r="F283">
        <v>0.87039999999999995</v>
      </c>
      <c r="I283" s="425"/>
      <c r="J283" s="218">
        <v>139</v>
      </c>
      <c r="L283" t="s">
        <v>317</v>
      </c>
      <c r="M283">
        <v>0.79100000000000004</v>
      </c>
      <c r="P283" s="425"/>
      <c r="Q283" s="218">
        <v>139</v>
      </c>
      <c r="S283" t="s">
        <v>317</v>
      </c>
      <c r="T283">
        <v>0.82869999999999999</v>
      </c>
    </row>
    <row r="284" spans="1:20" x14ac:dyDescent="0.25">
      <c r="A284" t="str">
        <f t="shared" si="4"/>
        <v/>
      </c>
      <c r="B284" t="s">
        <v>317</v>
      </c>
      <c r="D284" t="s">
        <v>317</v>
      </c>
      <c r="E284">
        <v>0.79100000000000004</v>
      </c>
      <c r="F284">
        <v>0.82869999999999999</v>
      </c>
      <c r="I284" s="424" t="s">
        <v>212</v>
      </c>
      <c r="J284" s="217">
        <v>0.5464</v>
      </c>
      <c r="L284" t="s">
        <v>318</v>
      </c>
      <c r="M284">
        <v>0.69069999999999998</v>
      </c>
      <c r="P284" s="424" t="s">
        <v>52</v>
      </c>
      <c r="Q284" s="217">
        <v>0.59809999999999997</v>
      </c>
      <c r="S284" t="s">
        <v>318</v>
      </c>
      <c r="T284">
        <v>0.83789999999999998</v>
      </c>
    </row>
    <row r="285" spans="1:20" ht="15.75" thickBot="1" x14ac:dyDescent="0.3">
      <c r="A285" t="str">
        <f t="shared" si="4"/>
        <v/>
      </c>
      <c r="B285" t="s">
        <v>318</v>
      </c>
      <c r="D285" t="s">
        <v>318</v>
      </c>
      <c r="E285">
        <v>0.69069999999999998</v>
      </c>
      <c r="F285">
        <v>0.83789999999999998</v>
      </c>
      <c r="I285" s="425"/>
      <c r="J285" s="218">
        <v>140</v>
      </c>
      <c r="L285" t="s">
        <v>319</v>
      </c>
      <c r="M285">
        <v>0.75329999999999997</v>
      </c>
      <c r="P285" s="425"/>
      <c r="Q285" s="218">
        <v>140</v>
      </c>
      <c r="S285" t="s">
        <v>319</v>
      </c>
      <c r="T285">
        <v>0.5575</v>
      </c>
    </row>
    <row r="286" spans="1:20" x14ac:dyDescent="0.25">
      <c r="A286" t="str">
        <f t="shared" si="4"/>
        <v/>
      </c>
      <c r="B286" t="s">
        <v>319</v>
      </c>
      <c r="D286" t="s">
        <v>319</v>
      </c>
      <c r="E286">
        <v>0.75329999999999997</v>
      </c>
      <c r="F286">
        <v>0.5575</v>
      </c>
      <c r="I286" s="424" t="s">
        <v>289</v>
      </c>
      <c r="J286" s="217">
        <v>0.54259999999999997</v>
      </c>
      <c r="L286" t="s">
        <v>320</v>
      </c>
      <c r="M286">
        <v>0.43169999999999997</v>
      </c>
      <c r="P286" s="424" t="s">
        <v>383</v>
      </c>
      <c r="Q286" s="217">
        <v>0.59560000000000002</v>
      </c>
      <c r="S286" t="s">
        <v>320</v>
      </c>
      <c r="T286">
        <v>0.52949999999999997</v>
      </c>
    </row>
    <row r="287" spans="1:20" ht="15.75" thickBot="1" x14ac:dyDescent="0.3">
      <c r="A287" t="str">
        <f t="shared" si="4"/>
        <v/>
      </c>
      <c r="B287" t="s">
        <v>320</v>
      </c>
      <c r="D287" t="s">
        <v>320</v>
      </c>
      <c r="E287">
        <v>0.43169999999999997</v>
      </c>
      <c r="F287">
        <v>0.52949999999999997</v>
      </c>
      <c r="I287" s="425"/>
      <c r="J287" s="218">
        <v>141</v>
      </c>
      <c r="L287" t="s">
        <v>321</v>
      </c>
      <c r="M287">
        <v>0.114</v>
      </c>
      <c r="P287" s="425"/>
      <c r="Q287" s="218">
        <v>141</v>
      </c>
      <c r="S287" t="s">
        <v>321</v>
      </c>
      <c r="T287">
        <v>9.6799999999999997E-2</v>
      </c>
    </row>
    <row r="288" spans="1:20" x14ac:dyDescent="0.25">
      <c r="A288" t="str">
        <f t="shared" si="4"/>
        <v/>
      </c>
      <c r="B288" t="s">
        <v>321</v>
      </c>
      <c r="D288" t="s">
        <v>321</v>
      </c>
      <c r="E288">
        <v>0.114</v>
      </c>
      <c r="F288">
        <v>9.6799999999999997E-2</v>
      </c>
      <c r="I288" s="424" t="s">
        <v>181</v>
      </c>
      <c r="J288" s="217">
        <v>0.53990000000000005</v>
      </c>
      <c r="L288" t="s">
        <v>322</v>
      </c>
      <c r="M288">
        <v>0.2442</v>
      </c>
      <c r="P288" s="13" t="s">
        <v>335</v>
      </c>
      <c r="Q288" s="217">
        <v>0.59370000000000001</v>
      </c>
      <c r="S288" t="s">
        <v>322</v>
      </c>
      <c r="T288">
        <v>0.41210000000000002</v>
      </c>
    </row>
    <row r="289" spans="1:20" ht="15.75" thickBot="1" x14ac:dyDescent="0.3">
      <c r="A289" t="str">
        <f t="shared" si="4"/>
        <v/>
      </c>
      <c r="B289" t="s">
        <v>322</v>
      </c>
      <c r="D289" t="s">
        <v>322</v>
      </c>
      <c r="E289">
        <v>0.2442</v>
      </c>
      <c r="F289">
        <v>0.41210000000000002</v>
      </c>
      <c r="I289" s="425"/>
      <c r="J289" s="218">
        <v>142</v>
      </c>
      <c r="L289" t="s">
        <v>323</v>
      </c>
      <c r="M289">
        <v>0.89690000000000003</v>
      </c>
      <c r="P289" s="14" t="s">
        <v>424</v>
      </c>
      <c r="Q289" s="218">
        <v>142</v>
      </c>
      <c r="S289" t="s">
        <v>323</v>
      </c>
      <c r="T289">
        <v>0.90259999999999996</v>
      </c>
    </row>
    <row r="290" spans="1:20" x14ac:dyDescent="0.25">
      <c r="A290" t="str">
        <f t="shared" si="4"/>
        <v/>
      </c>
      <c r="B290" t="s">
        <v>323</v>
      </c>
      <c r="D290" t="s">
        <v>323</v>
      </c>
      <c r="E290">
        <v>0.89690000000000003</v>
      </c>
      <c r="F290">
        <v>0.90259999999999996</v>
      </c>
      <c r="I290" s="424" t="s">
        <v>199</v>
      </c>
      <c r="J290" s="217">
        <v>0.53090000000000004</v>
      </c>
      <c r="L290" t="s">
        <v>324</v>
      </c>
      <c r="M290">
        <v>0.73350000000000004</v>
      </c>
      <c r="P290" s="424" t="s">
        <v>254</v>
      </c>
      <c r="Q290" s="217">
        <v>0.59350000000000003</v>
      </c>
      <c r="S290" t="s">
        <v>324</v>
      </c>
      <c r="T290">
        <v>0.84599999999999997</v>
      </c>
    </row>
    <row r="291" spans="1:20" ht="15.75" thickBot="1" x14ac:dyDescent="0.3">
      <c r="A291" t="str">
        <f t="shared" si="4"/>
        <v/>
      </c>
      <c r="B291" t="s">
        <v>324</v>
      </c>
      <c r="D291" t="s">
        <v>324</v>
      </c>
      <c r="E291">
        <v>0.73350000000000004</v>
      </c>
      <c r="F291">
        <v>0.84599999999999997</v>
      </c>
      <c r="I291" s="425"/>
      <c r="J291" s="218">
        <v>143</v>
      </c>
      <c r="L291" t="s">
        <v>325</v>
      </c>
      <c r="M291">
        <v>0.2999</v>
      </c>
      <c r="P291" s="425"/>
      <c r="Q291" s="218">
        <v>143</v>
      </c>
      <c r="S291" t="s">
        <v>325</v>
      </c>
      <c r="T291">
        <v>0.41310000000000002</v>
      </c>
    </row>
    <row r="292" spans="1:20" x14ac:dyDescent="0.25">
      <c r="A292" t="str">
        <f t="shared" si="4"/>
        <v/>
      </c>
      <c r="B292" t="s">
        <v>325</v>
      </c>
      <c r="D292" t="s">
        <v>325</v>
      </c>
      <c r="E292">
        <v>0.2999</v>
      </c>
      <c r="F292">
        <v>0.41310000000000002</v>
      </c>
      <c r="I292" s="424" t="s">
        <v>166</v>
      </c>
      <c r="J292" s="217">
        <v>0.5232</v>
      </c>
      <c r="L292" t="s">
        <v>326</v>
      </c>
      <c r="M292">
        <v>0.37119999999999997</v>
      </c>
      <c r="P292" s="424" t="s">
        <v>248</v>
      </c>
      <c r="Q292" s="217">
        <v>0.58879999999999999</v>
      </c>
      <c r="S292" t="s">
        <v>326</v>
      </c>
      <c r="T292">
        <v>0.33410000000000001</v>
      </c>
    </row>
    <row r="293" spans="1:20" ht="15.75" thickBot="1" x14ac:dyDescent="0.3">
      <c r="A293" t="str">
        <f t="shared" si="4"/>
        <v/>
      </c>
      <c r="B293" t="s">
        <v>385</v>
      </c>
      <c r="D293" t="s">
        <v>385</v>
      </c>
      <c r="E293">
        <v>0.105</v>
      </c>
      <c r="F293">
        <v>0.1017</v>
      </c>
      <c r="I293" s="425"/>
      <c r="J293" s="218">
        <v>144</v>
      </c>
      <c r="L293" t="s">
        <v>327</v>
      </c>
      <c r="M293">
        <v>0.4148</v>
      </c>
      <c r="P293" s="425"/>
      <c r="Q293" s="218">
        <v>144</v>
      </c>
      <c r="S293" t="s">
        <v>327</v>
      </c>
      <c r="T293">
        <v>0.32540000000000002</v>
      </c>
    </row>
    <row r="294" spans="1:20" x14ac:dyDescent="0.25">
      <c r="A294" t="str">
        <f t="shared" si="4"/>
        <v/>
      </c>
      <c r="B294" t="s">
        <v>326</v>
      </c>
      <c r="D294" t="s">
        <v>326</v>
      </c>
      <c r="E294">
        <v>0.37119999999999997</v>
      </c>
      <c r="F294">
        <v>0.33410000000000001</v>
      </c>
      <c r="I294" s="424" t="s">
        <v>374</v>
      </c>
      <c r="J294" s="217">
        <v>0.5202</v>
      </c>
      <c r="L294" t="s">
        <v>328</v>
      </c>
      <c r="M294">
        <v>0.26569999999999999</v>
      </c>
      <c r="P294" s="13" t="s">
        <v>114</v>
      </c>
      <c r="Q294" s="217">
        <v>0.58789999999999998</v>
      </c>
      <c r="S294" t="s">
        <v>328</v>
      </c>
      <c r="T294">
        <v>0.73060000000000003</v>
      </c>
    </row>
    <row r="295" spans="1:20" ht="15.75" thickBot="1" x14ac:dyDescent="0.3">
      <c r="A295" t="str">
        <f t="shared" si="4"/>
        <v/>
      </c>
      <c r="B295" t="s">
        <v>327</v>
      </c>
      <c r="D295" t="s">
        <v>327</v>
      </c>
      <c r="E295">
        <v>0.4148</v>
      </c>
      <c r="F295">
        <v>0.32540000000000002</v>
      </c>
      <c r="I295" s="425"/>
      <c r="J295" s="218">
        <v>145</v>
      </c>
      <c r="L295" t="s">
        <v>329</v>
      </c>
      <c r="M295">
        <v>0.1641</v>
      </c>
      <c r="P295" s="14" t="s">
        <v>416</v>
      </c>
      <c r="Q295" s="218">
        <v>145</v>
      </c>
      <c r="S295" t="s">
        <v>329</v>
      </c>
      <c r="T295">
        <v>0.1137</v>
      </c>
    </row>
    <row r="296" spans="1:20" x14ac:dyDescent="0.25">
      <c r="A296" t="str">
        <f t="shared" si="4"/>
        <v/>
      </c>
      <c r="B296" t="s">
        <v>328</v>
      </c>
      <c r="D296" t="s">
        <v>328</v>
      </c>
      <c r="E296">
        <v>0.26569999999999999</v>
      </c>
      <c r="F296">
        <v>0.73060000000000003</v>
      </c>
      <c r="I296" s="424" t="s">
        <v>133</v>
      </c>
      <c r="J296" s="217">
        <v>0.51990000000000003</v>
      </c>
      <c r="L296" t="s">
        <v>330</v>
      </c>
      <c r="M296">
        <v>0.70289999999999997</v>
      </c>
      <c r="P296" s="424" t="s">
        <v>233</v>
      </c>
      <c r="Q296" s="217">
        <v>0.58450000000000002</v>
      </c>
      <c r="S296" t="s">
        <v>330</v>
      </c>
      <c r="T296">
        <v>0.71199999999999997</v>
      </c>
    </row>
    <row r="297" spans="1:20" ht="15.75" thickBot="1" x14ac:dyDescent="0.3">
      <c r="A297" t="str">
        <f t="shared" si="4"/>
        <v/>
      </c>
      <c r="B297" t="s">
        <v>329</v>
      </c>
      <c r="D297" t="s">
        <v>329</v>
      </c>
      <c r="E297">
        <v>0.1641</v>
      </c>
      <c r="F297">
        <v>0.1137</v>
      </c>
      <c r="I297" s="425"/>
      <c r="J297" s="218">
        <v>146</v>
      </c>
      <c r="L297" t="s">
        <v>331</v>
      </c>
      <c r="M297">
        <v>0.31890000000000002</v>
      </c>
      <c r="P297" s="425"/>
      <c r="Q297" s="218">
        <v>146</v>
      </c>
      <c r="S297" t="s">
        <v>331</v>
      </c>
      <c r="T297">
        <v>0.24579999999999999</v>
      </c>
    </row>
    <row r="298" spans="1:20" x14ac:dyDescent="0.25">
      <c r="A298" t="str">
        <f t="shared" si="4"/>
        <v/>
      </c>
      <c r="B298" t="s">
        <v>330</v>
      </c>
      <c r="D298" t="s">
        <v>330</v>
      </c>
      <c r="E298">
        <v>0.70289999999999997</v>
      </c>
      <c r="F298">
        <v>0.71199999999999997</v>
      </c>
      <c r="I298" s="424" t="s">
        <v>70</v>
      </c>
      <c r="J298" s="217">
        <v>0.50980000000000003</v>
      </c>
      <c r="L298" t="s">
        <v>332</v>
      </c>
      <c r="M298">
        <v>0.29459999999999997</v>
      </c>
      <c r="P298" s="424" t="s">
        <v>116</v>
      </c>
      <c r="Q298" s="217">
        <v>0.58099999999999996</v>
      </c>
      <c r="S298" t="s">
        <v>332</v>
      </c>
      <c r="T298">
        <v>0.21210000000000001</v>
      </c>
    </row>
    <row r="299" spans="1:20" ht="15.75" thickBot="1" x14ac:dyDescent="0.3">
      <c r="A299" t="str">
        <f t="shared" si="4"/>
        <v/>
      </c>
      <c r="B299" t="s">
        <v>331</v>
      </c>
      <c r="D299" t="s">
        <v>331</v>
      </c>
      <c r="E299">
        <v>0.31890000000000002</v>
      </c>
      <c r="F299">
        <v>0.24579999999999999</v>
      </c>
      <c r="I299" s="425"/>
      <c r="J299" s="218">
        <v>147</v>
      </c>
      <c r="L299" t="s">
        <v>333</v>
      </c>
      <c r="M299">
        <v>0.49469999999999997</v>
      </c>
      <c r="P299" s="425"/>
      <c r="Q299" s="218">
        <v>147</v>
      </c>
      <c r="S299" t="s">
        <v>333</v>
      </c>
      <c r="T299">
        <v>0.33950000000000002</v>
      </c>
    </row>
    <row r="300" spans="1:20" x14ac:dyDescent="0.25">
      <c r="A300" t="str">
        <f t="shared" si="4"/>
        <v/>
      </c>
      <c r="B300" t="s">
        <v>332</v>
      </c>
      <c r="D300" t="s">
        <v>332</v>
      </c>
      <c r="E300">
        <v>0.29459999999999997</v>
      </c>
      <c r="F300">
        <v>0.21210000000000001</v>
      </c>
      <c r="I300" s="13" t="s">
        <v>190</v>
      </c>
      <c r="J300" s="217">
        <v>0.50680000000000003</v>
      </c>
      <c r="L300" t="s">
        <v>334</v>
      </c>
      <c r="M300">
        <v>0.67230000000000001</v>
      </c>
      <c r="P300" s="424" t="s">
        <v>74</v>
      </c>
      <c r="Q300" s="217">
        <v>0.57930000000000004</v>
      </c>
      <c r="S300" t="s">
        <v>334</v>
      </c>
      <c r="T300">
        <v>0.8014</v>
      </c>
    </row>
    <row r="301" spans="1:20" ht="15.75" thickBot="1" x14ac:dyDescent="0.3">
      <c r="A301" t="str">
        <f t="shared" si="4"/>
        <v/>
      </c>
      <c r="B301" t="s">
        <v>333</v>
      </c>
      <c r="D301" t="s">
        <v>333</v>
      </c>
      <c r="E301">
        <v>0.49469999999999997</v>
      </c>
      <c r="F301">
        <v>0.33950000000000002</v>
      </c>
      <c r="I301" s="14" t="s">
        <v>428</v>
      </c>
      <c r="J301" s="218">
        <v>148</v>
      </c>
      <c r="L301" t="s">
        <v>335</v>
      </c>
      <c r="M301">
        <v>0.48759999999999998</v>
      </c>
      <c r="P301" s="425"/>
      <c r="Q301" s="218">
        <v>148</v>
      </c>
      <c r="S301" t="s">
        <v>335</v>
      </c>
      <c r="T301">
        <v>0.59370000000000001</v>
      </c>
    </row>
    <row r="302" spans="1:20" x14ac:dyDescent="0.25">
      <c r="A302" t="str">
        <f t="shared" si="4"/>
        <v/>
      </c>
      <c r="B302" t="s">
        <v>334</v>
      </c>
      <c r="D302" t="s">
        <v>334</v>
      </c>
      <c r="E302">
        <v>0.67230000000000001</v>
      </c>
      <c r="F302">
        <v>0.8014</v>
      </c>
      <c r="I302" s="424" t="s">
        <v>363</v>
      </c>
      <c r="J302" s="217">
        <v>0.49980000000000002</v>
      </c>
      <c r="L302" t="s">
        <v>336</v>
      </c>
      <c r="M302">
        <v>0.61399999999999999</v>
      </c>
      <c r="P302" s="424" t="s">
        <v>123</v>
      </c>
      <c r="Q302" s="217">
        <v>0.56989999999999996</v>
      </c>
      <c r="S302" t="s">
        <v>336</v>
      </c>
      <c r="T302">
        <v>0.64490000000000003</v>
      </c>
    </row>
    <row r="303" spans="1:20" ht="15.75" thickBot="1" x14ac:dyDescent="0.3">
      <c r="A303" t="str">
        <f t="shared" si="4"/>
        <v/>
      </c>
      <c r="B303" t="s">
        <v>335</v>
      </c>
      <c r="D303" t="s">
        <v>335</v>
      </c>
      <c r="E303">
        <v>0.48759999999999998</v>
      </c>
      <c r="F303">
        <v>0.59370000000000001</v>
      </c>
      <c r="I303" s="425"/>
      <c r="J303" s="218">
        <v>149</v>
      </c>
      <c r="L303" t="s">
        <v>337</v>
      </c>
      <c r="M303">
        <v>0.71709999999999996</v>
      </c>
      <c r="P303" s="425"/>
      <c r="Q303" s="218">
        <v>149</v>
      </c>
      <c r="S303" t="s">
        <v>337</v>
      </c>
      <c r="T303">
        <v>0.68959999999999999</v>
      </c>
    </row>
    <row r="304" spans="1:20" x14ac:dyDescent="0.25">
      <c r="A304" t="str">
        <f t="shared" si="4"/>
        <v/>
      </c>
      <c r="B304" t="s">
        <v>336</v>
      </c>
      <c r="D304" t="s">
        <v>336</v>
      </c>
      <c r="E304">
        <v>0.61399999999999999</v>
      </c>
      <c r="F304">
        <v>0.64490000000000003</v>
      </c>
      <c r="I304" s="424" t="s">
        <v>300</v>
      </c>
      <c r="J304" s="217">
        <v>0.495</v>
      </c>
      <c r="L304" t="s">
        <v>338</v>
      </c>
      <c r="M304">
        <v>0.2722</v>
      </c>
      <c r="P304" s="424" t="s">
        <v>351</v>
      </c>
      <c r="Q304" s="217">
        <v>0.56950000000000001</v>
      </c>
      <c r="S304" t="s">
        <v>338</v>
      </c>
      <c r="T304">
        <v>0.48359999999999997</v>
      </c>
    </row>
    <row r="305" spans="1:20" ht="15.75" thickBot="1" x14ac:dyDescent="0.3">
      <c r="A305" t="str">
        <f t="shared" si="4"/>
        <v/>
      </c>
      <c r="B305" t="s">
        <v>337</v>
      </c>
      <c r="D305" t="s">
        <v>337</v>
      </c>
      <c r="E305">
        <v>0.71709999999999996</v>
      </c>
      <c r="F305">
        <v>0.68959999999999999</v>
      </c>
      <c r="I305" s="425"/>
      <c r="J305" s="218">
        <v>150</v>
      </c>
      <c r="L305" t="s">
        <v>339</v>
      </c>
      <c r="M305">
        <v>0.65969999999999995</v>
      </c>
      <c r="P305" s="425"/>
      <c r="Q305" s="218">
        <v>150</v>
      </c>
      <c r="S305" t="s">
        <v>339</v>
      </c>
      <c r="T305">
        <v>0.71630000000000005</v>
      </c>
    </row>
    <row r="306" spans="1:20" ht="15.75" thickBot="1" x14ac:dyDescent="0.3">
      <c r="A306" t="str">
        <f t="shared" si="4"/>
        <v/>
      </c>
      <c r="B306" t="s">
        <v>338</v>
      </c>
      <c r="D306" t="s">
        <v>338</v>
      </c>
      <c r="E306">
        <v>0.2722</v>
      </c>
      <c r="F306">
        <v>0.48359999999999997</v>
      </c>
      <c r="I306" s="63" t="s">
        <v>23</v>
      </c>
      <c r="J306" s="64" t="s">
        <v>391</v>
      </c>
      <c r="L306" t="s">
        <v>340</v>
      </c>
      <c r="M306">
        <v>0.23980000000000001</v>
      </c>
      <c r="P306" s="63" t="s">
        <v>23</v>
      </c>
      <c r="Q306" s="64" t="s">
        <v>391</v>
      </c>
      <c r="S306" t="s">
        <v>340</v>
      </c>
      <c r="T306">
        <v>0.32690000000000002</v>
      </c>
    </row>
    <row r="307" spans="1:20" x14ac:dyDescent="0.25">
      <c r="A307" t="str">
        <f t="shared" si="4"/>
        <v/>
      </c>
      <c r="B307" t="s">
        <v>339</v>
      </c>
      <c r="D307" t="s">
        <v>339</v>
      </c>
      <c r="E307">
        <v>0.65969999999999995</v>
      </c>
      <c r="F307">
        <v>0.71630000000000005</v>
      </c>
      <c r="I307" s="424" t="s">
        <v>103</v>
      </c>
      <c r="J307" s="217">
        <v>0.49480000000000002</v>
      </c>
      <c r="L307" t="s">
        <v>341</v>
      </c>
      <c r="M307">
        <v>0.69769999999999999</v>
      </c>
      <c r="P307" s="424" t="s">
        <v>308</v>
      </c>
      <c r="Q307" s="217">
        <v>0.56930000000000003</v>
      </c>
      <c r="S307" t="s">
        <v>341</v>
      </c>
      <c r="T307">
        <v>0.88639999999999997</v>
      </c>
    </row>
    <row r="308" spans="1:20" ht="15.75" thickBot="1" x14ac:dyDescent="0.3">
      <c r="A308" t="str">
        <f t="shared" si="4"/>
        <v/>
      </c>
      <c r="B308" t="s">
        <v>340</v>
      </c>
      <c r="D308" t="s">
        <v>340</v>
      </c>
      <c r="E308">
        <v>0.23980000000000001</v>
      </c>
      <c r="F308">
        <v>0.32690000000000002</v>
      </c>
      <c r="I308" s="425"/>
      <c r="J308" s="218">
        <v>151</v>
      </c>
      <c r="L308" t="s">
        <v>342</v>
      </c>
      <c r="M308">
        <v>0.17660000000000001</v>
      </c>
      <c r="P308" s="425"/>
      <c r="Q308" s="218">
        <v>151</v>
      </c>
      <c r="S308" t="s">
        <v>342</v>
      </c>
      <c r="T308">
        <v>0.13009999999999999</v>
      </c>
    </row>
    <row r="309" spans="1:20" x14ac:dyDescent="0.25">
      <c r="A309" t="str">
        <f t="shared" si="4"/>
        <v/>
      </c>
      <c r="B309" t="s">
        <v>341</v>
      </c>
      <c r="D309" t="s">
        <v>341</v>
      </c>
      <c r="E309">
        <v>0.69769999999999999</v>
      </c>
      <c r="F309">
        <v>0.88639999999999997</v>
      </c>
      <c r="I309" s="424" t="s">
        <v>333</v>
      </c>
      <c r="J309" s="217">
        <v>0.49469999999999997</v>
      </c>
      <c r="L309" t="s">
        <v>343</v>
      </c>
      <c r="M309">
        <v>8.3000000000000004E-2</v>
      </c>
      <c r="P309" s="424" t="s">
        <v>213</v>
      </c>
      <c r="Q309" s="217">
        <v>0.56630000000000003</v>
      </c>
      <c r="S309" t="s">
        <v>343</v>
      </c>
      <c r="T309">
        <v>8.4400000000000003E-2</v>
      </c>
    </row>
    <row r="310" spans="1:20" ht="15.75" thickBot="1" x14ac:dyDescent="0.3">
      <c r="A310" t="str">
        <f t="shared" si="4"/>
        <v/>
      </c>
      <c r="B310" t="s">
        <v>342</v>
      </c>
      <c r="D310" t="s">
        <v>342</v>
      </c>
      <c r="E310">
        <v>0.17660000000000001</v>
      </c>
      <c r="F310">
        <v>0.13009999999999999</v>
      </c>
      <c r="I310" s="425"/>
      <c r="J310" s="218">
        <v>152</v>
      </c>
      <c r="L310" t="s">
        <v>344</v>
      </c>
      <c r="M310">
        <v>0.2</v>
      </c>
      <c r="P310" s="425"/>
      <c r="Q310" s="218">
        <v>152</v>
      </c>
      <c r="S310" t="s">
        <v>344</v>
      </c>
      <c r="T310">
        <v>0.29570000000000002</v>
      </c>
    </row>
    <row r="311" spans="1:20" x14ac:dyDescent="0.25">
      <c r="A311" t="str">
        <f t="shared" si="4"/>
        <v/>
      </c>
      <c r="B311" t="s">
        <v>343</v>
      </c>
      <c r="D311" t="s">
        <v>343</v>
      </c>
      <c r="E311">
        <v>8.3000000000000004E-2</v>
      </c>
      <c r="F311">
        <v>8.4400000000000003E-2</v>
      </c>
      <c r="I311" s="424" t="s">
        <v>347</v>
      </c>
      <c r="J311" s="217">
        <v>0.49309999999999998</v>
      </c>
      <c r="L311" t="s">
        <v>345</v>
      </c>
      <c r="M311">
        <v>0.32790000000000002</v>
      </c>
      <c r="P311" s="13" t="s">
        <v>237</v>
      </c>
      <c r="Q311" s="217">
        <v>0.56499999999999995</v>
      </c>
      <c r="S311" t="s">
        <v>345</v>
      </c>
      <c r="T311">
        <v>0.34810000000000002</v>
      </c>
    </row>
    <row r="312" spans="1:20" ht="15.75" thickBot="1" x14ac:dyDescent="0.3">
      <c r="A312" t="str">
        <f t="shared" si="4"/>
        <v/>
      </c>
      <c r="B312" t="s">
        <v>344</v>
      </c>
      <c r="D312" t="s">
        <v>344</v>
      </c>
      <c r="E312">
        <v>0.2</v>
      </c>
      <c r="F312">
        <v>0.29570000000000002</v>
      </c>
      <c r="I312" s="425"/>
      <c r="J312" s="218">
        <v>153</v>
      </c>
      <c r="L312" t="s">
        <v>346</v>
      </c>
      <c r="M312">
        <v>0.31330000000000002</v>
      </c>
      <c r="P312" s="14" t="s">
        <v>428</v>
      </c>
      <c r="Q312" s="218">
        <v>153</v>
      </c>
      <c r="S312" t="s">
        <v>346</v>
      </c>
      <c r="T312">
        <v>0.2316</v>
      </c>
    </row>
    <row r="313" spans="1:20" x14ac:dyDescent="0.25">
      <c r="A313" t="str">
        <f t="shared" si="4"/>
        <v/>
      </c>
      <c r="B313" t="s">
        <v>345</v>
      </c>
      <c r="D313" t="s">
        <v>345</v>
      </c>
      <c r="E313">
        <v>0.32790000000000002</v>
      </c>
      <c r="F313">
        <v>0.34810000000000002</v>
      </c>
      <c r="I313" s="424" t="s">
        <v>144</v>
      </c>
      <c r="J313" s="217">
        <v>0.49130000000000001</v>
      </c>
      <c r="L313" t="s">
        <v>347</v>
      </c>
      <c r="M313">
        <v>0.49309999999999998</v>
      </c>
      <c r="P313" s="424" t="s">
        <v>373</v>
      </c>
      <c r="Q313" s="217">
        <v>0.56130000000000002</v>
      </c>
      <c r="S313" t="s">
        <v>347</v>
      </c>
      <c r="T313">
        <v>0.61599999999999999</v>
      </c>
    </row>
    <row r="314" spans="1:20" ht="15.75" thickBot="1" x14ac:dyDescent="0.3">
      <c r="A314" t="str">
        <f t="shared" si="4"/>
        <v/>
      </c>
      <c r="B314" t="s">
        <v>346</v>
      </c>
      <c r="D314" t="s">
        <v>346</v>
      </c>
      <c r="E314">
        <v>0.31330000000000002</v>
      </c>
      <c r="F314">
        <v>0.2316</v>
      </c>
      <c r="I314" s="425"/>
      <c r="J314" s="218">
        <v>154</v>
      </c>
      <c r="L314" t="s">
        <v>348</v>
      </c>
      <c r="M314">
        <v>0.61450000000000005</v>
      </c>
      <c r="P314" s="425"/>
      <c r="Q314" s="218">
        <v>154</v>
      </c>
      <c r="S314" t="s">
        <v>348</v>
      </c>
      <c r="T314">
        <v>0.73780000000000001</v>
      </c>
    </row>
    <row r="315" spans="1:20" x14ac:dyDescent="0.25">
      <c r="A315" t="str">
        <f t="shared" si="4"/>
        <v/>
      </c>
      <c r="B315" t="s">
        <v>347</v>
      </c>
      <c r="D315" t="s">
        <v>347</v>
      </c>
      <c r="E315">
        <v>0.49309999999999998</v>
      </c>
      <c r="F315">
        <v>0.61599999999999999</v>
      </c>
      <c r="I315" s="13" t="s">
        <v>335</v>
      </c>
      <c r="J315" s="217">
        <v>0.48759999999999998</v>
      </c>
      <c r="L315" t="s">
        <v>349</v>
      </c>
      <c r="M315">
        <v>0.48520000000000002</v>
      </c>
      <c r="P315" s="13" t="s">
        <v>190</v>
      </c>
      <c r="Q315" s="217">
        <v>0.56020000000000003</v>
      </c>
      <c r="S315" t="s">
        <v>349</v>
      </c>
      <c r="T315">
        <v>0.5514</v>
      </c>
    </row>
    <row r="316" spans="1:20" ht="15.75" thickBot="1" x14ac:dyDescent="0.3">
      <c r="A316" t="str">
        <f t="shared" si="4"/>
        <v/>
      </c>
      <c r="B316" t="s">
        <v>348</v>
      </c>
      <c r="D316" t="s">
        <v>348</v>
      </c>
      <c r="E316">
        <v>0.61450000000000005</v>
      </c>
      <c r="F316">
        <v>0.73780000000000001</v>
      </c>
      <c r="I316" s="14" t="s">
        <v>424</v>
      </c>
      <c r="J316" s="218">
        <v>155</v>
      </c>
      <c r="L316" t="s">
        <v>350</v>
      </c>
      <c r="M316">
        <v>0.55700000000000005</v>
      </c>
      <c r="P316" s="14" t="s">
        <v>428</v>
      </c>
      <c r="Q316" s="218">
        <v>155</v>
      </c>
      <c r="S316" t="s">
        <v>350</v>
      </c>
      <c r="T316">
        <v>0.4178</v>
      </c>
    </row>
    <row r="317" spans="1:20" x14ac:dyDescent="0.25">
      <c r="A317" t="str">
        <f t="shared" si="4"/>
        <v/>
      </c>
      <c r="B317" t="s">
        <v>349</v>
      </c>
      <c r="D317" t="s">
        <v>349</v>
      </c>
      <c r="E317">
        <v>0.48520000000000002</v>
      </c>
      <c r="F317">
        <v>0.5514</v>
      </c>
      <c r="I317" s="424" t="s">
        <v>349</v>
      </c>
      <c r="J317" s="217">
        <v>0.48520000000000002</v>
      </c>
      <c r="L317" t="s">
        <v>351</v>
      </c>
      <c r="M317">
        <v>0.38119999999999998</v>
      </c>
      <c r="P317" s="424" t="s">
        <v>319</v>
      </c>
      <c r="Q317" s="217">
        <v>0.5575</v>
      </c>
      <c r="S317" t="s">
        <v>351</v>
      </c>
      <c r="T317">
        <v>0.56950000000000001</v>
      </c>
    </row>
    <row r="318" spans="1:20" ht="15.75" thickBot="1" x14ac:dyDescent="0.3">
      <c r="A318" t="str">
        <f t="shared" si="4"/>
        <v/>
      </c>
      <c r="B318" t="s">
        <v>350</v>
      </c>
      <c r="D318" t="s">
        <v>350</v>
      </c>
      <c r="E318">
        <v>0.55700000000000005</v>
      </c>
      <c r="F318">
        <v>0.4178</v>
      </c>
      <c r="I318" s="425"/>
      <c r="J318" s="218">
        <v>156</v>
      </c>
      <c r="L318" t="s">
        <v>431</v>
      </c>
      <c r="M318">
        <v>0.105</v>
      </c>
      <c r="P318" s="425"/>
      <c r="Q318" s="218">
        <v>156</v>
      </c>
      <c r="S318" t="s">
        <v>431</v>
      </c>
      <c r="T318">
        <v>0.1017</v>
      </c>
    </row>
    <row r="319" spans="1:20" x14ac:dyDescent="0.25">
      <c r="A319" t="str">
        <f t="shared" si="4"/>
        <v/>
      </c>
      <c r="B319" t="s">
        <v>351</v>
      </c>
      <c r="D319" t="s">
        <v>351</v>
      </c>
      <c r="E319">
        <v>0.38119999999999998</v>
      </c>
      <c r="F319">
        <v>0.56950000000000001</v>
      </c>
      <c r="I319" s="424" t="s">
        <v>113</v>
      </c>
      <c r="J319" s="217">
        <v>0.48349999999999999</v>
      </c>
      <c r="L319" t="s">
        <v>352</v>
      </c>
      <c r="M319">
        <v>0.91700000000000004</v>
      </c>
      <c r="P319" s="424" t="s">
        <v>182</v>
      </c>
      <c r="Q319" s="217">
        <v>0.55700000000000005</v>
      </c>
      <c r="S319" t="s">
        <v>352</v>
      </c>
      <c r="T319">
        <v>0.97319999999999995</v>
      </c>
    </row>
    <row r="320" spans="1:20" ht="15.75" thickBot="1" x14ac:dyDescent="0.3">
      <c r="A320" t="str">
        <f t="shared" si="4"/>
        <v/>
      </c>
      <c r="B320" t="s">
        <v>352</v>
      </c>
      <c r="D320" t="s">
        <v>352</v>
      </c>
      <c r="E320">
        <v>0.91700000000000004</v>
      </c>
      <c r="F320">
        <v>0.97319999999999995</v>
      </c>
      <c r="I320" s="425"/>
      <c r="J320" s="218">
        <v>157</v>
      </c>
      <c r="L320" t="s">
        <v>353</v>
      </c>
      <c r="M320">
        <v>0.56110000000000004</v>
      </c>
      <c r="P320" s="425"/>
      <c r="Q320" s="218">
        <v>157</v>
      </c>
      <c r="S320" t="s">
        <v>353</v>
      </c>
      <c r="T320">
        <v>0.65090000000000003</v>
      </c>
    </row>
    <row r="321" spans="1:20" x14ac:dyDescent="0.25">
      <c r="A321" t="str">
        <f t="shared" si="4"/>
        <v/>
      </c>
      <c r="B321" t="s">
        <v>353</v>
      </c>
      <c r="D321" t="s">
        <v>353</v>
      </c>
      <c r="E321">
        <v>0.56110000000000004</v>
      </c>
      <c r="F321">
        <v>0.65090000000000003</v>
      </c>
      <c r="I321" s="424" t="s">
        <v>276</v>
      </c>
      <c r="J321" s="217">
        <v>0.48320000000000002</v>
      </c>
      <c r="L321" t="s">
        <v>354</v>
      </c>
      <c r="M321">
        <v>8.2400000000000001E-2</v>
      </c>
      <c r="P321" s="424" t="s">
        <v>287</v>
      </c>
      <c r="Q321" s="217">
        <v>0.55559999999999998</v>
      </c>
      <c r="S321" t="s">
        <v>354</v>
      </c>
      <c r="T321">
        <v>0.36359999999999998</v>
      </c>
    </row>
    <row r="322" spans="1:20" ht="15.75" thickBot="1" x14ac:dyDescent="0.3">
      <c r="A322" t="str">
        <f t="shared" si="4"/>
        <v/>
      </c>
      <c r="B322" t="s">
        <v>354</v>
      </c>
      <c r="D322" t="s">
        <v>354</v>
      </c>
      <c r="E322">
        <v>8.2400000000000001E-2</v>
      </c>
      <c r="F322">
        <v>0.36359999999999998</v>
      </c>
      <c r="I322" s="425"/>
      <c r="J322" s="218">
        <v>158</v>
      </c>
      <c r="L322" t="s">
        <v>355</v>
      </c>
      <c r="M322">
        <v>0.64029999999999998</v>
      </c>
      <c r="P322" s="425"/>
      <c r="Q322" s="218">
        <v>158</v>
      </c>
      <c r="S322" t="s">
        <v>355</v>
      </c>
      <c r="T322">
        <v>0.78669999999999995</v>
      </c>
    </row>
    <row r="323" spans="1:20" x14ac:dyDescent="0.25">
      <c r="A323" t="str">
        <f t="shared" ref="A323:A352" si="5">IF(B323=D323,"","BAD")</f>
        <v/>
      </c>
      <c r="B323" t="s">
        <v>355</v>
      </c>
      <c r="D323" t="s">
        <v>355</v>
      </c>
      <c r="E323">
        <v>0.64029999999999998</v>
      </c>
      <c r="F323">
        <v>0.78669999999999995</v>
      </c>
      <c r="I323" s="13" t="s">
        <v>237</v>
      </c>
      <c r="J323" s="217">
        <v>0.47760000000000002</v>
      </c>
      <c r="L323" t="s">
        <v>356</v>
      </c>
      <c r="M323">
        <v>0.4274</v>
      </c>
      <c r="P323" s="424" t="s">
        <v>274</v>
      </c>
      <c r="Q323" s="217">
        <v>0.5534</v>
      </c>
      <c r="S323" t="s">
        <v>356</v>
      </c>
      <c r="T323">
        <v>0.34189999999999998</v>
      </c>
    </row>
    <row r="324" spans="1:20" ht="15.75" thickBot="1" x14ac:dyDescent="0.3">
      <c r="A324" t="str">
        <f t="shared" si="5"/>
        <v/>
      </c>
      <c r="B324" t="s">
        <v>356</v>
      </c>
      <c r="D324" t="s">
        <v>356</v>
      </c>
      <c r="E324">
        <v>0.4274</v>
      </c>
      <c r="F324">
        <v>0.34189999999999998</v>
      </c>
      <c r="I324" s="14" t="s">
        <v>428</v>
      </c>
      <c r="J324" s="218">
        <v>159</v>
      </c>
      <c r="L324" t="s">
        <v>357</v>
      </c>
      <c r="M324">
        <v>0.82179999999999997</v>
      </c>
      <c r="P324" s="425"/>
      <c r="Q324" s="218">
        <v>159</v>
      </c>
      <c r="S324" t="s">
        <v>357</v>
      </c>
      <c r="T324">
        <v>0.69059999999999999</v>
      </c>
    </row>
    <row r="325" spans="1:20" x14ac:dyDescent="0.25">
      <c r="A325" t="str">
        <f t="shared" si="5"/>
        <v/>
      </c>
      <c r="B325" t="s">
        <v>357</v>
      </c>
      <c r="D325" t="s">
        <v>357</v>
      </c>
      <c r="E325">
        <v>0.82179999999999997</v>
      </c>
      <c r="F325">
        <v>0.69059999999999999</v>
      </c>
      <c r="I325" s="424" t="s">
        <v>266</v>
      </c>
      <c r="J325" s="217">
        <v>0.47549999999999998</v>
      </c>
      <c r="L325" t="s">
        <v>358</v>
      </c>
      <c r="M325">
        <v>0.78839999999999999</v>
      </c>
      <c r="P325" s="424" t="s">
        <v>349</v>
      </c>
      <c r="Q325" s="217">
        <v>0.5514</v>
      </c>
      <c r="S325" t="s">
        <v>358</v>
      </c>
      <c r="T325">
        <v>0.82050000000000001</v>
      </c>
    </row>
    <row r="326" spans="1:20" ht="15.75" thickBot="1" x14ac:dyDescent="0.3">
      <c r="A326" t="str">
        <f t="shared" si="5"/>
        <v/>
      </c>
      <c r="B326" t="s">
        <v>358</v>
      </c>
      <c r="D326" t="s">
        <v>358</v>
      </c>
      <c r="E326">
        <v>0.78839999999999999</v>
      </c>
      <c r="F326">
        <v>0.82050000000000001</v>
      </c>
      <c r="I326" s="425"/>
      <c r="J326" s="218">
        <v>160</v>
      </c>
      <c r="L326" t="s">
        <v>359</v>
      </c>
      <c r="M326">
        <v>0.81689999999999996</v>
      </c>
      <c r="P326" s="425"/>
      <c r="Q326" s="218">
        <v>160</v>
      </c>
      <c r="S326" t="s">
        <v>359</v>
      </c>
      <c r="T326">
        <v>0.87709999999999999</v>
      </c>
    </row>
    <row r="327" spans="1:20" x14ac:dyDescent="0.25">
      <c r="A327" t="str">
        <f t="shared" si="5"/>
        <v/>
      </c>
      <c r="B327" t="s">
        <v>359</v>
      </c>
      <c r="D327" t="s">
        <v>359</v>
      </c>
      <c r="E327">
        <v>0.81689999999999996</v>
      </c>
      <c r="F327">
        <v>0.87709999999999999</v>
      </c>
      <c r="I327" s="424" t="s">
        <v>270</v>
      </c>
      <c r="J327" s="217">
        <v>0.47449999999999998</v>
      </c>
      <c r="L327" t="s">
        <v>360</v>
      </c>
      <c r="M327">
        <v>0.38340000000000002</v>
      </c>
      <c r="P327" s="424" t="s">
        <v>145</v>
      </c>
      <c r="Q327" s="217">
        <v>0.54990000000000006</v>
      </c>
      <c r="S327" t="s">
        <v>360</v>
      </c>
      <c r="T327">
        <v>0.76270000000000004</v>
      </c>
    </row>
    <row r="328" spans="1:20" ht="15.75" thickBot="1" x14ac:dyDescent="0.3">
      <c r="A328" t="str">
        <f t="shared" si="5"/>
        <v/>
      </c>
      <c r="B328" t="s">
        <v>360</v>
      </c>
      <c r="D328" t="s">
        <v>360</v>
      </c>
      <c r="E328">
        <v>0.38340000000000002</v>
      </c>
      <c r="F328">
        <v>0.76270000000000004</v>
      </c>
      <c r="I328" s="425"/>
      <c r="J328" s="218">
        <v>161</v>
      </c>
      <c r="L328" t="s">
        <v>361</v>
      </c>
      <c r="M328">
        <v>0.93899999999999995</v>
      </c>
      <c r="P328" s="425"/>
      <c r="Q328" s="218">
        <v>161</v>
      </c>
      <c r="S328" t="s">
        <v>361</v>
      </c>
      <c r="T328">
        <v>0.97760000000000002</v>
      </c>
    </row>
    <row r="329" spans="1:20" x14ac:dyDescent="0.25">
      <c r="A329" t="str">
        <f t="shared" si="5"/>
        <v/>
      </c>
      <c r="B329" t="s">
        <v>361</v>
      </c>
      <c r="D329" t="s">
        <v>361</v>
      </c>
      <c r="E329">
        <v>0.93899999999999995</v>
      </c>
      <c r="F329">
        <v>0.97760000000000002</v>
      </c>
      <c r="I329" s="424" t="s">
        <v>213</v>
      </c>
      <c r="J329" s="217">
        <v>0.47260000000000002</v>
      </c>
      <c r="L329" t="s">
        <v>362</v>
      </c>
      <c r="M329">
        <v>0.97099999999999997</v>
      </c>
      <c r="P329" s="424" t="s">
        <v>260</v>
      </c>
      <c r="Q329" s="217">
        <v>0.54710000000000003</v>
      </c>
      <c r="S329" t="s">
        <v>362</v>
      </c>
      <c r="T329">
        <v>0.9718</v>
      </c>
    </row>
    <row r="330" spans="1:20" ht="15.75" thickBot="1" x14ac:dyDescent="0.3">
      <c r="A330" t="str">
        <f t="shared" si="5"/>
        <v/>
      </c>
      <c r="B330" t="s">
        <v>362</v>
      </c>
      <c r="D330" t="s">
        <v>362</v>
      </c>
      <c r="E330">
        <v>0.97099999999999997</v>
      </c>
      <c r="F330">
        <v>0.9718</v>
      </c>
      <c r="I330" s="425"/>
      <c r="J330" s="218">
        <v>162</v>
      </c>
      <c r="L330" t="s">
        <v>363</v>
      </c>
      <c r="M330">
        <v>0.49980000000000002</v>
      </c>
      <c r="P330" s="425"/>
      <c r="Q330" s="218">
        <v>162</v>
      </c>
      <c r="S330" t="s">
        <v>363</v>
      </c>
      <c r="T330">
        <v>0.50749999999999995</v>
      </c>
    </row>
    <row r="331" spans="1:20" x14ac:dyDescent="0.25">
      <c r="A331" t="str">
        <f t="shared" si="5"/>
        <v/>
      </c>
      <c r="B331" t="s">
        <v>363</v>
      </c>
      <c r="D331" t="s">
        <v>363</v>
      </c>
      <c r="E331">
        <v>0.49980000000000002</v>
      </c>
      <c r="F331">
        <v>0.50749999999999995</v>
      </c>
      <c r="I331" s="424" t="s">
        <v>106</v>
      </c>
      <c r="J331" s="217">
        <v>0.47110000000000002</v>
      </c>
      <c r="L331" t="s">
        <v>364</v>
      </c>
      <c r="M331">
        <v>0.254</v>
      </c>
      <c r="P331" s="424" t="s">
        <v>377</v>
      </c>
      <c r="Q331" s="217">
        <v>0.54700000000000004</v>
      </c>
      <c r="S331" t="s">
        <v>364</v>
      </c>
      <c r="T331">
        <v>0.2437</v>
      </c>
    </row>
    <row r="332" spans="1:20" ht="15.75" thickBot="1" x14ac:dyDescent="0.3">
      <c r="A332" t="str">
        <f t="shared" si="5"/>
        <v/>
      </c>
      <c r="B332" t="s">
        <v>364</v>
      </c>
      <c r="D332" t="s">
        <v>364</v>
      </c>
      <c r="E332">
        <v>0.254</v>
      </c>
      <c r="F332">
        <v>0.2437</v>
      </c>
      <c r="I332" s="425"/>
      <c r="J332" s="218">
        <v>163</v>
      </c>
      <c r="L332" t="s">
        <v>365</v>
      </c>
      <c r="M332">
        <v>0.12540000000000001</v>
      </c>
      <c r="P332" s="425"/>
      <c r="Q332" s="218">
        <v>163</v>
      </c>
      <c r="S332" t="s">
        <v>365</v>
      </c>
      <c r="T332">
        <v>0.27510000000000001</v>
      </c>
    </row>
    <row r="333" spans="1:20" x14ac:dyDescent="0.25">
      <c r="A333" t="str">
        <f t="shared" si="5"/>
        <v/>
      </c>
      <c r="B333" t="s">
        <v>365</v>
      </c>
      <c r="D333" t="s">
        <v>365</v>
      </c>
      <c r="E333">
        <v>0.12540000000000001</v>
      </c>
      <c r="F333">
        <v>0.27510000000000001</v>
      </c>
      <c r="I333" s="13" t="s">
        <v>173</v>
      </c>
      <c r="J333" s="217">
        <v>0.46060000000000001</v>
      </c>
      <c r="L333" t="s">
        <v>366</v>
      </c>
      <c r="M333">
        <v>0.62929999999999997</v>
      </c>
      <c r="P333" s="424" t="s">
        <v>229</v>
      </c>
      <c r="Q333" s="217">
        <v>0.54679999999999995</v>
      </c>
      <c r="S333" t="s">
        <v>366</v>
      </c>
      <c r="T333">
        <v>0.73180000000000001</v>
      </c>
    </row>
    <row r="334" spans="1:20" ht="15.75" thickBot="1" x14ac:dyDescent="0.3">
      <c r="A334" t="str">
        <f t="shared" si="5"/>
        <v/>
      </c>
      <c r="B334" t="s">
        <v>366</v>
      </c>
      <c r="D334" t="s">
        <v>366</v>
      </c>
      <c r="E334">
        <v>0.62929999999999997</v>
      </c>
      <c r="F334">
        <v>0.73180000000000001</v>
      </c>
      <c r="I334" s="14" t="s">
        <v>427</v>
      </c>
      <c r="J334" s="218">
        <v>164</v>
      </c>
      <c r="L334" t="s">
        <v>367</v>
      </c>
      <c r="M334">
        <v>0.66210000000000002</v>
      </c>
      <c r="P334" s="425"/>
      <c r="Q334" s="218">
        <v>164</v>
      </c>
      <c r="S334" t="s">
        <v>367</v>
      </c>
      <c r="T334">
        <v>0.65280000000000005</v>
      </c>
    </row>
    <row r="335" spans="1:20" x14ac:dyDescent="0.25">
      <c r="A335" t="str">
        <f t="shared" si="5"/>
        <v/>
      </c>
      <c r="B335" t="s">
        <v>367</v>
      </c>
      <c r="D335" t="s">
        <v>367</v>
      </c>
      <c r="E335">
        <v>0.66210000000000002</v>
      </c>
      <c r="F335">
        <v>0.65280000000000005</v>
      </c>
      <c r="I335" s="424" t="s">
        <v>274</v>
      </c>
      <c r="J335" s="217">
        <v>0.46010000000000001</v>
      </c>
      <c r="L335" t="s">
        <v>368</v>
      </c>
      <c r="M335">
        <v>0.37069999999999997</v>
      </c>
      <c r="P335" s="424" t="s">
        <v>310</v>
      </c>
      <c r="Q335" s="217">
        <v>0.54330000000000001</v>
      </c>
      <c r="S335" t="s">
        <v>368</v>
      </c>
      <c r="T335">
        <v>0.60399999999999998</v>
      </c>
    </row>
    <row r="336" spans="1:20" ht="15.75" thickBot="1" x14ac:dyDescent="0.3">
      <c r="A336" t="str">
        <f t="shared" si="5"/>
        <v/>
      </c>
      <c r="B336" t="s">
        <v>368</v>
      </c>
      <c r="D336" t="s">
        <v>368</v>
      </c>
      <c r="E336">
        <v>0.37069999999999997</v>
      </c>
      <c r="F336">
        <v>0.60399999999999998</v>
      </c>
      <c r="I336" s="425"/>
      <c r="J336" s="218">
        <v>165</v>
      </c>
      <c r="L336" t="s">
        <v>369</v>
      </c>
      <c r="M336">
        <v>0.33839999999999998</v>
      </c>
      <c r="P336" s="425"/>
      <c r="Q336" s="218">
        <v>165</v>
      </c>
      <c r="S336" t="s">
        <v>369</v>
      </c>
      <c r="T336">
        <v>0.29370000000000002</v>
      </c>
    </row>
    <row r="337" spans="1:20" x14ac:dyDescent="0.25">
      <c r="A337" t="str">
        <f t="shared" si="5"/>
        <v/>
      </c>
      <c r="B337" t="s">
        <v>369</v>
      </c>
      <c r="D337" t="s">
        <v>369</v>
      </c>
      <c r="E337">
        <v>0.33839999999999998</v>
      </c>
      <c r="F337">
        <v>0.29370000000000002</v>
      </c>
      <c r="I337" s="424" t="s">
        <v>147</v>
      </c>
      <c r="J337" s="217">
        <v>0.4577</v>
      </c>
      <c r="L337" t="s">
        <v>370</v>
      </c>
      <c r="M337">
        <v>0.83560000000000001</v>
      </c>
      <c r="P337" s="424" t="s">
        <v>133</v>
      </c>
      <c r="Q337" s="217">
        <v>0.54239999999999999</v>
      </c>
      <c r="S337" t="s">
        <v>370</v>
      </c>
      <c r="T337">
        <v>0.91790000000000005</v>
      </c>
    </row>
    <row r="338" spans="1:20" ht="15.75" thickBot="1" x14ac:dyDescent="0.3">
      <c r="A338" t="str">
        <f t="shared" si="5"/>
        <v/>
      </c>
      <c r="B338" t="s">
        <v>370</v>
      </c>
      <c r="D338" t="s">
        <v>370</v>
      </c>
      <c r="E338">
        <v>0.83560000000000001</v>
      </c>
      <c r="F338">
        <v>0.91790000000000005</v>
      </c>
      <c r="I338" s="425"/>
      <c r="J338" s="218">
        <v>166</v>
      </c>
      <c r="L338" t="s">
        <v>371</v>
      </c>
      <c r="M338">
        <v>0.42409999999999998</v>
      </c>
      <c r="P338" s="425"/>
      <c r="Q338" s="218">
        <v>166</v>
      </c>
      <c r="S338" t="s">
        <v>371</v>
      </c>
      <c r="T338">
        <v>0.34029999999999999</v>
      </c>
    </row>
    <row r="339" spans="1:20" x14ac:dyDescent="0.25">
      <c r="A339" t="str">
        <f t="shared" si="5"/>
        <v/>
      </c>
      <c r="B339" t="s">
        <v>371</v>
      </c>
      <c r="D339" t="s">
        <v>371</v>
      </c>
      <c r="E339">
        <v>0.42409999999999998</v>
      </c>
      <c r="F339">
        <v>0.34029999999999999</v>
      </c>
      <c r="I339" s="13" t="s">
        <v>381</v>
      </c>
      <c r="J339" s="217">
        <v>0.4577</v>
      </c>
      <c r="L339" t="s">
        <v>372</v>
      </c>
      <c r="M339">
        <v>5.04E-2</v>
      </c>
      <c r="P339" s="424" t="s">
        <v>109</v>
      </c>
      <c r="Q339" s="217">
        <v>0.54110000000000003</v>
      </c>
      <c r="S339" t="s">
        <v>372</v>
      </c>
      <c r="T339">
        <v>0.27589999999999998</v>
      </c>
    </row>
    <row r="340" spans="1:20" ht="15.75" thickBot="1" x14ac:dyDescent="0.3">
      <c r="A340" t="str">
        <f t="shared" si="5"/>
        <v/>
      </c>
      <c r="B340" t="s">
        <v>372</v>
      </c>
      <c r="D340" t="s">
        <v>372</v>
      </c>
      <c r="E340">
        <v>5.04E-2</v>
      </c>
      <c r="F340">
        <v>0.27589999999999998</v>
      </c>
      <c r="I340" s="14" t="s">
        <v>421</v>
      </c>
      <c r="J340" s="218">
        <v>167</v>
      </c>
      <c r="L340" t="s">
        <v>373</v>
      </c>
      <c r="M340">
        <v>0.4526</v>
      </c>
      <c r="P340" s="425"/>
      <c r="Q340" s="218">
        <v>167</v>
      </c>
      <c r="S340" t="s">
        <v>373</v>
      </c>
      <c r="T340">
        <v>0.56130000000000002</v>
      </c>
    </row>
    <row r="341" spans="1:20" x14ac:dyDescent="0.25">
      <c r="A341" t="str">
        <f t="shared" si="5"/>
        <v/>
      </c>
      <c r="B341" t="s">
        <v>373</v>
      </c>
      <c r="D341" t="s">
        <v>373</v>
      </c>
      <c r="E341">
        <v>0.4526</v>
      </c>
      <c r="F341">
        <v>0.56130000000000002</v>
      </c>
      <c r="I341" s="424" t="s">
        <v>373</v>
      </c>
      <c r="J341" s="217">
        <v>0.4526</v>
      </c>
      <c r="L341" t="s">
        <v>374</v>
      </c>
      <c r="M341">
        <v>0.5202</v>
      </c>
      <c r="P341" s="424" t="s">
        <v>320</v>
      </c>
      <c r="Q341" s="217">
        <v>0.52949999999999997</v>
      </c>
      <c r="S341" t="s">
        <v>374</v>
      </c>
      <c r="T341">
        <v>0.60350000000000004</v>
      </c>
    </row>
    <row r="342" spans="1:20" ht="15.75" thickBot="1" x14ac:dyDescent="0.3">
      <c r="A342" t="str">
        <f t="shared" si="5"/>
        <v/>
      </c>
      <c r="B342" t="s">
        <v>374</v>
      </c>
      <c r="D342" t="s">
        <v>374</v>
      </c>
      <c r="E342">
        <v>0.5202</v>
      </c>
      <c r="F342">
        <v>0.60350000000000004</v>
      </c>
      <c r="I342" s="425"/>
      <c r="J342" s="218">
        <v>168</v>
      </c>
      <c r="L342" t="s">
        <v>375</v>
      </c>
      <c r="M342">
        <v>0.89019999999999999</v>
      </c>
      <c r="P342" s="425"/>
      <c r="Q342" s="218">
        <v>168</v>
      </c>
      <c r="S342" t="s">
        <v>375</v>
      </c>
      <c r="T342">
        <v>0.95650000000000002</v>
      </c>
    </row>
    <row r="343" spans="1:20" x14ac:dyDescent="0.25">
      <c r="A343" t="str">
        <f t="shared" si="5"/>
        <v/>
      </c>
      <c r="B343" t="s">
        <v>375</v>
      </c>
      <c r="D343" t="s">
        <v>375</v>
      </c>
      <c r="E343">
        <v>0.89019999999999999</v>
      </c>
      <c r="F343">
        <v>0.95650000000000002</v>
      </c>
      <c r="I343" s="424" t="s">
        <v>248</v>
      </c>
      <c r="J343" s="217">
        <v>0.4521</v>
      </c>
      <c r="L343" t="s">
        <v>376</v>
      </c>
      <c r="M343">
        <v>0.57720000000000005</v>
      </c>
      <c r="P343" s="424" t="s">
        <v>76</v>
      </c>
      <c r="Q343" s="217">
        <v>0.5292</v>
      </c>
      <c r="S343" t="s">
        <v>376</v>
      </c>
      <c r="T343">
        <v>0.73819999999999997</v>
      </c>
    </row>
    <row r="344" spans="1:20" ht="15.75" thickBot="1" x14ac:dyDescent="0.3">
      <c r="A344" t="str">
        <f t="shared" si="5"/>
        <v/>
      </c>
      <c r="B344" t="s">
        <v>376</v>
      </c>
      <c r="D344" t="s">
        <v>376</v>
      </c>
      <c r="E344">
        <v>0.57720000000000005</v>
      </c>
      <c r="F344">
        <v>0.73819999999999997</v>
      </c>
      <c r="I344" s="425"/>
      <c r="J344" s="218">
        <v>169</v>
      </c>
      <c r="L344" t="s">
        <v>377</v>
      </c>
      <c r="M344">
        <v>0.42599999999999999</v>
      </c>
      <c r="P344" s="425"/>
      <c r="Q344" s="218">
        <v>169</v>
      </c>
      <c r="S344" t="s">
        <v>377</v>
      </c>
      <c r="T344">
        <v>0.54700000000000004</v>
      </c>
    </row>
    <row r="345" spans="1:20" x14ac:dyDescent="0.25">
      <c r="A345" t="str">
        <f t="shared" si="5"/>
        <v/>
      </c>
      <c r="B345" t="s">
        <v>377</v>
      </c>
      <c r="D345" t="s">
        <v>377</v>
      </c>
      <c r="E345">
        <v>0.42599999999999999</v>
      </c>
      <c r="F345">
        <v>0.54700000000000004</v>
      </c>
      <c r="I345" s="424" t="s">
        <v>110</v>
      </c>
      <c r="J345" s="217">
        <v>0.44800000000000001</v>
      </c>
      <c r="L345" t="s">
        <v>378</v>
      </c>
      <c r="M345">
        <v>0.9708</v>
      </c>
      <c r="P345" s="424" t="s">
        <v>266</v>
      </c>
      <c r="Q345" s="217">
        <v>0.52339999999999998</v>
      </c>
      <c r="S345" t="s">
        <v>378</v>
      </c>
      <c r="T345">
        <v>0.97789999999999999</v>
      </c>
    </row>
    <row r="346" spans="1:20" ht="15.75" thickBot="1" x14ac:dyDescent="0.3">
      <c r="A346" t="str">
        <f t="shared" si="5"/>
        <v/>
      </c>
      <c r="B346" t="s">
        <v>378</v>
      </c>
      <c r="D346" t="s">
        <v>378</v>
      </c>
      <c r="E346">
        <v>0.9708</v>
      </c>
      <c r="F346">
        <v>0.97789999999999999</v>
      </c>
      <c r="I346" s="425"/>
      <c r="J346" s="218">
        <v>170</v>
      </c>
      <c r="L346" t="s">
        <v>379</v>
      </c>
      <c r="M346">
        <v>0.65580000000000005</v>
      </c>
      <c r="P346" s="425"/>
      <c r="Q346" s="218">
        <v>170</v>
      </c>
      <c r="S346" t="s">
        <v>379</v>
      </c>
      <c r="T346">
        <v>0.63380000000000003</v>
      </c>
    </row>
    <row r="347" spans="1:20" x14ac:dyDescent="0.25">
      <c r="A347" t="str">
        <f t="shared" si="5"/>
        <v/>
      </c>
      <c r="B347" t="s">
        <v>379</v>
      </c>
      <c r="D347" t="s">
        <v>379</v>
      </c>
      <c r="E347">
        <v>0.65580000000000005</v>
      </c>
      <c r="F347">
        <v>0.63380000000000003</v>
      </c>
      <c r="I347" s="424" t="s">
        <v>175</v>
      </c>
      <c r="J347" s="217">
        <v>0.44379999999999997</v>
      </c>
      <c r="L347" t="s">
        <v>380</v>
      </c>
      <c r="M347">
        <v>0.377</v>
      </c>
      <c r="P347" s="424" t="s">
        <v>157</v>
      </c>
      <c r="Q347" s="217">
        <v>0.51780000000000004</v>
      </c>
      <c r="S347" t="s">
        <v>380</v>
      </c>
      <c r="T347">
        <v>0.25650000000000001</v>
      </c>
    </row>
    <row r="348" spans="1:20" ht="15.75" thickBot="1" x14ac:dyDescent="0.3">
      <c r="A348" t="str">
        <f t="shared" si="5"/>
        <v/>
      </c>
      <c r="B348" t="s">
        <v>380</v>
      </c>
      <c r="D348" t="s">
        <v>380</v>
      </c>
      <c r="E348">
        <v>0.377</v>
      </c>
      <c r="F348">
        <v>0.25650000000000001</v>
      </c>
      <c r="I348" s="425"/>
      <c r="J348" s="218">
        <v>171</v>
      </c>
      <c r="L348" t="s">
        <v>381</v>
      </c>
      <c r="M348">
        <v>0.4577</v>
      </c>
      <c r="P348" s="425"/>
      <c r="Q348" s="218">
        <v>171</v>
      </c>
      <c r="S348" t="s">
        <v>381</v>
      </c>
      <c r="T348">
        <v>0.77310000000000001</v>
      </c>
    </row>
    <row r="349" spans="1:20" x14ac:dyDescent="0.25">
      <c r="A349" t="str">
        <f t="shared" si="5"/>
        <v/>
      </c>
      <c r="B349" t="s">
        <v>381</v>
      </c>
      <c r="D349" t="s">
        <v>381</v>
      </c>
      <c r="E349">
        <v>0.4577</v>
      </c>
      <c r="F349">
        <v>0.77310000000000001</v>
      </c>
      <c r="I349" s="424" t="s">
        <v>157</v>
      </c>
      <c r="J349" s="217">
        <v>0.44319999999999998</v>
      </c>
      <c r="L349" t="s">
        <v>382</v>
      </c>
      <c r="M349">
        <v>0.84670000000000001</v>
      </c>
      <c r="P349" s="13" t="s">
        <v>87</v>
      </c>
      <c r="Q349" s="217">
        <v>0.51659999999999995</v>
      </c>
      <c r="S349" t="s">
        <v>382</v>
      </c>
      <c r="T349">
        <v>0.92010000000000003</v>
      </c>
    </row>
    <row r="350" spans="1:20" ht="15.75" thickBot="1" x14ac:dyDescent="0.3">
      <c r="A350" t="str">
        <f t="shared" si="5"/>
        <v/>
      </c>
      <c r="B350" t="s">
        <v>382</v>
      </c>
      <c r="D350" t="s">
        <v>382</v>
      </c>
      <c r="E350">
        <v>0.84670000000000001</v>
      </c>
      <c r="F350">
        <v>0.92010000000000003</v>
      </c>
      <c r="I350" s="425"/>
      <c r="J350" s="218">
        <v>172</v>
      </c>
      <c r="L350" t="s">
        <v>383</v>
      </c>
      <c r="M350">
        <v>0.72550000000000003</v>
      </c>
      <c r="P350" s="14" t="s">
        <v>427</v>
      </c>
      <c r="Q350" s="218">
        <v>172</v>
      </c>
      <c r="S350" t="s">
        <v>383</v>
      </c>
      <c r="T350">
        <v>0.59560000000000002</v>
      </c>
    </row>
    <row r="351" spans="1:20" x14ac:dyDescent="0.25">
      <c r="A351" t="str">
        <f t="shared" si="5"/>
        <v/>
      </c>
      <c r="B351" t="s">
        <v>383</v>
      </c>
      <c r="D351" t="s">
        <v>383</v>
      </c>
      <c r="E351">
        <v>0.72550000000000003</v>
      </c>
      <c r="F351">
        <v>0.59560000000000002</v>
      </c>
      <c r="I351" s="424" t="s">
        <v>272</v>
      </c>
      <c r="J351" s="217">
        <v>0.44109999999999999</v>
      </c>
      <c r="L351" t="s">
        <v>384</v>
      </c>
      <c r="M351">
        <v>0.41060000000000002</v>
      </c>
      <c r="P351" s="424" t="s">
        <v>199</v>
      </c>
      <c r="Q351" s="217">
        <v>0.50860000000000005</v>
      </c>
      <c r="S351" t="s">
        <v>384</v>
      </c>
      <c r="T351">
        <v>0.1724</v>
      </c>
    </row>
    <row r="352" spans="1:20" ht="15.75" thickBot="1" x14ac:dyDescent="0.3">
      <c r="A352" t="str">
        <f t="shared" si="5"/>
        <v/>
      </c>
      <c r="B352" t="s">
        <v>384</v>
      </c>
      <c r="D352" t="s">
        <v>384</v>
      </c>
      <c r="E352">
        <v>0.41060000000000002</v>
      </c>
      <c r="F352">
        <v>0.1724</v>
      </c>
      <c r="I352" s="425"/>
      <c r="J352" s="218">
        <v>173</v>
      </c>
      <c r="M352">
        <v>21</v>
      </c>
      <c r="P352" s="425"/>
      <c r="Q352" s="218">
        <v>173</v>
      </c>
      <c r="T352">
        <v>15</v>
      </c>
    </row>
    <row r="353" spans="9:20" x14ac:dyDescent="0.25">
      <c r="I353" s="424" t="s">
        <v>182</v>
      </c>
      <c r="J353" s="217">
        <v>0.43559999999999999</v>
      </c>
      <c r="M353">
        <v>36</v>
      </c>
      <c r="P353" s="424" t="s">
        <v>363</v>
      </c>
      <c r="Q353" s="217">
        <v>0.50749999999999995</v>
      </c>
      <c r="T353">
        <v>31</v>
      </c>
    </row>
    <row r="354" spans="9:20" ht="15.75" thickBot="1" x14ac:dyDescent="0.3">
      <c r="I354" s="425"/>
      <c r="J354" s="218">
        <v>174</v>
      </c>
      <c r="M354">
        <v>37</v>
      </c>
      <c r="P354" s="425"/>
      <c r="Q354" s="218">
        <v>174</v>
      </c>
      <c r="T354">
        <v>32</v>
      </c>
    </row>
    <row r="355" spans="9:20" x14ac:dyDescent="0.25">
      <c r="I355" s="424" t="s">
        <v>61</v>
      </c>
      <c r="J355" s="217">
        <v>0.43369999999999997</v>
      </c>
      <c r="M355">
        <v>42</v>
      </c>
      <c r="P355" s="424" t="s">
        <v>105</v>
      </c>
      <c r="Q355" s="217">
        <v>0.50509999999999999</v>
      </c>
      <c r="T355">
        <v>33</v>
      </c>
    </row>
    <row r="356" spans="9:20" ht="15.75" thickBot="1" x14ac:dyDescent="0.3">
      <c r="I356" s="425"/>
      <c r="J356" s="218">
        <v>175</v>
      </c>
      <c r="M356">
        <v>47</v>
      </c>
      <c r="P356" s="425"/>
      <c r="Q356" s="218">
        <v>175</v>
      </c>
      <c r="T356">
        <v>38</v>
      </c>
    </row>
    <row r="357" spans="9:20" ht="15.75" thickBot="1" x14ac:dyDescent="0.3">
      <c r="I357" s="63" t="s">
        <v>23</v>
      </c>
      <c r="J357" s="64" t="s">
        <v>391</v>
      </c>
      <c r="M357">
        <v>48</v>
      </c>
      <c r="P357" s="63" t="s">
        <v>23</v>
      </c>
      <c r="Q357" s="64" t="s">
        <v>391</v>
      </c>
      <c r="T357">
        <v>41</v>
      </c>
    </row>
    <row r="358" spans="9:20" x14ac:dyDescent="0.25">
      <c r="I358" s="13" t="s">
        <v>56</v>
      </c>
      <c r="J358" s="217">
        <v>0.43340000000000001</v>
      </c>
      <c r="M358">
        <v>49</v>
      </c>
      <c r="P358" s="13" t="s">
        <v>41</v>
      </c>
      <c r="Q358" s="217">
        <v>0.50419999999999998</v>
      </c>
      <c r="T358">
        <v>49</v>
      </c>
    </row>
    <row r="359" spans="9:20" ht="15.75" thickBot="1" x14ac:dyDescent="0.3">
      <c r="I359" s="14" t="s">
        <v>426</v>
      </c>
      <c r="J359" s="218">
        <v>176</v>
      </c>
      <c r="M359">
        <v>50</v>
      </c>
      <c r="P359" s="14" t="s">
        <v>425</v>
      </c>
      <c r="Q359" s="218">
        <v>176</v>
      </c>
      <c r="T359">
        <v>51</v>
      </c>
    </row>
    <row r="360" spans="9:20" x14ac:dyDescent="0.25">
      <c r="I360" s="424" t="s">
        <v>320</v>
      </c>
      <c r="J360" s="217">
        <v>0.43169999999999997</v>
      </c>
      <c r="M360">
        <v>51</v>
      </c>
      <c r="P360" s="424" t="s">
        <v>305</v>
      </c>
      <c r="Q360" s="217">
        <v>0.50260000000000005</v>
      </c>
      <c r="T360">
        <v>53</v>
      </c>
    </row>
    <row r="361" spans="9:20" ht="15.75" thickBot="1" x14ac:dyDescent="0.3">
      <c r="I361" s="425"/>
      <c r="J361" s="218">
        <v>177</v>
      </c>
      <c r="M361">
        <v>52</v>
      </c>
      <c r="P361" s="425"/>
      <c r="Q361" s="218">
        <v>177</v>
      </c>
      <c r="T361">
        <v>54</v>
      </c>
    </row>
    <row r="362" spans="9:20" x14ac:dyDescent="0.25">
      <c r="I362" s="424" t="s">
        <v>76</v>
      </c>
      <c r="J362" s="217">
        <v>0.43020000000000003</v>
      </c>
      <c r="M362">
        <v>53</v>
      </c>
      <c r="P362" s="424" t="s">
        <v>108</v>
      </c>
      <c r="Q362" s="217">
        <v>0.50009999999999999</v>
      </c>
      <c r="T362">
        <v>56</v>
      </c>
    </row>
    <row r="363" spans="9:20" ht="15.75" thickBot="1" x14ac:dyDescent="0.3">
      <c r="I363" s="425"/>
      <c r="J363" s="218">
        <v>178</v>
      </c>
      <c r="M363">
        <v>54</v>
      </c>
      <c r="P363" s="425"/>
      <c r="Q363" s="218">
        <v>178</v>
      </c>
      <c r="T363">
        <v>57</v>
      </c>
    </row>
    <row r="364" spans="9:20" x14ac:dyDescent="0.25">
      <c r="I364" s="424" t="s">
        <v>309</v>
      </c>
      <c r="J364" s="217">
        <v>0.4289</v>
      </c>
      <c r="M364">
        <v>56</v>
      </c>
      <c r="P364" s="424" t="s">
        <v>208</v>
      </c>
      <c r="Q364" s="217">
        <v>0.4995</v>
      </c>
      <c r="T364">
        <v>58</v>
      </c>
    </row>
    <row r="365" spans="9:20" ht="15.75" thickBot="1" x14ac:dyDescent="0.3">
      <c r="I365" s="425"/>
      <c r="J365" s="218">
        <v>179</v>
      </c>
      <c r="M365">
        <v>57</v>
      </c>
      <c r="P365" s="425"/>
      <c r="Q365" s="218">
        <v>179</v>
      </c>
      <c r="T365">
        <v>59</v>
      </c>
    </row>
    <row r="366" spans="9:20" x14ac:dyDescent="0.25">
      <c r="I366" s="424" t="s">
        <v>356</v>
      </c>
      <c r="J366" s="217">
        <v>0.4274</v>
      </c>
      <c r="M366">
        <v>59</v>
      </c>
      <c r="P366" s="424" t="s">
        <v>88</v>
      </c>
      <c r="Q366" s="217">
        <v>0.49569999999999997</v>
      </c>
      <c r="T366">
        <v>60</v>
      </c>
    </row>
    <row r="367" spans="9:20" ht="15.75" thickBot="1" x14ac:dyDescent="0.3">
      <c r="I367" s="425"/>
      <c r="J367" s="218">
        <v>180</v>
      </c>
      <c r="M367">
        <v>62</v>
      </c>
      <c r="P367" s="425"/>
      <c r="Q367" s="218">
        <v>180</v>
      </c>
      <c r="T367">
        <v>61</v>
      </c>
    </row>
    <row r="368" spans="9:20" x14ac:dyDescent="0.25">
      <c r="I368" s="424" t="s">
        <v>377</v>
      </c>
      <c r="J368" s="217">
        <v>0.42599999999999999</v>
      </c>
      <c r="M368">
        <v>63</v>
      </c>
      <c r="P368" s="424" t="s">
        <v>294</v>
      </c>
      <c r="Q368" s="217">
        <v>0.495</v>
      </c>
      <c r="T368">
        <v>62</v>
      </c>
    </row>
    <row r="369" spans="9:20" ht="15.75" thickBot="1" x14ac:dyDescent="0.3">
      <c r="I369" s="425"/>
      <c r="J369" s="218">
        <v>181</v>
      </c>
      <c r="M369">
        <v>64</v>
      </c>
      <c r="P369" s="425"/>
      <c r="Q369" s="218">
        <v>181</v>
      </c>
      <c r="T369">
        <v>64</v>
      </c>
    </row>
    <row r="370" spans="9:20" x14ac:dyDescent="0.25">
      <c r="I370" s="424" t="s">
        <v>97</v>
      </c>
      <c r="J370" s="217">
        <v>0.4259</v>
      </c>
      <c r="M370">
        <v>65</v>
      </c>
      <c r="P370" s="424" t="s">
        <v>223</v>
      </c>
      <c r="Q370" s="217">
        <v>0.49419999999999997</v>
      </c>
      <c r="T370">
        <v>65</v>
      </c>
    </row>
    <row r="371" spans="9:20" ht="15.75" thickBot="1" x14ac:dyDescent="0.3">
      <c r="I371" s="425"/>
      <c r="J371" s="218">
        <v>182</v>
      </c>
      <c r="M371">
        <v>66</v>
      </c>
      <c r="P371" s="425"/>
      <c r="Q371" s="218">
        <v>182</v>
      </c>
      <c r="T371">
        <v>66</v>
      </c>
    </row>
    <row r="372" spans="9:20" x14ac:dyDescent="0.25">
      <c r="I372" s="424" t="s">
        <v>128</v>
      </c>
      <c r="J372" s="217">
        <v>0.42580000000000001</v>
      </c>
      <c r="M372">
        <v>67</v>
      </c>
      <c r="P372" s="424" t="s">
        <v>242</v>
      </c>
      <c r="Q372" s="217">
        <v>0.49390000000000001</v>
      </c>
      <c r="T372">
        <v>67</v>
      </c>
    </row>
    <row r="373" spans="9:20" ht="15.75" thickBot="1" x14ac:dyDescent="0.3">
      <c r="I373" s="425"/>
      <c r="J373" s="218">
        <v>183</v>
      </c>
      <c r="M373">
        <v>69</v>
      </c>
      <c r="P373" s="425"/>
      <c r="Q373" s="218">
        <v>183</v>
      </c>
      <c r="T373">
        <v>68</v>
      </c>
    </row>
    <row r="374" spans="9:20" x14ac:dyDescent="0.25">
      <c r="I374" s="424" t="s">
        <v>256</v>
      </c>
      <c r="J374" s="217">
        <v>0.4254</v>
      </c>
      <c r="M374">
        <v>70</v>
      </c>
      <c r="P374" s="424" t="s">
        <v>161</v>
      </c>
      <c r="Q374" s="217">
        <v>0.4924</v>
      </c>
      <c r="T374">
        <v>69</v>
      </c>
    </row>
    <row r="375" spans="9:20" ht="15.75" thickBot="1" x14ac:dyDescent="0.3">
      <c r="I375" s="425"/>
      <c r="J375" s="218">
        <v>184</v>
      </c>
      <c r="M375">
        <v>72</v>
      </c>
      <c r="P375" s="425"/>
      <c r="Q375" s="218">
        <v>184</v>
      </c>
      <c r="T375">
        <v>70</v>
      </c>
    </row>
    <row r="376" spans="9:20" x14ac:dyDescent="0.25">
      <c r="I376" s="424" t="s">
        <v>371</v>
      </c>
      <c r="J376" s="217">
        <v>0.42409999999999998</v>
      </c>
      <c r="M376">
        <v>73</v>
      </c>
      <c r="P376" s="424" t="s">
        <v>36</v>
      </c>
      <c r="Q376" s="217">
        <v>0.49020000000000002</v>
      </c>
      <c r="T376">
        <v>71</v>
      </c>
    </row>
    <row r="377" spans="9:20" ht="15.75" thickBot="1" x14ac:dyDescent="0.3">
      <c r="I377" s="425"/>
      <c r="J377" s="218">
        <v>185</v>
      </c>
      <c r="M377">
        <v>74</v>
      </c>
      <c r="P377" s="425"/>
      <c r="Q377" s="218">
        <v>185</v>
      </c>
      <c r="T377">
        <v>72</v>
      </c>
    </row>
    <row r="378" spans="9:20" x14ac:dyDescent="0.25">
      <c r="I378" s="424" t="s">
        <v>282</v>
      </c>
      <c r="J378" s="217">
        <v>0.42280000000000001</v>
      </c>
      <c r="M378">
        <v>75</v>
      </c>
      <c r="P378" s="424" t="s">
        <v>43</v>
      </c>
      <c r="Q378" s="217">
        <v>0.48980000000000001</v>
      </c>
      <c r="T378">
        <v>73</v>
      </c>
    </row>
    <row r="379" spans="9:20" ht="15.75" thickBot="1" x14ac:dyDescent="0.3">
      <c r="I379" s="425"/>
      <c r="J379" s="218">
        <v>186</v>
      </c>
      <c r="M379">
        <v>76</v>
      </c>
      <c r="P379" s="425"/>
      <c r="Q379" s="218">
        <v>186</v>
      </c>
      <c r="T379">
        <v>74</v>
      </c>
    </row>
    <row r="380" spans="9:20" x14ac:dyDescent="0.25">
      <c r="I380" s="424" t="s">
        <v>240</v>
      </c>
      <c r="J380" s="217">
        <v>0.42199999999999999</v>
      </c>
      <c r="M380">
        <v>77</v>
      </c>
      <c r="P380" s="424" t="s">
        <v>144</v>
      </c>
      <c r="Q380" s="217">
        <v>0.4884</v>
      </c>
      <c r="T380">
        <v>75</v>
      </c>
    </row>
    <row r="381" spans="9:20" ht="15.75" thickBot="1" x14ac:dyDescent="0.3">
      <c r="I381" s="425"/>
      <c r="J381" s="218">
        <v>187</v>
      </c>
      <c r="M381">
        <v>80</v>
      </c>
      <c r="P381" s="425"/>
      <c r="Q381" s="218">
        <v>187</v>
      </c>
      <c r="T381">
        <v>76</v>
      </c>
    </row>
    <row r="382" spans="9:20" x14ac:dyDescent="0.25">
      <c r="I382" s="424" t="s">
        <v>88</v>
      </c>
      <c r="J382" s="217">
        <v>0.42</v>
      </c>
      <c r="M382">
        <v>82</v>
      </c>
      <c r="P382" s="424" t="s">
        <v>80</v>
      </c>
      <c r="Q382" s="217">
        <v>0.48799999999999999</v>
      </c>
      <c r="T382">
        <v>77</v>
      </c>
    </row>
    <row r="383" spans="9:20" ht="15.75" thickBot="1" x14ac:dyDescent="0.3">
      <c r="I383" s="425"/>
      <c r="J383" s="218">
        <v>188</v>
      </c>
      <c r="M383">
        <v>83</v>
      </c>
      <c r="P383" s="425"/>
      <c r="Q383" s="218">
        <v>188</v>
      </c>
      <c r="T383">
        <v>78</v>
      </c>
    </row>
    <row r="384" spans="9:20" x14ac:dyDescent="0.25">
      <c r="I384" s="424" t="s">
        <v>327</v>
      </c>
      <c r="J384" s="217">
        <v>0.4148</v>
      </c>
      <c r="M384">
        <v>84</v>
      </c>
      <c r="P384" s="424" t="s">
        <v>104</v>
      </c>
      <c r="Q384" s="217">
        <v>0.48409999999999997</v>
      </c>
      <c r="T384">
        <v>80</v>
      </c>
    </row>
    <row r="385" spans="9:20" ht="15.75" thickBot="1" x14ac:dyDescent="0.3">
      <c r="I385" s="425"/>
      <c r="J385" s="218">
        <v>189</v>
      </c>
      <c r="M385">
        <v>85</v>
      </c>
      <c r="P385" s="425"/>
      <c r="Q385" s="218">
        <v>189</v>
      </c>
      <c r="T385">
        <v>81</v>
      </c>
    </row>
    <row r="386" spans="9:20" x14ac:dyDescent="0.25">
      <c r="I386" s="424" t="s">
        <v>279</v>
      </c>
      <c r="J386" s="217">
        <v>0.4123</v>
      </c>
      <c r="M386">
        <v>86</v>
      </c>
      <c r="P386" s="424" t="s">
        <v>338</v>
      </c>
      <c r="Q386" s="217">
        <v>0.48359999999999997</v>
      </c>
      <c r="T386">
        <v>83</v>
      </c>
    </row>
    <row r="387" spans="9:20" ht="15.75" thickBot="1" x14ac:dyDescent="0.3">
      <c r="I387" s="425"/>
      <c r="J387" s="218">
        <v>190</v>
      </c>
      <c r="M387">
        <v>87</v>
      </c>
      <c r="P387" s="425"/>
      <c r="Q387" s="218">
        <v>190</v>
      </c>
      <c r="T387">
        <v>85</v>
      </c>
    </row>
    <row r="388" spans="9:20" x14ac:dyDescent="0.25">
      <c r="I388" s="424" t="s">
        <v>384</v>
      </c>
      <c r="J388" s="217">
        <v>0.41060000000000002</v>
      </c>
      <c r="M388">
        <v>88</v>
      </c>
      <c r="P388" s="424" t="s">
        <v>210</v>
      </c>
      <c r="Q388" s="217">
        <v>0.47989999999999999</v>
      </c>
      <c r="T388">
        <v>86</v>
      </c>
    </row>
    <row r="389" spans="9:20" ht="15.75" thickBot="1" x14ac:dyDescent="0.3">
      <c r="I389" s="425"/>
      <c r="J389" s="218">
        <v>191</v>
      </c>
      <c r="M389">
        <v>89</v>
      </c>
      <c r="P389" s="425"/>
      <c r="Q389" s="218">
        <v>191</v>
      </c>
      <c r="T389">
        <v>87</v>
      </c>
    </row>
    <row r="390" spans="9:20" x14ac:dyDescent="0.25">
      <c r="I390" s="13" t="s">
        <v>275</v>
      </c>
      <c r="J390" s="217">
        <v>0.40889999999999999</v>
      </c>
      <c r="M390">
        <v>90</v>
      </c>
      <c r="P390" s="424" t="s">
        <v>277</v>
      </c>
      <c r="Q390" s="217">
        <v>0.47810000000000002</v>
      </c>
      <c r="T390">
        <v>88</v>
      </c>
    </row>
    <row r="391" spans="9:20" ht="15.75" thickBot="1" x14ac:dyDescent="0.3">
      <c r="I391" s="14" t="s">
        <v>427</v>
      </c>
      <c r="J391" s="218">
        <v>192</v>
      </c>
      <c r="M391">
        <v>91</v>
      </c>
      <c r="P391" s="425"/>
      <c r="Q391" s="218">
        <v>192</v>
      </c>
      <c r="T391">
        <v>89</v>
      </c>
    </row>
    <row r="392" spans="9:20" x14ac:dyDescent="0.25">
      <c r="I392" s="424" t="s">
        <v>95</v>
      </c>
      <c r="J392" s="217">
        <v>0.40479999999999999</v>
      </c>
      <c r="M392">
        <v>92</v>
      </c>
      <c r="P392" s="424" t="s">
        <v>150</v>
      </c>
      <c r="Q392" s="217">
        <v>0.47670000000000001</v>
      </c>
      <c r="T392">
        <v>91</v>
      </c>
    </row>
    <row r="393" spans="9:20" ht="15.75" thickBot="1" x14ac:dyDescent="0.3">
      <c r="I393" s="425"/>
      <c r="J393" s="218">
        <v>193</v>
      </c>
      <c r="M393">
        <v>93</v>
      </c>
      <c r="P393" s="425"/>
      <c r="Q393" s="218">
        <v>193</v>
      </c>
      <c r="T393">
        <v>92</v>
      </c>
    </row>
    <row r="394" spans="9:20" x14ac:dyDescent="0.25">
      <c r="I394" s="424" t="s">
        <v>54</v>
      </c>
      <c r="J394" s="217">
        <v>0.39900000000000002</v>
      </c>
      <c r="M394">
        <v>94</v>
      </c>
      <c r="P394" s="424" t="s">
        <v>102</v>
      </c>
      <c r="Q394" s="217">
        <v>0.47649999999999998</v>
      </c>
      <c r="T394">
        <v>93</v>
      </c>
    </row>
    <row r="395" spans="9:20" ht="15.75" thickBot="1" x14ac:dyDescent="0.3">
      <c r="I395" s="425"/>
      <c r="J395" s="218">
        <v>194</v>
      </c>
      <c r="M395">
        <v>95</v>
      </c>
      <c r="P395" s="425"/>
      <c r="Q395" s="218">
        <v>194</v>
      </c>
      <c r="T395">
        <v>96</v>
      </c>
    </row>
    <row r="396" spans="9:20" x14ac:dyDescent="0.25">
      <c r="I396" s="424" t="s">
        <v>104</v>
      </c>
      <c r="J396" s="217">
        <v>0.39739999999999998</v>
      </c>
      <c r="M396">
        <v>96</v>
      </c>
      <c r="P396" s="424" t="s">
        <v>240</v>
      </c>
      <c r="Q396" s="217">
        <v>0.4748</v>
      </c>
      <c r="T396">
        <v>97</v>
      </c>
    </row>
    <row r="397" spans="9:20" ht="15.75" thickBot="1" x14ac:dyDescent="0.3">
      <c r="I397" s="425"/>
      <c r="J397" s="218">
        <v>195</v>
      </c>
      <c r="M397">
        <v>98</v>
      </c>
      <c r="P397" s="425"/>
      <c r="Q397" s="218">
        <v>195</v>
      </c>
      <c r="T397">
        <v>98</v>
      </c>
    </row>
    <row r="398" spans="9:20" x14ac:dyDescent="0.25">
      <c r="I398" s="424" t="s">
        <v>123</v>
      </c>
      <c r="J398" s="217">
        <v>0.39510000000000001</v>
      </c>
      <c r="M398">
        <v>99</v>
      </c>
      <c r="P398" s="424" t="s">
        <v>309</v>
      </c>
      <c r="Q398" s="217">
        <v>0.46350000000000002</v>
      </c>
      <c r="T398">
        <v>99</v>
      </c>
    </row>
    <row r="399" spans="9:20" ht="15.75" thickBot="1" x14ac:dyDescent="0.3">
      <c r="I399" s="425"/>
      <c r="J399" s="218">
        <v>196</v>
      </c>
      <c r="M399">
        <v>100</v>
      </c>
      <c r="P399" s="425"/>
      <c r="Q399" s="218">
        <v>196</v>
      </c>
      <c r="T399">
        <v>100</v>
      </c>
    </row>
    <row r="400" spans="9:20" x14ac:dyDescent="0.25">
      <c r="I400" s="424" t="s">
        <v>64</v>
      </c>
      <c r="J400" s="217">
        <v>0.38740000000000002</v>
      </c>
      <c r="M400">
        <v>102</v>
      </c>
      <c r="P400" s="424" t="s">
        <v>92</v>
      </c>
      <c r="Q400" s="217">
        <v>0.46339999999999998</v>
      </c>
      <c r="T400">
        <v>101</v>
      </c>
    </row>
    <row r="401" spans="9:20" ht="15.75" thickBot="1" x14ac:dyDescent="0.3">
      <c r="I401" s="425"/>
      <c r="J401" s="218">
        <v>197</v>
      </c>
      <c r="M401">
        <v>103</v>
      </c>
      <c r="P401" s="425"/>
      <c r="Q401" s="218">
        <v>197</v>
      </c>
      <c r="T401">
        <v>102</v>
      </c>
    </row>
    <row r="402" spans="9:20" x14ac:dyDescent="0.25">
      <c r="I402" s="424" t="s">
        <v>82</v>
      </c>
      <c r="J402" s="217">
        <v>0.38590000000000002</v>
      </c>
      <c r="M402">
        <v>104</v>
      </c>
      <c r="P402" s="424" t="s">
        <v>129</v>
      </c>
      <c r="Q402" s="217">
        <v>0.45879999999999999</v>
      </c>
      <c r="T402">
        <v>103</v>
      </c>
    </row>
    <row r="403" spans="9:20" ht="15.75" thickBot="1" x14ac:dyDescent="0.3">
      <c r="I403" s="425"/>
      <c r="J403" s="218">
        <v>198</v>
      </c>
      <c r="M403">
        <v>105</v>
      </c>
      <c r="P403" s="425"/>
      <c r="Q403" s="218">
        <v>198</v>
      </c>
      <c r="T403">
        <v>104</v>
      </c>
    </row>
    <row r="404" spans="9:20" x14ac:dyDescent="0.25">
      <c r="I404" s="424" t="s">
        <v>125</v>
      </c>
      <c r="J404" s="217">
        <v>0.38440000000000002</v>
      </c>
      <c r="M404">
        <v>107</v>
      </c>
      <c r="P404" s="424" t="s">
        <v>175</v>
      </c>
      <c r="Q404" s="217">
        <v>0.45810000000000001</v>
      </c>
      <c r="T404">
        <v>105</v>
      </c>
    </row>
    <row r="405" spans="9:20" ht="15.75" thickBot="1" x14ac:dyDescent="0.3">
      <c r="I405" s="425"/>
      <c r="J405" s="218">
        <v>199</v>
      </c>
      <c r="M405">
        <v>108</v>
      </c>
      <c r="P405" s="425"/>
      <c r="Q405" s="218">
        <v>199</v>
      </c>
      <c r="T405">
        <v>108</v>
      </c>
    </row>
    <row r="406" spans="9:20" x14ac:dyDescent="0.25">
      <c r="I406" s="424" t="s">
        <v>230</v>
      </c>
      <c r="J406" s="217">
        <v>0.38350000000000001</v>
      </c>
      <c r="M406">
        <v>109</v>
      </c>
      <c r="P406" s="424" t="s">
        <v>112</v>
      </c>
      <c r="Q406" s="217">
        <v>0.4521</v>
      </c>
      <c r="T406">
        <v>109</v>
      </c>
    </row>
    <row r="407" spans="9:20" ht="15.75" thickBot="1" x14ac:dyDescent="0.3">
      <c r="I407" s="425"/>
      <c r="J407" s="218">
        <v>200</v>
      </c>
      <c r="M407">
        <v>110</v>
      </c>
      <c r="P407" s="425"/>
      <c r="Q407" s="218">
        <v>200</v>
      </c>
      <c r="T407">
        <v>110</v>
      </c>
    </row>
    <row r="408" spans="9:20" ht="15.75" thickBot="1" x14ac:dyDescent="0.3">
      <c r="I408" s="63" t="s">
        <v>23</v>
      </c>
      <c r="J408" s="64" t="s">
        <v>391</v>
      </c>
      <c r="M408">
        <v>112</v>
      </c>
      <c r="P408" s="63" t="s">
        <v>23</v>
      </c>
      <c r="Q408" s="64" t="s">
        <v>391</v>
      </c>
      <c r="T408">
        <v>111</v>
      </c>
    </row>
    <row r="409" spans="9:20" x14ac:dyDescent="0.25">
      <c r="I409" s="424" t="s">
        <v>360</v>
      </c>
      <c r="J409" s="217">
        <v>0.38340000000000002</v>
      </c>
      <c r="M409">
        <v>113</v>
      </c>
      <c r="P409" s="424" t="s">
        <v>315</v>
      </c>
      <c r="Q409" s="217">
        <v>0.45019999999999999</v>
      </c>
      <c r="T409">
        <v>112</v>
      </c>
    </row>
    <row r="410" spans="9:20" ht="15.75" thickBot="1" x14ac:dyDescent="0.3">
      <c r="I410" s="425"/>
      <c r="J410" s="218">
        <v>201</v>
      </c>
      <c r="M410">
        <v>114</v>
      </c>
      <c r="P410" s="425"/>
      <c r="Q410" s="218">
        <v>201</v>
      </c>
      <c r="T410">
        <v>114</v>
      </c>
    </row>
    <row r="411" spans="9:20" x14ac:dyDescent="0.25">
      <c r="I411" s="424" t="s">
        <v>351</v>
      </c>
      <c r="J411" s="217">
        <v>0.38119999999999998</v>
      </c>
      <c r="M411">
        <v>115</v>
      </c>
      <c r="P411" s="424" t="s">
        <v>185</v>
      </c>
      <c r="Q411" s="217">
        <v>0.44869999999999999</v>
      </c>
      <c r="T411">
        <v>115</v>
      </c>
    </row>
    <row r="412" spans="9:20" ht="15.75" thickBot="1" x14ac:dyDescent="0.3">
      <c r="I412" s="425"/>
      <c r="J412" s="218">
        <v>202</v>
      </c>
      <c r="M412">
        <v>116</v>
      </c>
      <c r="P412" s="425"/>
      <c r="Q412" s="218">
        <v>202</v>
      </c>
      <c r="T412">
        <v>116</v>
      </c>
    </row>
    <row r="413" spans="9:20" x14ac:dyDescent="0.25">
      <c r="I413" s="424" t="s">
        <v>210</v>
      </c>
      <c r="J413" s="217">
        <v>0.38040000000000002</v>
      </c>
      <c r="M413">
        <v>117</v>
      </c>
      <c r="P413" s="424" t="s">
        <v>238</v>
      </c>
      <c r="Q413" s="217">
        <v>0.44650000000000001</v>
      </c>
      <c r="T413">
        <v>117</v>
      </c>
    </row>
    <row r="414" spans="9:20" ht="15.75" thickBot="1" x14ac:dyDescent="0.3">
      <c r="I414" s="425"/>
      <c r="J414" s="218">
        <v>203</v>
      </c>
      <c r="M414">
        <v>118</v>
      </c>
      <c r="P414" s="425"/>
      <c r="Q414" s="218">
        <v>203</v>
      </c>
      <c r="T414">
        <v>119</v>
      </c>
    </row>
    <row r="415" spans="9:20" x14ac:dyDescent="0.25">
      <c r="I415" s="424" t="s">
        <v>204</v>
      </c>
      <c r="J415" s="217">
        <v>0.37919999999999998</v>
      </c>
      <c r="M415">
        <v>120</v>
      </c>
      <c r="P415" s="424" t="s">
        <v>244</v>
      </c>
      <c r="Q415" s="217">
        <v>0.44429999999999997</v>
      </c>
      <c r="T415">
        <v>120</v>
      </c>
    </row>
    <row r="416" spans="9:20" ht="15.75" thickBot="1" x14ac:dyDescent="0.3">
      <c r="I416" s="425"/>
      <c r="J416" s="218">
        <v>204</v>
      </c>
      <c r="M416">
        <v>121</v>
      </c>
      <c r="P416" s="425"/>
      <c r="Q416" s="218">
        <v>204</v>
      </c>
      <c r="T416">
        <v>121</v>
      </c>
    </row>
    <row r="417" spans="9:20" x14ac:dyDescent="0.25">
      <c r="I417" s="424" t="s">
        <v>129</v>
      </c>
      <c r="J417" s="217">
        <v>0.37709999999999999</v>
      </c>
      <c r="M417">
        <v>122</v>
      </c>
      <c r="P417" s="424" t="s">
        <v>276</v>
      </c>
      <c r="Q417" s="217">
        <v>0.44169999999999998</v>
      </c>
      <c r="T417">
        <v>122</v>
      </c>
    </row>
    <row r="418" spans="9:20" ht="15.75" thickBot="1" x14ac:dyDescent="0.3">
      <c r="I418" s="425"/>
      <c r="J418" s="218">
        <v>205</v>
      </c>
      <c r="M418">
        <v>123</v>
      </c>
      <c r="P418" s="425"/>
      <c r="Q418" s="218">
        <v>205</v>
      </c>
      <c r="T418">
        <v>123</v>
      </c>
    </row>
    <row r="419" spans="9:20" x14ac:dyDescent="0.25">
      <c r="I419" s="424" t="s">
        <v>380</v>
      </c>
      <c r="J419" s="217">
        <v>0.377</v>
      </c>
      <c r="M419">
        <v>124</v>
      </c>
      <c r="P419" s="424" t="s">
        <v>222</v>
      </c>
      <c r="Q419" s="217">
        <v>0.43459999999999999</v>
      </c>
      <c r="T419">
        <v>124</v>
      </c>
    </row>
    <row r="420" spans="9:20" ht="15.75" thickBot="1" x14ac:dyDescent="0.3">
      <c r="I420" s="425"/>
      <c r="J420" s="218">
        <v>206</v>
      </c>
      <c r="M420">
        <v>126</v>
      </c>
      <c r="P420" s="425"/>
      <c r="Q420" s="218">
        <v>206</v>
      </c>
      <c r="T420">
        <v>127</v>
      </c>
    </row>
    <row r="421" spans="9:20" x14ac:dyDescent="0.25">
      <c r="I421" s="424" t="s">
        <v>141</v>
      </c>
      <c r="J421" s="217">
        <v>0.374</v>
      </c>
      <c r="M421">
        <v>127</v>
      </c>
      <c r="P421" s="424" t="s">
        <v>217</v>
      </c>
      <c r="Q421" s="217">
        <v>0.43149999999999999</v>
      </c>
      <c r="T421">
        <v>128</v>
      </c>
    </row>
    <row r="422" spans="9:20" ht="15.75" thickBot="1" x14ac:dyDescent="0.3">
      <c r="I422" s="425"/>
      <c r="J422" s="218">
        <v>207</v>
      </c>
      <c r="M422">
        <v>128</v>
      </c>
      <c r="P422" s="425"/>
      <c r="Q422" s="218">
        <v>207</v>
      </c>
      <c r="T422">
        <v>129</v>
      </c>
    </row>
    <row r="423" spans="9:20" x14ac:dyDescent="0.25">
      <c r="I423" s="424" t="s">
        <v>269</v>
      </c>
      <c r="J423" s="217">
        <v>0.37269999999999998</v>
      </c>
      <c r="M423">
        <v>129</v>
      </c>
      <c r="P423" s="424" t="s">
        <v>125</v>
      </c>
      <c r="Q423" s="217">
        <v>0.43080000000000002</v>
      </c>
      <c r="T423">
        <v>130</v>
      </c>
    </row>
    <row r="424" spans="9:20" ht="15.75" thickBot="1" x14ac:dyDescent="0.3">
      <c r="I424" s="425"/>
      <c r="J424" s="218">
        <v>208</v>
      </c>
      <c r="M424">
        <v>130</v>
      </c>
      <c r="P424" s="425"/>
      <c r="Q424" s="218">
        <v>208</v>
      </c>
      <c r="T424">
        <v>131</v>
      </c>
    </row>
    <row r="425" spans="9:20" x14ac:dyDescent="0.25">
      <c r="I425" s="13" t="s">
        <v>326</v>
      </c>
      <c r="J425" s="217">
        <v>0.37119999999999997</v>
      </c>
      <c r="M425">
        <v>131</v>
      </c>
      <c r="P425" s="424" t="s">
        <v>215</v>
      </c>
      <c r="Q425" s="217">
        <v>0.43059999999999998</v>
      </c>
      <c r="T425">
        <v>132</v>
      </c>
    </row>
    <row r="426" spans="9:20" ht="15.75" thickBot="1" x14ac:dyDescent="0.3">
      <c r="I426" s="14" t="s">
        <v>426</v>
      </c>
      <c r="J426" s="218">
        <v>209</v>
      </c>
      <c r="M426">
        <v>132</v>
      </c>
      <c r="P426" s="425"/>
      <c r="Q426" s="218">
        <v>209</v>
      </c>
      <c r="T426">
        <v>133</v>
      </c>
    </row>
    <row r="427" spans="9:20" x14ac:dyDescent="0.25">
      <c r="I427" s="424" t="s">
        <v>368</v>
      </c>
      <c r="J427" s="217">
        <v>0.37069999999999997</v>
      </c>
      <c r="M427">
        <v>133</v>
      </c>
      <c r="P427" s="13" t="s">
        <v>275</v>
      </c>
      <c r="Q427" s="217">
        <v>0.43049999999999999</v>
      </c>
      <c r="T427">
        <v>134</v>
      </c>
    </row>
    <row r="428" spans="9:20" ht="15.75" thickBot="1" x14ac:dyDescent="0.3">
      <c r="I428" s="425"/>
      <c r="J428" s="218">
        <v>210</v>
      </c>
      <c r="M428">
        <v>134</v>
      </c>
      <c r="P428" s="14" t="s">
        <v>427</v>
      </c>
      <c r="Q428" s="218">
        <v>210</v>
      </c>
      <c r="T428">
        <v>135</v>
      </c>
    </row>
    <row r="429" spans="9:20" x14ac:dyDescent="0.25">
      <c r="I429" s="424" t="s">
        <v>257</v>
      </c>
      <c r="J429" s="217">
        <v>0.37019999999999997</v>
      </c>
      <c r="M429">
        <v>135</v>
      </c>
      <c r="P429" s="424" t="s">
        <v>66</v>
      </c>
      <c r="Q429" s="217">
        <v>0.42759999999999998</v>
      </c>
      <c r="T429">
        <v>136</v>
      </c>
    </row>
    <row r="430" spans="9:20" ht="15.75" thickBot="1" x14ac:dyDescent="0.3">
      <c r="I430" s="425"/>
      <c r="J430" s="218">
        <v>211</v>
      </c>
      <c r="M430">
        <v>136</v>
      </c>
      <c r="P430" s="425"/>
      <c r="Q430" s="218">
        <v>211</v>
      </c>
      <c r="T430">
        <v>137</v>
      </c>
    </row>
    <row r="431" spans="9:20" x14ac:dyDescent="0.25">
      <c r="I431" s="424" t="s">
        <v>299</v>
      </c>
      <c r="J431" s="217">
        <v>0.36859999999999998</v>
      </c>
      <c r="M431">
        <v>137</v>
      </c>
      <c r="P431" s="424" t="s">
        <v>289</v>
      </c>
      <c r="Q431" s="217">
        <v>0.42759999999999998</v>
      </c>
      <c r="T431">
        <v>138</v>
      </c>
    </row>
    <row r="432" spans="9:20" ht="15.75" thickBot="1" x14ac:dyDescent="0.3">
      <c r="I432" s="425"/>
      <c r="J432" s="218">
        <v>212</v>
      </c>
      <c r="M432">
        <v>139</v>
      </c>
      <c r="P432" s="425"/>
      <c r="Q432" s="218">
        <v>212</v>
      </c>
      <c r="T432">
        <v>139</v>
      </c>
    </row>
    <row r="433" spans="9:20" x14ac:dyDescent="0.25">
      <c r="I433" s="424" t="s">
        <v>302</v>
      </c>
      <c r="J433" s="217">
        <v>0.3654</v>
      </c>
      <c r="M433">
        <v>140</v>
      </c>
      <c r="P433" s="424" t="s">
        <v>249</v>
      </c>
      <c r="Q433" s="217">
        <v>0.42749999999999999</v>
      </c>
      <c r="T433">
        <v>140</v>
      </c>
    </row>
    <row r="434" spans="9:20" ht="15.75" thickBot="1" x14ac:dyDescent="0.3">
      <c r="I434" s="425"/>
      <c r="J434" s="218">
        <v>213</v>
      </c>
      <c r="M434">
        <v>141</v>
      </c>
      <c r="P434" s="425"/>
      <c r="Q434" s="218">
        <v>213</v>
      </c>
      <c r="T434">
        <v>141</v>
      </c>
    </row>
    <row r="435" spans="9:20" x14ac:dyDescent="0.25">
      <c r="I435" s="424" t="s">
        <v>195</v>
      </c>
      <c r="J435" s="217">
        <v>0.36349999999999999</v>
      </c>
      <c r="M435">
        <v>142</v>
      </c>
      <c r="P435" s="424" t="s">
        <v>270</v>
      </c>
      <c r="Q435" s="217">
        <v>0.42620000000000002</v>
      </c>
      <c r="T435">
        <v>143</v>
      </c>
    </row>
    <row r="436" spans="9:20" ht="15.75" thickBot="1" x14ac:dyDescent="0.3">
      <c r="I436" s="425"/>
      <c r="J436" s="218">
        <v>214</v>
      </c>
      <c r="M436">
        <v>143</v>
      </c>
      <c r="P436" s="425"/>
      <c r="Q436" s="218">
        <v>214</v>
      </c>
      <c r="T436">
        <v>144</v>
      </c>
    </row>
    <row r="437" spans="9:20" x14ac:dyDescent="0.25">
      <c r="I437" s="424" t="s">
        <v>305</v>
      </c>
      <c r="J437" s="217">
        <v>0.36109999999999998</v>
      </c>
      <c r="M437">
        <v>144</v>
      </c>
      <c r="P437" s="424" t="s">
        <v>146</v>
      </c>
      <c r="Q437" s="217">
        <v>0.4249</v>
      </c>
      <c r="T437">
        <v>146</v>
      </c>
    </row>
    <row r="438" spans="9:20" ht="15.75" thickBot="1" x14ac:dyDescent="0.3">
      <c r="I438" s="425"/>
      <c r="J438" s="218">
        <v>215</v>
      </c>
      <c r="M438">
        <v>145</v>
      </c>
      <c r="P438" s="425"/>
      <c r="Q438" s="218">
        <v>215</v>
      </c>
      <c r="T438">
        <v>147</v>
      </c>
    </row>
    <row r="439" spans="9:20" x14ac:dyDescent="0.25">
      <c r="I439" s="424" t="s">
        <v>51</v>
      </c>
      <c r="J439" s="217">
        <v>0.35389999999999999</v>
      </c>
      <c r="M439">
        <v>146</v>
      </c>
      <c r="P439" s="424" t="s">
        <v>350</v>
      </c>
      <c r="Q439" s="217">
        <v>0.4178</v>
      </c>
      <c r="T439">
        <v>148</v>
      </c>
    </row>
    <row r="440" spans="9:20" ht="15.75" thickBot="1" x14ac:dyDescent="0.3">
      <c r="I440" s="425"/>
      <c r="J440" s="218">
        <v>216</v>
      </c>
      <c r="M440">
        <v>147</v>
      </c>
      <c r="P440" s="425"/>
      <c r="Q440" s="218">
        <v>216</v>
      </c>
      <c r="T440">
        <v>149</v>
      </c>
    </row>
    <row r="441" spans="9:20" x14ac:dyDescent="0.25">
      <c r="I441" s="424" t="s">
        <v>43</v>
      </c>
      <c r="J441" s="217">
        <v>0.35149999999999998</v>
      </c>
      <c r="M441">
        <v>149</v>
      </c>
      <c r="P441" s="424" t="s">
        <v>97</v>
      </c>
      <c r="Q441" s="217">
        <v>0.41420000000000001</v>
      </c>
      <c r="T441">
        <v>150</v>
      </c>
    </row>
    <row r="442" spans="9:20" ht="15.75" thickBot="1" x14ac:dyDescent="0.3">
      <c r="I442" s="425"/>
      <c r="J442" s="218">
        <v>217</v>
      </c>
      <c r="M442">
        <v>150</v>
      </c>
      <c r="P442" s="425"/>
      <c r="Q442" s="218">
        <v>217</v>
      </c>
      <c r="T442">
        <v>151</v>
      </c>
    </row>
    <row r="443" spans="9:20" x14ac:dyDescent="0.25">
      <c r="I443" s="424" t="s">
        <v>293</v>
      </c>
      <c r="J443" s="217">
        <v>0.3508</v>
      </c>
      <c r="M443">
        <v>151</v>
      </c>
      <c r="P443" s="424" t="s">
        <v>325</v>
      </c>
      <c r="Q443" s="217">
        <v>0.41310000000000002</v>
      </c>
      <c r="T443">
        <v>152</v>
      </c>
    </row>
    <row r="444" spans="9:20" ht="15.75" thickBot="1" x14ac:dyDescent="0.3">
      <c r="I444" s="425"/>
      <c r="J444" s="218">
        <v>218</v>
      </c>
      <c r="M444">
        <v>152</v>
      </c>
      <c r="P444" s="425"/>
      <c r="Q444" s="218">
        <v>218</v>
      </c>
      <c r="T444">
        <v>154</v>
      </c>
    </row>
    <row r="445" spans="9:20" x14ac:dyDescent="0.25">
      <c r="I445" s="424" t="s">
        <v>223</v>
      </c>
      <c r="J445" s="217">
        <v>0.34939999999999999</v>
      </c>
      <c r="M445">
        <v>153</v>
      </c>
      <c r="P445" s="424" t="s">
        <v>119</v>
      </c>
      <c r="Q445" s="217">
        <v>0.41220000000000001</v>
      </c>
      <c r="T445">
        <v>156</v>
      </c>
    </row>
    <row r="446" spans="9:20" ht="15.75" thickBot="1" x14ac:dyDescent="0.3">
      <c r="I446" s="425"/>
      <c r="J446" s="218">
        <v>219</v>
      </c>
      <c r="M446">
        <v>154</v>
      </c>
      <c r="P446" s="425"/>
      <c r="Q446" s="218">
        <v>219</v>
      </c>
      <c r="T446">
        <v>157</v>
      </c>
    </row>
    <row r="447" spans="9:20" x14ac:dyDescent="0.25">
      <c r="I447" s="424" t="s">
        <v>101</v>
      </c>
      <c r="J447" s="217">
        <v>0.3468</v>
      </c>
      <c r="M447">
        <v>156</v>
      </c>
      <c r="P447" s="424" t="s">
        <v>81</v>
      </c>
      <c r="Q447" s="217">
        <v>0.41210000000000002</v>
      </c>
      <c r="T447">
        <v>158</v>
      </c>
    </row>
    <row r="448" spans="9:20" ht="15.75" thickBot="1" x14ac:dyDescent="0.3">
      <c r="I448" s="425"/>
      <c r="J448" s="218">
        <v>220</v>
      </c>
      <c r="M448">
        <v>157</v>
      </c>
      <c r="P448" s="425"/>
      <c r="Q448" s="218">
        <v>220</v>
      </c>
      <c r="T448">
        <v>159</v>
      </c>
    </row>
    <row r="449" spans="9:20" x14ac:dyDescent="0.25">
      <c r="I449" s="13" t="s">
        <v>236</v>
      </c>
      <c r="J449" s="217">
        <v>0.34639999999999999</v>
      </c>
      <c r="M449">
        <v>158</v>
      </c>
      <c r="P449" s="424" t="s">
        <v>322</v>
      </c>
      <c r="Q449" s="217">
        <v>0.41210000000000002</v>
      </c>
      <c r="T449">
        <v>160</v>
      </c>
    </row>
    <row r="450" spans="9:20" ht="15.75" thickBot="1" x14ac:dyDescent="0.3">
      <c r="I450" s="14" t="s">
        <v>426</v>
      </c>
      <c r="J450" s="218">
        <v>221</v>
      </c>
      <c r="M450">
        <v>160</v>
      </c>
      <c r="P450" s="425"/>
      <c r="Q450" s="218">
        <v>221</v>
      </c>
      <c r="T450">
        <v>161</v>
      </c>
    </row>
    <row r="451" spans="9:20" x14ac:dyDescent="0.25">
      <c r="I451" s="424" t="s">
        <v>161</v>
      </c>
      <c r="J451" s="217">
        <v>0.3458</v>
      </c>
      <c r="M451">
        <v>161</v>
      </c>
      <c r="P451" s="424" t="s">
        <v>110</v>
      </c>
      <c r="Q451" s="217">
        <v>0.41149999999999998</v>
      </c>
      <c r="T451">
        <v>162</v>
      </c>
    </row>
    <row r="452" spans="9:20" ht="15.75" thickBot="1" x14ac:dyDescent="0.3">
      <c r="I452" s="425"/>
      <c r="J452" s="218">
        <v>222</v>
      </c>
      <c r="M452">
        <v>162</v>
      </c>
      <c r="P452" s="425"/>
      <c r="Q452" s="218">
        <v>222</v>
      </c>
      <c r="T452">
        <v>163</v>
      </c>
    </row>
    <row r="453" spans="9:20" x14ac:dyDescent="0.25">
      <c r="I453" s="424" t="s">
        <v>229</v>
      </c>
      <c r="J453" s="217">
        <v>0.34549999999999997</v>
      </c>
      <c r="M453">
        <v>163</v>
      </c>
      <c r="P453" s="424" t="s">
        <v>246</v>
      </c>
      <c r="Q453" s="217">
        <v>0.41099999999999998</v>
      </c>
      <c r="T453">
        <v>164</v>
      </c>
    </row>
    <row r="454" spans="9:20" ht="15.75" thickBot="1" x14ac:dyDescent="0.3">
      <c r="I454" s="425"/>
      <c r="J454" s="218">
        <v>223</v>
      </c>
      <c r="M454">
        <v>165</v>
      </c>
      <c r="P454" s="425"/>
      <c r="Q454" s="218">
        <v>223</v>
      </c>
      <c r="T454">
        <v>165</v>
      </c>
    </row>
    <row r="455" spans="9:20" x14ac:dyDescent="0.25">
      <c r="I455" s="424" t="s">
        <v>258</v>
      </c>
      <c r="J455" s="217">
        <v>0.3453</v>
      </c>
      <c r="M455">
        <v>166</v>
      </c>
      <c r="P455" s="424" t="s">
        <v>302</v>
      </c>
      <c r="Q455" s="217">
        <v>0.40570000000000001</v>
      </c>
      <c r="T455">
        <v>166</v>
      </c>
    </row>
    <row r="456" spans="9:20" ht="15.75" thickBot="1" x14ac:dyDescent="0.3">
      <c r="I456" s="425"/>
      <c r="J456" s="218">
        <v>224</v>
      </c>
      <c r="M456">
        <v>168</v>
      </c>
      <c r="P456" s="425"/>
      <c r="Q456" s="218">
        <v>224</v>
      </c>
      <c r="T456">
        <v>167</v>
      </c>
    </row>
    <row r="457" spans="9:20" x14ac:dyDescent="0.25">
      <c r="I457" s="424" t="s">
        <v>369</v>
      </c>
      <c r="J457" s="217">
        <v>0.33839999999999998</v>
      </c>
      <c r="M457">
        <v>169</v>
      </c>
      <c r="P457" s="424" t="s">
        <v>147</v>
      </c>
      <c r="Q457" s="217">
        <v>0.40379999999999999</v>
      </c>
      <c r="T457">
        <v>168</v>
      </c>
    </row>
    <row r="458" spans="9:20" ht="15.75" thickBot="1" x14ac:dyDescent="0.3">
      <c r="I458" s="425"/>
      <c r="J458" s="218">
        <v>225</v>
      </c>
      <c r="M458">
        <v>170</v>
      </c>
      <c r="P458" s="425"/>
      <c r="Q458" s="218">
        <v>225</v>
      </c>
      <c r="T458">
        <v>169</v>
      </c>
    </row>
    <row r="459" spans="9:20" ht="15.75" thickBot="1" x14ac:dyDescent="0.3">
      <c r="I459" s="63" t="s">
        <v>23</v>
      </c>
      <c r="J459" s="64" t="s">
        <v>391</v>
      </c>
      <c r="M459">
        <v>171</v>
      </c>
      <c r="P459" s="63" t="s">
        <v>23</v>
      </c>
      <c r="Q459" s="64" t="s">
        <v>391</v>
      </c>
      <c r="T459">
        <v>170</v>
      </c>
    </row>
    <row r="460" spans="9:20" x14ac:dyDescent="0.25">
      <c r="I460" s="424" t="s">
        <v>246</v>
      </c>
      <c r="J460" s="217">
        <v>0.33660000000000001</v>
      </c>
      <c r="M460">
        <v>172</v>
      </c>
      <c r="P460" s="424" t="s">
        <v>282</v>
      </c>
      <c r="Q460" s="217">
        <v>0.40289999999999998</v>
      </c>
      <c r="T460">
        <v>171</v>
      </c>
    </row>
    <row r="461" spans="9:20" ht="15.75" thickBot="1" x14ac:dyDescent="0.3">
      <c r="I461" s="425"/>
      <c r="J461" s="218">
        <v>226</v>
      </c>
      <c r="M461">
        <v>173</v>
      </c>
      <c r="P461" s="425"/>
      <c r="Q461" s="218">
        <v>226</v>
      </c>
      <c r="T461">
        <v>173</v>
      </c>
    </row>
    <row r="462" spans="9:20" x14ac:dyDescent="0.25">
      <c r="I462" s="424" t="s">
        <v>429</v>
      </c>
      <c r="J462" s="217">
        <v>0.3352</v>
      </c>
      <c r="M462">
        <v>174</v>
      </c>
      <c r="P462" s="424" t="s">
        <v>193</v>
      </c>
      <c r="Q462" s="217">
        <v>0.39979999999999999</v>
      </c>
      <c r="T462">
        <v>174</v>
      </c>
    </row>
    <row r="463" spans="9:20" ht="15.75" thickBot="1" x14ac:dyDescent="0.3">
      <c r="I463" s="425"/>
      <c r="J463" s="218">
        <v>227</v>
      </c>
      <c r="M463">
        <v>175</v>
      </c>
      <c r="P463" s="425"/>
      <c r="Q463" s="218">
        <v>227</v>
      </c>
      <c r="T463">
        <v>175</v>
      </c>
    </row>
    <row r="464" spans="9:20" x14ac:dyDescent="0.25">
      <c r="I464" s="424" t="s">
        <v>73</v>
      </c>
      <c r="J464" s="217">
        <v>0.3342</v>
      </c>
      <c r="M464">
        <v>177</v>
      </c>
      <c r="P464" s="424" t="s">
        <v>429</v>
      </c>
      <c r="Q464" s="217">
        <v>0.39500000000000002</v>
      </c>
      <c r="T464">
        <v>177</v>
      </c>
    </row>
    <row r="465" spans="9:20" ht="15.75" thickBot="1" x14ac:dyDescent="0.3">
      <c r="I465" s="425"/>
      <c r="J465" s="218">
        <v>228</v>
      </c>
      <c r="M465">
        <v>178</v>
      </c>
      <c r="P465" s="425"/>
      <c r="Q465" s="218">
        <v>228</v>
      </c>
      <c r="T465">
        <v>178</v>
      </c>
    </row>
    <row r="466" spans="9:20" x14ac:dyDescent="0.25">
      <c r="I466" s="424" t="s">
        <v>66</v>
      </c>
      <c r="J466" s="217">
        <v>0.33210000000000001</v>
      </c>
      <c r="M466">
        <v>179</v>
      </c>
      <c r="P466" s="424" t="s">
        <v>230</v>
      </c>
      <c r="Q466" s="217">
        <v>0.38919999999999999</v>
      </c>
      <c r="T466">
        <v>179</v>
      </c>
    </row>
    <row r="467" spans="9:20" ht="15.75" thickBot="1" x14ac:dyDescent="0.3">
      <c r="I467" s="425"/>
      <c r="J467" s="218">
        <v>229</v>
      </c>
      <c r="M467">
        <v>180</v>
      </c>
      <c r="P467" s="425"/>
      <c r="Q467" s="218">
        <v>229</v>
      </c>
      <c r="T467">
        <v>180</v>
      </c>
    </row>
    <row r="468" spans="9:20" x14ac:dyDescent="0.25">
      <c r="I468" s="424" t="s">
        <v>242</v>
      </c>
      <c r="J468" s="217">
        <v>0.33090000000000003</v>
      </c>
      <c r="M468">
        <v>181</v>
      </c>
      <c r="P468" s="424" t="s">
        <v>257</v>
      </c>
      <c r="Q468" s="217">
        <v>0.38569999999999999</v>
      </c>
      <c r="T468">
        <v>181</v>
      </c>
    </row>
    <row r="469" spans="9:20" ht="15.75" thickBot="1" x14ac:dyDescent="0.3">
      <c r="I469" s="425"/>
      <c r="J469" s="218">
        <v>230</v>
      </c>
      <c r="M469">
        <v>182</v>
      </c>
      <c r="P469" s="425"/>
      <c r="Q469" s="218">
        <v>230</v>
      </c>
      <c r="T469">
        <v>182</v>
      </c>
    </row>
    <row r="470" spans="9:20" x14ac:dyDescent="0.25">
      <c r="I470" s="424" t="s">
        <v>186</v>
      </c>
      <c r="J470" s="217">
        <v>0.3296</v>
      </c>
      <c r="M470">
        <v>183</v>
      </c>
      <c r="P470" s="424" t="s">
        <v>71</v>
      </c>
      <c r="Q470" s="217">
        <v>0.38219999999999998</v>
      </c>
      <c r="T470">
        <v>183</v>
      </c>
    </row>
    <row r="471" spans="9:20" ht="15.75" thickBot="1" x14ac:dyDescent="0.3">
      <c r="I471" s="425"/>
      <c r="J471" s="218">
        <v>231</v>
      </c>
      <c r="M471">
        <v>184</v>
      </c>
      <c r="P471" s="425"/>
      <c r="Q471" s="218">
        <v>231</v>
      </c>
      <c r="T471">
        <v>184</v>
      </c>
    </row>
    <row r="472" spans="9:20" x14ac:dyDescent="0.25">
      <c r="I472" s="424" t="s">
        <v>100</v>
      </c>
      <c r="J472" s="217">
        <v>0.32850000000000001</v>
      </c>
      <c r="M472">
        <v>185</v>
      </c>
      <c r="P472" s="13" t="s">
        <v>173</v>
      </c>
      <c r="Q472" s="217">
        <v>0.38140000000000002</v>
      </c>
      <c r="T472">
        <v>185</v>
      </c>
    </row>
    <row r="473" spans="9:20" ht="15.75" thickBot="1" x14ac:dyDescent="0.3">
      <c r="I473" s="425"/>
      <c r="J473" s="218">
        <v>232</v>
      </c>
      <c r="M473">
        <v>186</v>
      </c>
      <c r="P473" s="14" t="s">
        <v>427</v>
      </c>
      <c r="Q473" s="218">
        <v>232</v>
      </c>
      <c r="T473">
        <v>186</v>
      </c>
    </row>
    <row r="474" spans="9:20" x14ac:dyDescent="0.25">
      <c r="I474" s="424" t="s">
        <v>345</v>
      </c>
      <c r="J474" s="217">
        <v>0.32790000000000002</v>
      </c>
      <c r="M474">
        <v>187</v>
      </c>
      <c r="P474" s="424" t="s">
        <v>241</v>
      </c>
      <c r="Q474" s="217">
        <v>0.38069999999999998</v>
      </c>
      <c r="T474">
        <v>187</v>
      </c>
    </row>
    <row r="475" spans="9:20" ht="15.75" thickBot="1" x14ac:dyDescent="0.3">
      <c r="I475" s="425"/>
      <c r="J475" s="218">
        <v>233</v>
      </c>
      <c r="M475">
        <v>188</v>
      </c>
      <c r="P475" s="425"/>
      <c r="Q475" s="218">
        <v>233</v>
      </c>
      <c r="T475">
        <v>188</v>
      </c>
    </row>
    <row r="476" spans="9:20" x14ac:dyDescent="0.25">
      <c r="I476" s="424" t="s">
        <v>310</v>
      </c>
      <c r="J476" s="217">
        <v>0.32690000000000002</v>
      </c>
      <c r="M476">
        <v>189</v>
      </c>
      <c r="P476" s="424" t="s">
        <v>211</v>
      </c>
      <c r="Q476" s="217">
        <v>0.36919999999999997</v>
      </c>
      <c r="T476">
        <v>189</v>
      </c>
    </row>
    <row r="477" spans="9:20" ht="15.75" thickBot="1" x14ac:dyDescent="0.3">
      <c r="I477" s="425"/>
      <c r="J477" s="218">
        <v>234</v>
      </c>
      <c r="M477">
        <v>190</v>
      </c>
      <c r="P477" s="425"/>
      <c r="Q477" s="218">
        <v>234</v>
      </c>
      <c r="T477">
        <v>190</v>
      </c>
    </row>
    <row r="478" spans="9:20" x14ac:dyDescent="0.25">
      <c r="I478" s="424" t="s">
        <v>102</v>
      </c>
      <c r="J478" s="217">
        <v>0.32600000000000001</v>
      </c>
      <c r="M478">
        <v>191</v>
      </c>
      <c r="P478" s="424" t="s">
        <v>95</v>
      </c>
      <c r="Q478" s="217">
        <v>0.36899999999999999</v>
      </c>
      <c r="T478">
        <v>191</v>
      </c>
    </row>
    <row r="479" spans="9:20" ht="15.75" thickBot="1" x14ac:dyDescent="0.3">
      <c r="I479" s="425"/>
      <c r="J479" s="218">
        <v>235</v>
      </c>
      <c r="M479">
        <v>193</v>
      </c>
      <c r="P479" s="425"/>
      <c r="Q479" s="218">
        <v>235</v>
      </c>
      <c r="T479">
        <v>192</v>
      </c>
    </row>
    <row r="480" spans="9:20" x14ac:dyDescent="0.25">
      <c r="I480" s="424" t="s">
        <v>65</v>
      </c>
      <c r="J480" s="217">
        <v>0.32450000000000001</v>
      </c>
      <c r="M480">
        <v>194</v>
      </c>
      <c r="P480" s="424" t="s">
        <v>65</v>
      </c>
      <c r="Q480" s="217">
        <v>0.36809999999999998</v>
      </c>
      <c r="T480">
        <v>193</v>
      </c>
    </row>
    <row r="481" spans="9:20" ht="15.75" thickBot="1" x14ac:dyDescent="0.3">
      <c r="I481" s="425"/>
      <c r="J481" s="218">
        <v>236</v>
      </c>
      <c r="M481">
        <v>195</v>
      </c>
      <c r="P481" s="425"/>
      <c r="Q481" s="218">
        <v>236</v>
      </c>
      <c r="T481">
        <v>194</v>
      </c>
    </row>
    <row r="482" spans="9:20" x14ac:dyDescent="0.25">
      <c r="I482" s="424" t="s">
        <v>80</v>
      </c>
      <c r="J482" s="217">
        <v>0.32100000000000001</v>
      </c>
      <c r="M482">
        <v>196</v>
      </c>
      <c r="P482" s="424" t="s">
        <v>63</v>
      </c>
      <c r="Q482" s="217">
        <v>0.36780000000000002</v>
      </c>
      <c r="T482">
        <v>195</v>
      </c>
    </row>
    <row r="483" spans="9:20" ht="15.75" thickBot="1" x14ac:dyDescent="0.3">
      <c r="I483" s="425"/>
      <c r="J483" s="218">
        <v>237</v>
      </c>
      <c r="M483">
        <v>197</v>
      </c>
      <c r="P483" s="425"/>
      <c r="Q483" s="218">
        <v>237</v>
      </c>
      <c r="T483">
        <v>196</v>
      </c>
    </row>
    <row r="484" spans="9:20" x14ac:dyDescent="0.25">
      <c r="I484" s="424" t="s">
        <v>254</v>
      </c>
      <c r="J484" s="217">
        <v>0.31919999999999998</v>
      </c>
      <c r="M484">
        <v>198</v>
      </c>
      <c r="P484" s="424" t="s">
        <v>155</v>
      </c>
      <c r="Q484" s="217">
        <v>0.36630000000000001</v>
      </c>
      <c r="T484">
        <v>197</v>
      </c>
    </row>
    <row r="485" spans="9:20" ht="15.75" thickBot="1" x14ac:dyDescent="0.3">
      <c r="I485" s="425"/>
      <c r="J485" s="218">
        <v>238</v>
      </c>
      <c r="M485">
        <v>199</v>
      </c>
      <c r="P485" s="425"/>
      <c r="Q485" s="218">
        <v>238</v>
      </c>
      <c r="T485">
        <v>198</v>
      </c>
    </row>
    <row r="486" spans="9:20" x14ac:dyDescent="0.25">
      <c r="I486" s="424" t="s">
        <v>331</v>
      </c>
      <c r="J486" s="217">
        <v>0.31890000000000002</v>
      </c>
      <c r="M486">
        <v>200</v>
      </c>
      <c r="P486" s="424" t="s">
        <v>354</v>
      </c>
      <c r="Q486" s="217">
        <v>0.36359999999999998</v>
      </c>
      <c r="T486">
        <v>199</v>
      </c>
    </row>
    <row r="487" spans="9:20" ht="15.75" thickBot="1" x14ac:dyDescent="0.3">
      <c r="I487" s="425"/>
      <c r="J487" s="218">
        <v>239</v>
      </c>
      <c r="M487">
        <v>201</v>
      </c>
      <c r="P487" s="425"/>
      <c r="Q487" s="218">
        <v>239</v>
      </c>
      <c r="T487">
        <v>200</v>
      </c>
    </row>
    <row r="488" spans="9:20" x14ac:dyDescent="0.25">
      <c r="I488" s="424" t="s">
        <v>346</v>
      </c>
      <c r="J488" s="217">
        <v>0.31330000000000002</v>
      </c>
      <c r="M488">
        <v>202</v>
      </c>
      <c r="P488" s="424" t="s">
        <v>111</v>
      </c>
      <c r="Q488" s="217">
        <v>0.36330000000000001</v>
      </c>
      <c r="T488">
        <v>201</v>
      </c>
    </row>
    <row r="489" spans="9:20" ht="15.75" thickBot="1" x14ac:dyDescent="0.3">
      <c r="I489" s="425"/>
      <c r="J489" s="218">
        <v>240</v>
      </c>
      <c r="M489">
        <v>203</v>
      </c>
      <c r="P489" s="425"/>
      <c r="Q489" s="218">
        <v>240</v>
      </c>
      <c r="T489">
        <v>202</v>
      </c>
    </row>
    <row r="490" spans="9:20" x14ac:dyDescent="0.25">
      <c r="I490" s="424" t="s">
        <v>155</v>
      </c>
      <c r="J490" s="217">
        <v>0.31019999999999998</v>
      </c>
      <c r="M490">
        <v>204</v>
      </c>
      <c r="P490" s="424" t="s">
        <v>219</v>
      </c>
      <c r="Q490" s="217">
        <v>0.3619</v>
      </c>
      <c r="T490">
        <v>203</v>
      </c>
    </row>
    <row r="491" spans="9:20" ht="15.75" thickBot="1" x14ac:dyDescent="0.3">
      <c r="I491" s="425"/>
      <c r="J491" s="218">
        <v>241</v>
      </c>
      <c r="M491">
        <v>205</v>
      </c>
      <c r="P491" s="425"/>
      <c r="Q491" s="218">
        <v>241</v>
      </c>
      <c r="T491">
        <v>204</v>
      </c>
    </row>
    <row r="492" spans="9:20" x14ac:dyDescent="0.25">
      <c r="I492" s="424" t="s">
        <v>197</v>
      </c>
      <c r="J492" s="217">
        <v>0.3085</v>
      </c>
      <c r="M492">
        <v>206</v>
      </c>
      <c r="P492" s="424" t="s">
        <v>44</v>
      </c>
      <c r="Q492" s="217">
        <v>0.36159999999999998</v>
      </c>
      <c r="T492">
        <v>205</v>
      </c>
    </row>
    <row r="493" spans="9:20" ht="15.75" thickBot="1" x14ac:dyDescent="0.3">
      <c r="I493" s="425"/>
      <c r="J493" s="218">
        <v>242</v>
      </c>
      <c r="M493">
        <v>207</v>
      </c>
      <c r="P493" s="425"/>
      <c r="Q493" s="218">
        <v>242</v>
      </c>
      <c r="T493">
        <v>206</v>
      </c>
    </row>
    <row r="494" spans="9:20" x14ac:dyDescent="0.25">
      <c r="I494" s="424" t="s">
        <v>238</v>
      </c>
      <c r="J494" s="217">
        <v>0.30690000000000001</v>
      </c>
      <c r="M494">
        <v>208</v>
      </c>
      <c r="P494" s="424" t="s">
        <v>165</v>
      </c>
      <c r="Q494" s="217">
        <v>0.36120000000000002</v>
      </c>
      <c r="T494">
        <v>207</v>
      </c>
    </row>
    <row r="495" spans="9:20" ht="15.75" thickBot="1" x14ac:dyDescent="0.3">
      <c r="I495" s="425"/>
      <c r="J495" s="218">
        <v>243</v>
      </c>
      <c r="M495">
        <v>210</v>
      </c>
      <c r="P495" s="425"/>
      <c r="Q495" s="218">
        <v>243</v>
      </c>
      <c r="T495">
        <v>208</v>
      </c>
    </row>
    <row r="496" spans="9:20" x14ac:dyDescent="0.25">
      <c r="I496" s="424" t="s">
        <v>89</v>
      </c>
      <c r="J496" s="217">
        <v>0.30330000000000001</v>
      </c>
      <c r="M496">
        <v>211</v>
      </c>
      <c r="P496" s="424" t="s">
        <v>221</v>
      </c>
      <c r="Q496" s="217">
        <v>0.36109999999999998</v>
      </c>
      <c r="T496">
        <v>209</v>
      </c>
    </row>
    <row r="497" spans="9:20" ht="15.75" thickBot="1" x14ac:dyDescent="0.3">
      <c r="I497" s="425"/>
      <c r="J497" s="218">
        <v>244</v>
      </c>
      <c r="M497">
        <v>212</v>
      </c>
      <c r="P497" s="425"/>
      <c r="Q497" s="218">
        <v>244</v>
      </c>
      <c r="T497">
        <v>211</v>
      </c>
    </row>
    <row r="498" spans="9:20" x14ac:dyDescent="0.25">
      <c r="I498" s="424" t="s">
        <v>111</v>
      </c>
      <c r="J498" s="217">
        <v>0.30020000000000002</v>
      </c>
      <c r="M498">
        <v>213</v>
      </c>
      <c r="P498" s="424" t="s">
        <v>301</v>
      </c>
      <c r="Q498" s="217">
        <v>0.35959999999999998</v>
      </c>
      <c r="T498">
        <v>212</v>
      </c>
    </row>
    <row r="499" spans="9:20" ht="15.75" thickBot="1" x14ac:dyDescent="0.3">
      <c r="I499" s="425"/>
      <c r="J499" s="218">
        <v>245</v>
      </c>
      <c r="M499">
        <v>214</v>
      </c>
      <c r="P499" s="425"/>
      <c r="Q499" s="218">
        <v>245</v>
      </c>
      <c r="T499">
        <v>213</v>
      </c>
    </row>
    <row r="500" spans="9:20" x14ac:dyDescent="0.25">
      <c r="I500" s="424" t="s">
        <v>325</v>
      </c>
      <c r="J500" s="217">
        <v>0.2999</v>
      </c>
      <c r="M500">
        <v>215</v>
      </c>
      <c r="P500" s="424" t="s">
        <v>201</v>
      </c>
      <c r="Q500" s="217">
        <v>0.35120000000000001</v>
      </c>
      <c r="T500">
        <v>214</v>
      </c>
    </row>
    <row r="501" spans="9:20" ht="15.75" thickBot="1" x14ac:dyDescent="0.3">
      <c r="I501" s="425"/>
      <c r="J501" s="218">
        <v>246</v>
      </c>
      <c r="M501">
        <v>216</v>
      </c>
      <c r="P501" s="425"/>
      <c r="Q501" s="218">
        <v>246</v>
      </c>
      <c r="T501">
        <v>215</v>
      </c>
    </row>
    <row r="502" spans="9:20" x14ac:dyDescent="0.25">
      <c r="I502" s="424" t="s">
        <v>150</v>
      </c>
      <c r="J502" s="217">
        <v>0.29970000000000002</v>
      </c>
      <c r="M502">
        <v>217</v>
      </c>
      <c r="P502" s="424" t="s">
        <v>299</v>
      </c>
      <c r="Q502" s="217">
        <v>0.34820000000000001</v>
      </c>
      <c r="T502">
        <v>216</v>
      </c>
    </row>
    <row r="503" spans="9:20" ht="15.75" thickBot="1" x14ac:dyDescent="0.3">
      <c r="I503" s="425"/>
      <c r="J503" s="218">
        <v>247</v>
      </c>
      <c r="M503">
        <v>218</v>
      </c>
      <c r="P503" s="425"/>
      <c r="Q503" s="218">
        <v>247</v>
      </c>
      <c r="T503">
        <v>217</v>
      </c>
    </row>
    <row r="504" spans="9:20" x14ac:dyDescent="0.25">
      <c r="I504" s="424" t="s">
        <v>263</v>
      </c>
      <c r="J504" s="217">
        <v>0.29749999999999999</v>
      </c>
      <c r="M504">
        <v>219</v>
      </c>
      <c r="P504" s="424" t="s">
        <v>345</v>
      </c>
      <c r="Q504" s="217">
        <v>0.34810000000000002</v>
      </c>
      <c r="T504">
        <v>218</v>
      </c>
    </row>
    <row r="505" spans="9:20" ht="15.75" thickBot="1" x14ac:dyDescent="0.3">
      <c r="I505" s="425"/>
      <c r="J505" s="218">
        <v>248</v>
      </c>
      <c r="M505">
        <v>220</v>
      </c>
      <c r="P505" s="425"/>
      <c r="Q505" s="218">
        <v>248</v>
      </c>
      <c r="T505">
        <v>219</v>
      </c>
    </row>
    <row r="506" spans="9:20" x14ac:dyDescent="0.25">
      <c r="I506" s="424" t="s">
        <v>63</v>
      </c>
      <c r="J506" s="217">
        <v>0.29680000000000001</v>
      </c>
      <c r="M506">
        <v>222</v>
      </c>
      <c r="P506" s="424" t="s">
        <v>149</v>
      </c>
      <c r="Q506" s="217">
        <v>0.3422</v>
      </c>
      <c r="T506">
        <v>220</v>
      </c>
    </row>
    <row r="507" spans="9:20" ht="15.75" thickBot="1" x14ac:dyDescent="0.3">
      <c r="I507" s="425"/>
      <c r="J507" s="218">
        <v>249</v>
      </c>
      <c r="M507">
        <v>223</v>
      </c>
      <c r="P507" s="425"/>
      <c r="Q507" s="218">
        <v>249</v>
      </c>
      <c r="T507">
        <v>221</v>
      </c>
    </row>
    <row r="508" spans="9:20" x14ac:dyDescent="0.25">
      <c r="I508" s="424" t="s">
        <v>332</v>
      </c>
      <c r="J508" s="217">
        <v>0.29459999999999997</v>
      </c>
      <c r="M508">
        <v>224</v>
      </c>
      <c r="P508" s="424" t="s">
        <v>356</v>
      </c>
      <c r="Q508" s="217">
        <v>0.34189999999999998</v>
      </c>
      <c r="T508">
        <v>222</v>
      </c>
    </row>
    <row r="509" spans="9:20" ht="15.75" thickBot="1" x14ac:dyDescent="0.3">
      <c r="I509" s="425"/>
      <c r="J509" s="218">
        <v>250</v>
      </c>
      <c r="M509">
        <v>225</v>
      </c>
      <c r="P509" s="425"/>
      <c r="Q509" s="218">
        <v>250</v>
      </c>
      <c r="T509">
        <v>223</v>
      </c>
    </row>
    <row r="510" spans="9:20" ht="15.75" thickBot="1" x14ac:dyDescent="0.3">
      <c r="I510" s="63" t="s">
        <v>23</v>
      </c>
      <c r="J510" s="64" t="s">
        <v>391</v>
      </c>
      <c r="M510">
        <v>226</v>
      </c>
      <c r="P510" s="63" t="s">
        <v>23</v>
      </c>
      <c r="Q510" s="64" t="s">
        <v>391</v>
      </c>
      <c r="T510">
        <v>224</v>
      </c>
    </row>
    <row r="511" spans="9:20" x14ac:dyDescent="0.25">
      <c r="I511" s="424" t="s">
        <v>71</v>
      </c>
      <c r="J511" s="217">
        <v>0.28689999999999999</v>
      </c>
      <c r="M511">
        <v>227</v>
      </c>
      <c r="P511" s="424" t="s">
        <v>371</v>
      </c>
      <c r="Q511" s="217">
        <v>0.34029999999999999</v>
      </c>
      <c r="T511">
        <v>225</v>
      </c>
    </row>
    <row r="512" spans="9:20" ht="15.75" thickBot="1" x14ac:dyDescent="0.3">
      <c r="I512" s="425"/>
      <c r="J512" s="218">
        <v>251</v>
      </c>
      <c r="M512">
        <v>228</v>
      </c>
      <c r="P512" s="425"/>
      <c r="Q512" s="218">
        <v>251</v>
      </c>
      <c r="T512">
        <v>226</v>
      </c>
    </row>
    <row r="513" spans="9:20" x14ac:dyDescent="0.25">
      <c r="I513" s="424" t="s">
        <v>178</v>
      </c>
      <c r="J513" s="215">
        <v>0.2823</v>
      </c>
      <c r="M513">
        <v>229</v>
      </c>
      <c r="P513" s="424" t="s">
        <v>333</v>
      </c>
      <c r="Q513" s="215">
        <v>0.33950000000000002</v>
      </c>
      <c r="T513">
        <v>227</v>
      </c>
    </row>
    <row r="514" spans="9:20" ht="15.75" thickBot="1" x14ac:dyDescent="0.3">
      <c r="I514" s="425"/>
      <c r="J514" s="216">
        <v>252</v>
      </c>
      <c r="M514">
        <v>230</v>
      </c>
      <c r="P514" s="425"/>
      <c r="Q514" s="216">
        <v>252</v>
      </c>
      <c r="T514">
        <v>228</v>
      </c>
    </row>
    <row r="515" spans="9:20" x14ac:dyDescent="0.25">
      <c r="I515" s="424" t="s">
        <v>249</v>
      </c>
      <c r="J515" s="219">
        <v>0.28110000000000002</v>
      </c>
      <c r="M515">
        <v>231</v>
      </c>
      <c r="P515" s="13" t="s">
        <v>326</v>
      </c>
      <c r="Q515" s="219">
        <v>0.33410000000000001</v>
      </c>
      <c r="T515">
        <v>229</v>
      </c>
    </row>
    <row r="516" spans="9:20" ht="15.75" thickBot="1" x14ac:dyDescent="0.3">
      <c r="I516" s="425"/>
      <c r="J516" s="220">
        <v>253</v>
      </c>
      <c r="M516">
        <v>232</v>
      </c>
      <c r="P516" s="14" t="s">
        <v>426</v>
      </c>
      <c r="Q516" s="220">
        <v>253</v>
      </c>
      <c r="T516">
        <v>230</v>
      </c>
    </row>
    <row r="517" spans="9:20" x14ac:dyDescent="0.25">
      <c r="I517" s="424" t="s">
        <v>201</v>
      </c>
      <c r="J517" s="221">
        <v>0.27689999999999998</v>
      </c>
      <c r="M517">
        <v>233</v>
      </c>
      <c r="P517" s="424" t="s">
        <v>128</v>
      </c>
      <c r="Q517" s="221">
        <v>0.33400000000000002</v>
      </c>
      <c r="T517">
        <v>231</v>
      </c>
    </row>
    <row r="518" spans="9:20" ht="15.75" thickBot="1" x14ac:dyDescent="0.3">
      <c r="I518" s="425"/>
      <c r="J518" s="222">
        <v>254</v>
      </c>
      <c r="M518">
        <v>234</v>
      </c>
      <c r="P518" s="425"/>
      <c r="Q518" s="222">
        <v>254</v>
      </c>
      <c r="T518">
        <v>233</v>
      </c>
    </row>
    <row r="519" spans="9:20" x14ac:dyDescent="0.25">
      <c r="I519" s="424" t="s">
        <v>36</v>
      </c>
      <c r="J519" s="223">
        <v>0.27650000000000002</v>
      </c>
      <c r="M519">
        <v>235</v>
      </c>
      <c r="P519" s="424" t="s">
        <v>263</v>
      </c>
      <c r="Q519" s="223">
        <v>0.33189999999999997</v>
      </c>
      <c r="T519">
        <v>234</v>
      </c>
    </row>
    <row r="520" spans="9:20" ht="15.75" thickBot="1" x14ac:dyDescent="0.3">
      <c r="I520" s="425"/>
      <c r="J520" s="224">
        <v>255</v>
      </c>
      <c r="M520">
        <v>236</v>
      </c>
      <c r="P520" s="425"/>
      <c r="Q520" s="224">
        <v>255</v>
      </c>
      <c r="T520">
        <v>235</v>
      </c>
    </row>
    <row r="521" spans="9:20" x14ac:dyDescent="0.25">
      <c r="I521" s="424" t="s">
        <v>277</v>
      </c>
      <c r="J521" s="225">
        <v>0.27500000000000002</v>
      </c>
      <c r="M521">
        <v>237</v>
      </c>
      <c r="P521" s="424" t="s">
        <v>174</v>
      </c>
      <c r="Q521" s="225">
        <v>0.33189999999999997</v>
      </c>
      <c r="T521">
        <v>236</v>
      </c>
    </row>
    <row r="522" spans="9:20" ht="15.75" thickBot="1" x14ac:dyDescent="0.3">
      <c r="I522" s="425"/>
      <c r="J522" s="226">
        <v>256</v>
      </c>
      <c r="M522">
        <v>238</v>
      </c>
      <c r="P522" s="425"/>
      <c r="Q522" s="226">
        <v>256</v>
      </c>
      <c r="T522">
        <v>237</v>
      </c>
    </row>
    <row r="523" spans="9:20" x14ac:dyDescent="0.25">
      <c r="I523" s="424" t="s">
        <v>338</v>
      </c>
      <c r="J523" s="227">
        <v>0.2722</v>
      </c>
      <c r="M523">
        <v>239</v>
      </c>
      <c r="P523" s="424" t="s">
        <v>340</v>
      </c>
      <c r="Q523" s="227">
        <v>0.32690000000000002</v>
      </c>
      <c r="T523">
        <v>238</v>
      </c>
    </row>
    <row r="524" spans="9:20" ht="15.75" thickBot="1" x14ac:dyDescent="0.3">
      <c r="I524" s="425"/>
      <c r="J524" s="228">
        <v>257</v>
      </c>
      <c r="M524">
        <v>240</v>
      </c>
      <c r="P524" s="425"/>
      <c r="Q524" s="228">
        <v>257</v>
      </c>
      <c r="T524">
        <v>239</v>
      </c>
    </row>
    <row r="525" spans="9:20" x14ac:dyDescent="0.25">
      <c r="I525" s="424" t="s">
        <v>296</v>
      </c>
      <c r="J525" s="229">
        <v>0.27210000000000001</v>
      </c>
      <c r="M525">
        <v>241</v>
      </c>
      <c r="P525" s="424" t="s">
        <v>280</v>
      </c>
      <c r="Q525" s="229">
        <v>0.3256</v>
      </c>
      <c r="T525">
        <v>240</v>
      </c>
    </row>
    <row r="526" spans="9:20" ht="15.75" thickBot="1" x14ac:dyDescent="0.3">
      <c r="I526" s="425"/>
      <c r="J526" s="230">
        <v>258</v>
      </c>
      <c r="M526">
        <v>242</v>
      </c>
      <c r="P526" s="425"/>
      <c r="Q526" s="230">
        <v>258</v>
      </c>
      <c r="T526">
        <v>241</v>
      </c>
    </row>
    <row r="527" spans="9:20" x14ac:dyDescent="0.25">
      <c r="I527" s="13" t="s">
        <v>140</v>
      </c>
      <c r="J527" s="229">
        <v>0.27060000000000001</v>
      </c>
      <c r="M527">
        <v>243</v>
      </c>
      <c r="P527" s="424" t="s">
        <v>327</v>
      </c>
      <c r="Q527" s="229">
        <v>0.32540000000000002</v>
      </c>
      <c r="T527">
        <v>242</v>
      </c>
    </row>
    <row r="528" spans="9:20" ht="15.75" thickBot="1" x14ac:dyDescent="0.3">
      <c r="I528" s="14" t="s">
        <v>427</v>
      </c>
      <c r="J528" s="230">
        <v>259</v>
      </c>
      <c r="M528">
        <v>244</v>
      </c>
      <c r="P528" s="425"/>
      <c r="Q528" s="230">
        <v>259</v>
      </c>
      <c r="T528">
        <v>243</v>
      </c>
    </row>
    <row r="529" spans="9:20" x14ac:dyDescent="0.25">
      <c r="I529" s="424" t="s">
        <v>278</v>
      </c>
      <c r="J529" s="231">
        <v>0.26900000000000002</v>
      </c>
      <c r="M529">
        <v>245</v>
      </c>
      <c r="P529" s="424" t="s">
        <v>75</v>
      </c>
      <c r="Q529" s="231">
        <v>0.32200000000000001</v>
      </c>
      <c r="T529">
        <v>244</v>
      </c>
    </row>
    <row r="530" spans="9:20" ht="15.75" thickBot="1" x14ac:dyDescent="0.3">
      <c r="I530" s="425"/>
      <c r="J530" s="232">
        <v>260</v>
      </c>
      <c r="M530">
        <v>246</v>
      </c>
      <c r="P530" s="425"/>
      <c r="Q530" s="232">
        <v>260</v>
      </c>
      <c r="T530">
        <v>245</v>
      </c>
    </row>
    <row r="531" spans="9:20" x14ac:dyDescent="0.25">
      <c r="I531" s="424" t="s">
        <v>328</v>
      </c>
      <c r="J531" s="233">
        <v>0.26569999999999999</v>
      </c>
      <c r="M531">
        <v>247</v>
      </c>
      <c r="P531" s="424" t="s">
        <v>278</v>
      </c>
      <c r="Q531" s="233">
        <v>0.32190000000000002</v>
      </c>
      <c r="T531">
        <v>246</v>
      </c>
    </row>
    <row r="532" spans="9:20" ht="15.75" thickBot="1" x14ac:dyDescent="0.3">
      <c r="I532" s="425"/>
      <c r="J532" s="234">
        <v>261</v>
      </c>
      <c r="M532">
        <v>248</v>
      </c>
      <c r="P532" s="425"/>
      <c r="Q532" s="234">
        <v>261</v>
      </c>
      <c r="T532">
        <v>247</v>
      </c>
    </row>
    <row r="533" spans="9:20" x14ac:dyDescent="0.25">
      <c r="I533" s="424" t="s">
        <v>221</v>
      </c>
      <c r="J533" s="235">
        <v>0.2646</v>
      </c>
      <c r="M533">
        <v>249</v>
      </c>
      <c r="P533" s="424" t="s">
        <v>212</v>
      </c>
      <c r="Q533" s="235">
        <v>0.32140000000000002</v>
      </c>
      <c r="T533">
        <v>248</v>
      </c>
    </row>
    <row r="534" spans="9:20" ht="15.75" thickBot="1" x14ac:dyDescent="0.3">
      <c r="I534" s="425"/>
      <c r="J534" s="236">
        <v>262</v>
      </c>
      <c r="M534">
        <v>250</v>
      </c>
      <c r="P534" s="425"/>
      <c r="Q534" s="236">
        <v>262</v>
      </c>
      <c r="T534">
        <v>249</v>
      </c>
    </row>
    <row r="535" spans="9:20" x14ac:dyDescent="0.25">
      <c r="I535" s="424" t="s">
        <v>211</v>
      </c>
      <c r="J535" s="237">
        <v>0.2591</v>
      </c>
      <c r="M535">
        <v>251</v>
      </c>
      <c r="P535" s="424" t="s">
        <v>138</v>
      </c>
      <c r="Q535" s="237">
        <v>0.31759999999999999</v>
      </c>
      <c r="T535">
        <v>250</v>
      </c>
    </row>
    <row r="536" spans="9:20" ht="15.75" thickBot="1" x14ac:dyDescent="0.3">
      <c r="I536" s="425"/>
      <c r="J536" s="238">
        <v>263</v>
      </c>
      <c r="M536">
        <v>252</v>
      </c>
      <c r="P536" s="425"/>
      <c r="Q536" s="238">
        <v>263</v>
      </c>
      <c r="T536">
        <v>251</v>
      </c>
    </row>
    <row r="537" spans="9:20" x14ac:dyDescent="0.25">
      <c r="I537" s="424" t="s">
        <v>109</v>
      </c>
      <c r="J537" s="239">
        <v>0.25769999999999998</v>
      </c>
      <c r="M537">
        <v>253</v>
      </c>
      <c r="P537" s="424" t="s">
        <v>163</v>
      </c>
      <c r="Q537" s="239">
        <v>0.31369999999999998</v>
      </c>
      <c r="T537">
        <v>252</v>
      </c>
    </row>
    <row r="538" spans="9:20" ht="15.75" thickBot="1" x14ac:dyDescent="0.3">
      <c r="I538" s="425"/>
      <c r="J538" s="240">
        <v>264</v>
      </c>
      <c r="M538">
        <v>254</v>
      </c>
      <c r="P538" s="425"/>
      <c r="Q538" s="240">
        <v>264</v>
      </c>
      <c r="T538">
        <v>254</v>
      </c>
    </row>
    <row r="539" spans="9:20" x14ac:dyDescent="0.25">
      <c r="I539" s="424" t="s">
        <v>115</v>
      </c>
      <c r="J539" s="239">
        <v>0.25569999999999998</v>
      </c>
      <c r="M539">
        <v>255</v>
      </c>
      <c r="P539" s="424" t="s">
        <v>272</v>
      </c>
      <c r="Q539" s="239">
        <v>0.31290000000000001</v>
      </c>
      <c r="T539">
        <v>255</v>
      </c>
    </row>
    <row r="540" spans="9:20" ht="15.75" thickBot="1" x14ac:dyDescent="0.3">
      <c r="I540" s="425"/>
      <c r="J540" s="240">
        <v>265</v>
      </c>
      <c r="M540">
        <v>256</v>
      </c>
      <c r="P540" s="425"/>
      <c r="Q540" s="240">
        <v>265</v>
      </c>
      <c r="T540">
        <v>256</v>
      </c>
    </row>
    <row r="541" spans="9:20" x14ac:dyDescent="0.25">
      <c r="I541" s="424" t="s">
        <v>364</v>
      </c>
      <c r="J541" s="241">
        <v>0.254</v>
      </c>
      <c r="M541">
        <v>257</v>
      </c>
      <c r="P541" s="424" t="s">
        <v>195</v>
      </c>
      <c r="Q541" s="241">
        <v>0.31059999999999999</v>
      </c>
      <c r="T541">
        <v>257</v>
      </c>
    </row>
    <row r="542" spans="9:20" ht="15.75" thickBot="1" x14ac:dyDescent="0.3">
      <c r="I542" s="425"/>
      <c r="J542" s="242">
        <v>266</v>
      </c>
      <c r="M542">
        <v>258</v>
      </c>
      <c r="P542" s="425"/>
      <c r="Q542" s="242">
        <v>266</v>
      </c>
      <c r="T542">
        <v>258</v>
      </c>
    </row>
    <row r="543" spans="9:20" x14ac:dyDescent="0.25">
      <c r="I543" s="424" t="s">
        <v>146</v>
      </c>
      <c r="J543" s="243">
        <v>0.25340000000000001</v>
      </c>
      <c r="M543">
        <v>260</v>
      </c>
      <c r="P543" s="424" t="s">
        <v>166</v>
      </c>
      <c r="Q543" s="243">
        <v>0.30869999999999997</v>
      </c>
      <c r="T543">
        <v>259</v>
      </c>
    </row>
    <row r="544" spans="9:20" ht="15.75" thickBot="1" x14ac:dyDescent="0.3">
      <c r="I544" s="425"/>
      <c r="J544" s="244">
        <v>267</v>
      </c>
      <c r="M544">
        <v>261</v>
      </c>
      <c r="P544" s="425"/>
      <c r="Q544" s="244">
        <v>267</v>
      </c>
      <c r="T544">
        <v>260</v>
      </c>
    </row>
    <row r="545" spans="9:20" x14ac:dyDescent="0.25">
      <c r="I545" s="424" t="s">
        <v>72</v>
      </c>
      <c r="J545" s="245">
        <v>0.25190000000000001</v>
      </c>
      <c r="M545">
        <v>262</v>
      </c>
      <c r="P545" s="424" t="s">
        <v>61</v>
      </c>
      <c r="Q545" s="245">
        <v>0.30709999999999998</v>
      </c>
      <c r="T545">
        <v>261</v>
      </c>
    </row>
    <row r="546" spans="9:20" ht="15.75" thickBot="1" x14ac:dyDescent="0.3">
      <c r="I546" s="425"/>
      <c r="J546" s="246">
        <v>268</v>
      </c>
      <c r="M546">
        <v>263</v>
      </c>
      <c r="P546" s="425"/>
      <c r="Q546" s="246">
        <v>268</v>
      </c>
      <c r="T546">
        <v>262</v>
      </c>
    </row>
    <row r="547" spans="9:20" x14ac:dyDescent="0.25">
      <c r="I547" s="424" t="s">
        <v>217</v>
      </c>
      <c r="J547" s="247">
        <v>0.25159999999999999</v>
      </c>
      <c r="M547">
        <v>264</v>
      </c>
      <c r="P547" s="424" t="s">
        <v>162</v>
      </c>
      <c r="Q547" s="247">
        <v>0.30659999999999998</v>
      </c>
      <c r="T547">
        <v>263</v>
      </c>
    </row>
    <row r="548" spans="9:20" ht="15.75" thickBot="1" x14ac:dyDescent="0.3">
      <c r="I548" s="425"/>
      <c r="J548" s="248">
        <v>269</v>
      </c>
      <c r="M548">
        <v>265</v>
      </c>
      <c r="P548" s="425"/>
      <c r="Q548" s="248">
        <v>269</v>
      </c>
      <c r="T548">
        <v>264</v>
      </c>
    </row>
    <row r="549" spans="9:20" x14ac:dyDescent="0.25">
      <c r="I549" s="424" t="s">
        <v>138</v>
      </c>
      <c r="J549" s="249">
        <v>0.24979999999999999</v>
      </c>
      <c r="M549">
        <v>266</v>
      </c>
      <c r="P549" s="424" t="s">
        <v>344</v>
      </c>
      <c r="Q549" s="249">
        <v>0.29570000000000002</v>
      </c>
      <c r="T549">
        <v>265</v>
      </c>
    </row>
    <row r="550" spans="9:20" ht="15.75" thickBot="1" x14ac:dyDescent="0.3">
      <c r="I550" s="425"/>
      <c r="J550" s="250">
        <v>270</v>
      </c>
      <c r="M550">
        <v>267</v>
      </c>
      <c r="P550" s="425"/>
      <c r="Q550" s="250">
        <v>270</v>
      </c>
      <c r="T550">
        <v>266</v>
      </c>
    </row>
    <row r="551" spans="9:20" x14ac:dyDescent="0.25">
      <c r="I551" s="424" t="s">
        <v>244</v>
      </c>
      <c r="J551" s="251">
        <v>0.24929999999999999</v>
      </c>
      <c r="M551">
        <v>268</v>
      </c>
      <c r="P551" s="424" t="s">
        <v>186</v>
      </c>
      <c r="Q551" s="251">
        <v>0.29380000000000001</v>
      </c>
      <c r="T551">
        <v>267</v>
      </c>
    </row>
    <row r="552" spans="9:20" ht="15.75" thickBot="1" x14ac:dyDescent="0.3">
      <c r="I552" s="425"/>
      <c r="J552" s="252">
        <v>271</v>
      </c>
      <c r="M552">
        <v>269</v>
      </c>
      <c r="P552" s="425"/>
      <c r="Q552" s="252">
        <v>271</v>
      </c>
      <c r="T552">
        <v>268</v>
      </c>
    </row>
    <row r="553" spans="9:20" x14ac:dyDescent="0.25">
      <c r="I553" s="424" t="s">
        <v>219</v>
      </c>
      <c r="J553" s="253">
        <v>0.24740000000000001</v>
      </c>
      <c r="M553">
        <v>270</v>
      </c>
      <c r="P553" s="424" t="s">
        <v>369</v>
      </c>
      <c r="Q553" s="253">
        <v>0.29370000000000002</v>
      </c>
      <c r="T553">
        <v>269</v>
      </c>
    </row>
    <row r="554" spans="9:20" ht="15.75" thickBot="1" x14ac:dyDescent="0.3">
      <c r="I554" s="425"/>
      <c r="J554" s="254">
        <v>272</v>
      </c>
      <c r="M554">
        <v>271</v>
      </c>
      <c r="P554" s="425"/>
      <c r="Q554" s="254">
        <v>272</v>
      </c>
      <c r="T554">
        <v>270</v>
      </c>
    </row>
    <row r="555" spans="9:20" x14ac:dyDescent="0.25">
      <c r="I555" s="424" t="s">
        <v>235</v>
      </c>
      <c r="J555" s="255">
        <v>0.24629999999999999</v>
      </c>
      <c r="M555">
        <v>272</v>
      </c>
      <c r="P555" s="424" t="s">
        <v>226</v>
      </c>
      <c r="Q555" s="255">
        <v>0.29149999999999998</v>
      </c>
      <c r="T555">
        <v>271</v>
      </c>
    </row>
    <row r="556" spans="9:20" ht="15.75" thickBot="1" x14ac:dyDescent="0.3">
      <c r="I556" s="425"/>
      <c r="J556" s="256">
        <v>273</v>
      </c>
      <c r="M556">
        <v>273</v>
      </c>
      <c r="P556" s="425"/>
      <c r="Q556" s="256">
        <v>273</v>
      </c>
      <c r="T556">
        <v>272</v>
      </c>
    </row>
    <row r="557" spans="9:20" x14ac:dyDescent="0.25">
      <c r="I557" s="424" t="s">
        <v>322</v>
      </c>
      <c r="J557" s="257">
        <v>0.2442</v>
      </c>
      <c r="M557">
        <v>274</v>
      </c>
      <c r="P557" s="424" t="s">
        <v>284</v>
      </c>
      <c r="Q557" s="257">
        <v>0.28939999999999999</v>
      </c>
      <c r="T557">
        <v>273</v>
      </c>
    </row>
    <row r="558" spans="9:20" ht="15.75" thickBot="1" x14ac:dyDescent="0.3">
      <c r="I558" s="425"/>
      <c r="J558" s="258">
        <v>274</v>
      </c>
      <c r="M558">
        <v>275</v>
      </c>
      <c r="P558" s="425"/>
      <c r="Q558" s="258">
        <v>274</v>
      </c>
      <c r="T558">
        <v>274</v>
      </c>
    </row>
    <row r="559" spans="9:20" x14ac:dyDescent="0.25">
      <c r="I559" s="424" t="s">
        <v>162</v>
      </c>
      <c r="J559" s="259">
        <v>0.24229999999999999</v>
      </c>
      <c r="M559">
        <v>276</v>
      </c>
      <c r="P559" s="424" t="s">
        <v>293</v>
      </c>
      <c r="Q559" s="259">
        <v>0.28870000000000001</v>
      </c>
      <c r="T559">
        <v>275</v>
      </c>
    </row>
    <row r="560" spans="9:20" ht="15.75" thickBot="1" x14ac:dyDescent="0.3">
      <c r="I560" s="425"/>
      <c r="J560" s="260">
        <v>275</v>
      </c>
      <c r="M560">
        <v>277</v>
      </c>
      <c r="P560" s="425"/>
      <c r="Q560" s="260">
        <v>275</v>
      </c>
      <c r="T560">
        <v>276</v>
      </c>
    </row>
    <row r="561" spans="9:20" ht="15.75" thickBot="1" x14ac:dyDescent="0.3">
      <c r="I561" s="63" t="s">
        <v>23</v>
      </c>
      <c r="J561" s="64" t="s">
        <v>391</v>
      </c>
      <c r="M561">
        <v>278</v>
      </c>
      <c r="P561" s="63" t="s">
        <v>23</v>
      </c>
      <c r="Q561" s="64" t="s">
        <v>391</v>
      </c>
      <c r="T561">
        <v>277</v>
      </c>
    </row>
    <row r="562" spans="9:20" x14ac:dyDescent="0.25">
      <c r="I562" s="424" t="s">
        <v>126</v>
      </c>
      <c r="J562" s="261">
        <v>0.24210000000000001</v>
      </c>
      <c r="M562">
        <v>279</v>
      </c>
      <c r="P562" s="424" t="s">
        <v>115</v>
      </c>
      <c r="Q562" s="261">
        <v>0.28620000000000001</v>
      </c>
      <c r="T562">
        <v>278</v>
      </c>
    </row>
    <row r="563" spans="9:20" ht="15.75" thickBot="1" x14ac:dyDescent="0.3">
      <c r="I563" s="425"/>
      <c r="J563" s="262">
        <v>276</v>
      </c>
      <c r="M563">
        <v>280</v>
      </c>
      <c r="P563" s="425"/>
      <c r="Q563" s="262">
        <v>276</v>
      </c>
      <c r="T563">
        <v>279</v>
      </c>
    </row>
    <row r="564" spans="9:20" x14ac:dyDescent="0.25">
      <c r="I564" s="424" t="s">
        <v>205</v>
      </c>
      <c r="J564" s="263">
        <v>0.24210000000000001</v>
      </c>
      <c r="M564">
        <v>281</v>
      </c>
      <c r="P564" s="424" t="s">
        <v>122</v>
      </c>
      <c r="Q564" s="263">
        <v>0.28589999999999999</v>
      </c>
      <c r="T564">
        <v>280</v>
      </c>
    </row>
    <row r="565" spans="9:20" ht="15.75" thickBot="1" x14ac:dyDescent="0.3">
      <c r="I565" s="425"/>
      <c r="J565" s="264">
        <v>277</v>
      </c>
      <c r="M565">
        <v>282</v>
      </c>
      <c r="P565" s="425"/>
      <c r="Q565" s="264">
        <v>277</v>
      </c>
      <c r="T565">
        <v>281</v>
      </c>
    </row>
    <row r="566" spans="9:20" x14ac:dyDescent="0.25">
      <c r="I566" s="424" t="s">
        <v>340</v>
      </c>
      <c r="J566" s="265">
        <v>0.23980000000000001</v>
      </c>
      <c r="M566">
        <v>283</v>
      </c>
      <c r="P566" s="424" t="s">
        <v>264</v>
      </c>
      <c r="Q566" s="265">
        <v>0.28489999999999999</v>
      </c>
      <c r="T566">
        <v>282</v>
      </c>
    </row>
    <row r="567" spans="9:20" ht="15.75" thickBot="1" x14ac:dyDescent="0.3">
      <c r="I567" s="425"/>
      <c r="J567" s="266">
        <v>278</v>
      </c>
      <c r="M567">
        <v>284</v>
      </c>
      <c r="P567" s="425"/>
      <c r="Q567" s="266">
        <v>278</v>
      </c>
      <c r="T567">
        <v>283</v>
      </c>
    </row>
    <row r="568" spans="9:20" x14ac:dyDescent="0.25">
      <c r="I568" s="424" t="s">
        <v>117</v>
      </c>
      <c r="J568" s="267">
        <v>0.23749999999999999</v>
      </c>
      <c r="M568">
        <v>285</v>
      </c>
      <c r="P568" s="424" t="s">
        <v>372</v>
      </c>
      <c r="Q568" s="267">
        <v>0.27589999999999998</v>
      </c>
      <c r="T568">
        <v>284</v>
      </c>
    </row>
    <row r="569" spans="9:20" ht="15.75" thickBot="1" x14ac:dyDescent="0.3">
      <c r="I569" s="425"/>
      <c r="J569" s="268">
        <v>279</v>
      </c>
      <c r="M569">
        <v>286</v>
      </c>
      <c r="P569" s="425"/>
      <c r="Q569" s="268">
        <v>279</v>
      </c>
      <c r="T569">
        <v>285</v>
      </c>
    </row>
    <row r="570" spans="9:20" x14ac:dyDescent="0.25">
      <c r="I570" s="424" t="s">
        <v>241</v>
      </c>
      <c r="J570" s="269">
        <v>0.23680000000000001</v>
      </c>
      <c r="M570">
        <v>287</v>
      </c>
      <c r="P570" s="424" t="s">
        <v>365</v>
      </c>
      <c r="Q570" s="269">
        <v>0.27510000000000001</v>
      </c>
      <c r="T570">
        <v>286</v>
      </c>
    </row>
    <row r="571" spans="9:20" ht="15.75" thickBot="1" x14ac:dyDescent="0.3">
      <c r="I571" s="425"/>
      <c r="J571" s="270">
        <v>280</v>
      </c>
      <c r="M571">
        <v>288</v>
      </c>
      <c r="P571" s="425"/>
      <c r="Q571" s="270">
        <v>280</v>
      </c>
      <c r="T571">
        <v>287</v>
      </c>
    </row>
    <row r="572" spans="9:20" x14ac:dyDescent="0.25">
      <c r="I572" s="424" t="s">
        <v>40</v>
      </c>
      <c r="J572" s="271">
        <v>0.23330000000000001</v>
      </c>
      <c r="M572">
        <v>289</v>
      </c>
      <c r="P572" s="424" t="s">
        <v>72</v>
      </c>
      <c r="Q572" s="271">
        <v>0.26800000000000002</v>
      </c>
      <c r="T572">
        <v>288</v>
      </c>
    </row>
    <row r="573" spans="9:20" ht="15.75" thickBot="1" x14ac:dyDescent="0.3">
      <c r="I573" s="425"/>
      <c r="J573" s="272">
        <v>281</v>
      </c>
      <c r="M573">
        <v>290</v>
      </c>
      <c r="P573" s="425"/>
      <c r="Q573" s="272">
        <v>281</v>
      </c>
      <c r="T573">
        <v>289</v>
      </c>
    </row>
    <row r="574" spans="9:20" x14ac:dyDescent="0.25">
      <c r="I574" s="424" t="s">
        <v>108</v>
      </c>
      <c r="J574" s="273">
        <v>0.23180000000000001</v>
      </c>
      <c r="M574">
        <v>291</v>
      </c>
      <c r="P574" s="424" t="s">
        <v>177</v>
      </c>
      <c r="Q574" s="273">
        <v>0.26469999999999999</v>
      </c>
      <c r="T574">
        <v>291</v>
      </c>
    </row>
    <row r="575" spans="9:20" ht="15.75" thickBot="1" x14ac:dyDescent="0.3">
      <c r="I575" s="425"/>
      <c r="J575" s="274">
        <v>282</v>
      </c>
      <c r="M575">
        <v>292</v>
      </c>
      <c r="P575" s="425"/>
      <c r="Q575" s="274">
        <v>282</v>
      </c>
      <c r="T575">
        <v>292</v>
      </c>
    </row>
    <row r="576" spans="9:20" x14ac:dyDescent="0.25">
      <c r="I576" s="424" t="s">
        <v>122</v>
      </c>
      <c r="J576" s="275">
        <v>0.224</v>
      </c>
      <c r="M576">
        <v>293</v>
      </c>
      <c r="P576" s="424" t="s">
        <v>40</v>
      </c>
      <c r="Q576" s="275">
        <v>0.26319999999999999</v>
      </c>
      <c r="T576">
        <v>293</v>
      </c>
    </row>
    <row r="577" spans="9:20" ht="15.75" thickBot="1" x14ac:dyDescent="0.3">
      <c r="I577" s="425"/>
      <c r="J577" s="276">
        <v>283</v>
      </c>
      <c r="M577">
        <v>294</v>
      </c>
      <c r="P577" s="425"/>
      <c r="Q577" s="276">
        <v>283</v>
      </c>
      <c r="T577">
        <v>294</v>
      </c>
    </row>
    <row r="578" spans="9:20" x14ac:dyDescent="0.25">
      <c r="I578" s="424" t="s">
        <v>50</v>
      </c>
      <c r="J578" s="277">
        <v>0.22320000000000001</v>
      </c>
      <c r="M578">
        <v>295</v>
      </c>
      <c r="P578" s="424" t="s">
        <v>380</v>
      </c>
      <c r="Q578" s="277">
        <v>0.25650000000000001</v>
      </c>
      <c r="T578">
        <v>295</v>
      </c>
    </row>
    <row r="579" spans="9:20" ht="15.75" thickBot="1" x14ac:dyDescent="0.3">
      <c r="I579" s="425"/>
      <c r="J579" s="278">
        <v>284</v>
      </c>
      <c r="M579">
        <v>296</v>
      </c>
      <c r="P579" s="425"/>
      <c r="Q579" s="278">
        <v>284</v>
      </c>
      <c r="T579">
        <v>296</v>
      </c>
    </row>
    <row r="580" spans="9:20" x14ac:dyDescent="0.25">
      <c r="I580" s="424" t="s">
        <v>280</v>
      </c>
      <c r="J580" s="279">
        <v>0.22320000000000001</v>
      </c>
      <c r="M580">
        <v>297</v>
      </c>
      <c r="P580" s="424" t="s">
        <v>227</v>
      </c>
      <c r="Q580" s="279">
        <v>0.25409999999999999</v>
      </c>
      <c r="T580">
        <v>297</v>
      </c>
    </row>
    <row r="581" spans="9:20" ht="15.75" thickBot="1" x14ac:dyDescent="0.3">
      <c r="I581" s="425"/>
      <c r="J581" s="280">
        <v>285</v>
      </c>
      <c r="M581">
        <v>298</v>
      </c>
      <c r="P581" s="425"/>
      <c r="Q581" s="280">
        <v>285</v>
      </c>
      <c r="T581">
        <v>298</v>
      </c>
    </row>
    <row r="582" spans="9:20" x14ac:dyDescent="0.25">
      <c r="I582" s="424" t="s">
        <v>284</v>
      </c>
      <c r="J582" s="281">
        <v>0.21959999999999999</v>
      </c>
      <c r="M582">
        <v>299</v>
      </c>
      <c r="P582" s="424" t="s">
        <v>303</v>
      </c>
      <c r="Q582" s="281">
        <v>0.25290000000000001</v>
      </c>
      <c r="T582">
        <v>299</v>
      </c>
    </row>
    <row r="583" spans="9:20" ht="15.75" thickBot="1" x14ac:dyDescent="0.3">
      <c r="I583" s="425"/>
      <c r="J583" s="282">
        <v>286</v>
      </c>
      <c r="M583">
        <v>300</v>
      </c>
      <c r="P583" s="425"/>
      <c r="Q583" s="282">
        <v>286</v>
      </c>
      <c r="T583">
        <v>300</v>
      </c>
    </row>
    <row r="584" spans="9:20" x14ac:dyDescent="0.25">
      <c r="I584" s="424" t="s">
        <v>301</v>
      </c>
      <c r="J584" s="283">
        <v>0.2177</v>
      </c>
      <c r="M584">
        <v>301</v>
      </c>
      <c r="P584" s="424" t="s">
        <v>306</v>
      </c>
      <c r="Q584" s="283">
        <v>0.25090000000000001</v>
      </c>
      <c r="T584">
        <v>301</v>
      </c>
    </row>
    <row r="585" spans="9:20" ht="15.75" thickBot="1" x14ac:dyDescent="0.3">
      <c r="I585" s="425"/>
      <c r="J585" s="284">
        <v>287</v>
      </c>
      <c r="M585">
        <v>302</v>
      </c>
      <c r="P585" s="425"/>
      <c r="Q585" s="284">
        <v>287</v>
      </c>
      <c r="T585">
        <v>302</v>
      </c>
    </row>
    <row r="586" spans="9:20" x14ac:dyDescent="0.25">
      <c r="I586" s="424" t="s">
        <v>119</v>
      </c>
      <c r="J586" s="285">
        <v>0.21679999999999999</v>
      </c>
      <c r="M586">
        <v>303</v>
      </c>
      <c r="P586" s="424" t="s">
        <v>64</v>
      </c>
      <c r="Q586" s="285">
        <v>0.24979999999999999</v>
      </c>
      <c r="T586">
        <v>303</v>
      </c>
    </row>
    <row r="587" spans="9:20" ht="15.75" thickBot="1" x14ac:dyDescent="0.3">
      <c r="I587" s="425"/>
      <c r="J587" s="286">
        <v>288</v>
      </c>
      <c r="M587">
        <v>304</v>
      </c>
      <c r="P587" s="425"/>
      <c r="Q587" s="286">
        <v>288</v>
      </c>
      <c r="T587">
        <v>304</v>
      </c>
    </row>
    <row r="588" spans="9:20" x14ac:dyDescent="0.25">
      <c r="I588" s="424" t="s">
        <v>304</v>
      </c>
      <c r="J588" s="287">
        <v>0.21479999999999999</v>
      </c>
      <c r="M588">
        <v>305</v>
      </c>
      <c r="P588" s="424" t="s">
        <v>51</v>
      </c>
      <c r="Q588" s="287">
        <v>0.24970000000000001</v>
      </c>
      <c r="T588">
        <v>305</v>
      </c>
    </row>
    <row r="589" spans="9:20" ht="15.75" thickBot="1" x14ac:dyDescent="0.3">
      <c r="I589" s="425"/>
      <c r="J589" s="288">
        <v>289</v>
      </c>
      <c r="M589">
        <v>306</v>
      </c>
      <c r="P589" s="425"/>
      <c r="Q589" s="288">
        <v>289</v>
      </c>
      <c r="T589">
        <v>306</v>
      </c>
    </row>
    <row r="590" spans="9:20" x14ac:dyDescent="0.25">
      <c r="I590" s="424" t="s">
        <v>153</v>
      </c>
      <c r="J590" s="289">
        <v>0.21260000000000001</v>
      </c>
      <c r="M590">
        <v>307</v>
      </c>
      <c r="P590" s="13" t="s">
        <v>140</v>
      </c>
      <c r="Q590" s="289">
        <v>0.2487</v>
      </c>
      <c r="T590">
        <v>307</v>
      </c>
    </row>
    <row r="591" spans="9:20" ht="15.75" thickBot="1" x14ac:dyDescent="0.3">
      <c r="I591" s="425"/>
      <c r="J591" s="290">
        <v>290</v>
      </c>
      <c r="M591">
        <v>308</v>
      </c>
      <c r="P591" s="14" t="s">
        <v>427</v>
      </c>
      <c r="Q591" s="290">
        <v>290</v>
      </c>
      <c r="T591">
        <v>308</v>
      </c>
    </row>
    <row r="592" spans="9:20" x14ac:dyDescent="0.25">
      <c r="I592" s="424" t="s">
        <v>149</v>
      </c>
      <c r="J592" s="291">
        <v>0.20499999999999999</v>
      </c>
      <c r="M592">
        <v>309</v>
      </c>
      <c r="P592" s="424" t="s">
        <v>331</v>
      </c>
      <c r="Q592" s="291">
        <v>0.24579999999999999</v>
      </c>
      <c r="T592">
        <v>309</v>
      </c>
    </row>
    <row r="593" spans="9:20" ht="15.75" thickBot="1" x14ac:dyDescent="0.3">
      <c r="I593" s="425"/>
      <c r="J593" s="292">
        <v>291</v>
      </c>
      <c r="M593">
        <v>310</v>
      </c>
      <c r="P593" s="425"/>
      <c r="Q593" s="292">
        <v>291</v>
      </c>
      <c r="T593">
        <v>310</v>
      </c>
    </row>
    <row r="594" spans="9:20" x14ac:dyDescent="0.25">
      <c r="I594" s="424" t="s">
        <v>193</v>
      </c>
      <c r="J594" s="293">
        <v>0.20380000000000001</v>
      </c>
      <c r="M594">
        <v>311</v>
      </c>
      <c r="P594" s="424" t="s">
        <v>178</v>
      </c>
      <c r="Q594" s="293">
        <v>0.24510000000000001</v>
      </c>
      <c r="T594">
        <v>311</v>
      </c>
    </row>
    <row r="595" spans="9:20" ht="15.75" thickBot="1" x14ac:dyDescent="0.3">
      <c r="I595" s="425"/>
      <c r="J595" s="294">
        <v>292</v>
      </c>
      <c r="M595">
        <v>312</v>
      </c>
      <c r="P595" s="425"/>
      <c r="Q595" s="294">
        <v>292</v>
      </c>
      <c r="T595">
        <v>312</v>
      </c>
    </row>
    <row r="596" spans="9:20" x14ac:dyDescent="0.25">
      <c r="I596" s="424" t="s">
        <v>307</v>
      </c>
      <c r="J596" s="295">
        <v>0.20039999999999999</v>
      </c>
      <c r="M596">
        <v>313</v>
      </c>
      <c r="P596" s="424" t="s">
        <v>127</v>
      </c>
      <c r="Q596" s="295">
        <v>0.24410000000000001</v>
      </c>
      <c r="T596">
        <v>313</v>
      </c>
    </row>
    <row r="597" spans="9:20" ht="15.75" thickBot="1" x14ac:dyDescent="0.3">
      <c r="I597" s="425"/>
      <c r="J597" s="296">
        <v>293</v>
      </c>
      <c r="M597">
        <v>314</v>
      </c>
      <c r="P597" s="425"/>
      <c r="Q597" s="296">
        <v>293</v>
      </c>
      <c r="T597">
        <v>314</v>
      </c>
    </row>
    <row r="598" spans="9:20" x14ac:dyDescent="0.25">
      <c r="I598" s="424" t="s">
        <v>191</v>
      </c>
      <c r="J598" s="297">
        <v>0.2001</v>
      </c>
      <c r="M598">
        <v>315</v>
      </c>
      <c r="P598" s="424" t="s">
        <v>364</v>
      </c>
      <c r="Q598" s="297">
        <v>0.2437</v>
      </c>
      <c r="T598">
        <v>315</v>
      </c>
    </row>
    <row r="599" spans="9:20" ht="15.75" thickBot="1" x14ac:dyDescent="0.3">
      <c r="I599" s="425"/>
      <c r="J599" s="298">
        <v>294</v>
      </c>
      <c r="M599">
        <v>316</v>
      </c>
      <c r="P599" s="425"/>
      <c r="Q599" s="298">
        <v>294</v>
      </c>
      <c r="T599">
        <v>316</v>
      </c>
    </row>
    <row r="600" spans="9:20" x14ac:dyDescent="0.25">
      <c r="I600" s="424" t="s">
        <v>344</v>
      </c>
      <c r="J600" s="299">
        <v>0.2</v>
      </c>
      <c r="M600">
        <v>317</v>
      </c>
      <c r="P600" s="424" t="s">
        <v>73</v>
      </c>
      <c r="Q600" s="299">
        <v>0.2397</v>
      </c>
      <c r="T600">
        <v>317</v>
      </c>
    </row>
    <row r="601" spans="9:20" ht="15.75" thickBot="1" x14ac:dyDescent="0.3">
      <c r="I601" s="425"/>
      <c r="J601" s="300">
        <v>295</v>
      </c>
      <c r="M601">
        <v>318</v>
      </c>
      <c r="P601" s="425"/>
      <c r="Q601" s="300">
        <v>295</v>
      </c>
      <c r="T601">
        <v>318</v>
      </c>
    </row>
    <row r="602" spans="9:20" x14ac:dyDescent="0.25">
      <c r="I602" s="424" t="s">
        <v>227</v>
      </c>
      <c r="J602" s="301">
        <v>0.1988</v>
      </c>
      <c r="M602">
        <v>319</v>
      </c>
      <c r="P602" s="424" t="s">
        <v>153</v>
      </c>
      <c r="Q602" s="301">
        <v>0.2392</v>
      </c>
      <c r="T602">
        <v>319</v>
      </c>
    </row>
    <row r="603" spans="9:20" ht="15.75" thickBot="1" x14ac:dyDescent="0.3">
      <c r="I603" s="425"/>
      <c r="J603" s="302">
        <v>296</v>
      </c>
      <c r="M603">
        <v>320</v>
      </c>
      <c r="P603" s="425"/>
      <c r="Q603" s="302">
        <v>296</v>
      </c>
      <c r="T603">
        <v>320</v>
      </c>
    </row>
    <row r="604" spans="9:20" x14ac:dyDescent="0.25">
      <c r="I604" s="424" t="s">
        <v>303</v>
      </c>
      <c r="J604" s="303">
        <v>0.19350000000000001</v>
      </c>
      <c r="M604">
        <v>321</v>
      </c>
      <c r="P604" s="424" t="s">
        <v>54</v>
      </c>
      <c r="Q604" s="303">
        <v>0.23899999999999999</v>
      </c>
      <c r="T604">
        <v>321</v>
      </c>
    </row>
    <row r="605" spans="9:20" ht="15.75" thickBot="1" x14ac:dyDescent="0.3">
      <c r="I605" s="425"/>
      <c r="J605" s="304">
        <v>297</v>
      </c>
      <c r="M605">
        <v>322</v>
      </c>
      <c r="P605" s="425"/>
      <c r="Q605" s="304">
        <v>297</v>
      </c>
      <c r="T605">
        <v>322</v>
      </c>
    </row>
    <row r="606" spans="9:20" x14ac:dyDescent="0.25">
      <c r="I606" s="424" t="s">
        <v>264</v>
      </c>
      <c r="J606" s="305">
        <v>0.1915</v>
      </c>
      <c r="M606">
        <v>323</v>
      </c>
      <c r="P606" s="424" t="s">
        <v>89</v>
      </c>
      <c r="Q606" s="305">
        <v>0.23799999999999999</v>
      </c>
      <c r="T606">
        <v>323</v>
      </c>
    </row>
    <row r="607" spans="9:20" ht="15.75" thickBot="1" x14ac:dyDescent="0.3">
      <c r="I607" s="425"/>
      <c r="J607" s="306">
        <v>298</v>
      </c>
      <c r="M607">
        <v>324</v>
      </c>
      <c r="P607" s="425"/>
      <c r="Q607" s="306">
        <v>298</v>
      </c>
      <c r="T607">
        <v>324</v>
      </c>
    </row>
    <row r="608" spans="9:20" x14ac:dyDescent="0.25">
      <c r="I608" s="424" t="s">
        <v>127</v>
      </c>
      <c r="J608" s="307">
        <v>0.19120000000000001</v>
      </c>
      <c r="M608">
        <v>325</v>
      </c>
      <c r="P608" s="424" t="s">
        <v>117</v>
      </c>
      <c r="Q608" s="307">
        <v>0.2364</v>
      </c>
      <c r="T608">
        <v>325</v>
      </c>
    </row>
    <row r="609" spans="9:20" ht="15.75" thickBot="1" x14ac:dyDescent="0.3">
      <c r="I609" s="425"/>
      <c r="J609" s="308">
        <v>299</v>
      </c>
      <c r="M609">
        <v>326</v>
      </c>
      <c r="P609" s="425"/>
      <c r="Q609" s="308">
        <v>299</v>
      </c>
      <c r="T609">
        <v>326</v>
      </c>
    </row>
    <row r="610" spans="9:20" x14ac:dyDescent="0.25">
      <c r="I610" s="424" t="s">
        <v>174</v>
      </c>
      <c r="J610" s="309">
        <v>0.189</v>
      </c>
      <c r="M610">
        <v>327</v>
      </c>
      <c r="P610" s="424" t="s">
        <v>187</v>
      </c>
      <c r="Q610" s="309">
        <v>0.2329</v>
      </c>
      <c r="T610">
        <v>327</v>
      </c>
    </row>
    <row r="611" spans="9:20" ht="15.75" thickBot="1" x14ac:dyDescent="0.3">
      <c r="I611" s="425"/>
      <c r="J611" s="310">
        <v>300</v>
      </c>
      <c r="M611">
        <v>328</v>
      </c>
      <c r="P611" s="425"/>
      <c r="Q611" s="310">
        <v>300</v>
      </c>
      <c r="T611">
        <v>328</v>
      </c>
    </row>
    <row r="612" spans="9:20" ht="15.75" thickBot="1" x14ac:dyDescent="0.3">
      <c r="I612" s="63" t="s">
        <v>23</v>
      </c>
      <c r="J612" s="64" t="s">
        <v>391</v>
      </c>
      <c r="M612">
        <v>329</v>
      </c>
      <c r="P612" s="63" t="s">
        <v>23</v>
      </c>
      <c r="Q612" s="64" t="s">
        <v>391</v>
      </c>
      <c r="T612">
        <v>329</v>
      </c>
    </row>
    <row r="613" spans="9:20" x14ac:dyDescent="0.25">
      <c r="I613" s="424" t="s">
        <v>151</v>
      </c>
      <c r="J613" s="311">
        <v>0.185</v>
      </c>
      <c r="M613">
        <v>330</v>
      </c>
      <c r="P613" s="424" t="s">
        <v>346</v>
      </c>
      <c r="Q613" s="311">
        <v>0.2316</v>
      </c>
      <c r="T613">
        <v>330</v>
      </c>
    </row>
    <row r="614" spans="9:20" ht="15.75" thickBot="1" x14ac:dyDescent="0.3">
      <c r="I614" s="425"/>
      <c r="J614" s="312">
        <v>301</v>
      </c>
      <c r="M614">
        <v>331</v>
      </c>
      <c r="P614" s="425"/>
      <c r="Q614" s="312">
        <v>301</v>
      </c>
      <c r="T614">
        <v>331</v>
      </c>
    </row>
    <row r="615" spans="9:20" x14ac:dyDescent="0.25">
      <c r="I615" s="424" t="s">
        <v>177</v>
      </c>
      <c r="J615" s="313">
        <v>0.18379999999999999</v>
      </c>
      <c r="M615">
        <v>332</v>
      </c>
      <c r="P615" s="424" t="s">
        <v>296</v>
      </c>
      <c r="Q615" s="313">
        <v>0.22620000000000001</v>
      </c>
      <c r="T615">
        <v>332</v>
      </c>
    </row>
    <row r="616" spans="9:20" ht="15.75" thickBot="1" x14ac:dyDescent="0.3">
      <c r="I616" s="425"/>
      <c r="J616" s="314">
        <v>302</v>
      </c>
      <c r="M616">
        <v>333</v>
      </c>
      <c r="P616" s="425"/>
      <c r="Q616" s="314">
        <v>302</v>
      </c>
      <c r="T616">
        <v>333</v>
      </c>
    </row>
    <row r="617" spans="9:20" x14ac:dyDescent="0.25">
      <c r="I617" s="424" t="s">
        <v>75</v>
      </c>
      <c r="J617" s="315">
        <v>0.18229999999999999</v>
      </c>
      <c r="M617">
        <v>334</v>
      </c>
      <c r="P617" s="424" t="s">
        <v>430</v>
      </c>
      <c r="Q617" s="315">
        <v>0.21729999999999999</v>
      </c>
      <c r="T617">
        <v>334</v>
      </c>
    </row>
    <row r="618" spans="9:20" ht="15.75" thickBot="1" x14ac:dyDescent="0.3">
      <c r="I618" s="425"/>
      <c r="J618" s="316">
        <v>303</v>
      </c>
      <c r="M618">
        <v>335</v>
      </c>
      <c r="P618" s="425"/>
      <c r="Q618" s="316">
        <v>303</v>
      </c>
      <c r="T618">
        <v>335</v>
      </c>
    </row>
    <row r="619" spans="9:20" x14ac:dyDescent="0.25">
      <c r="I619" s="424" t="s">
        <v>187</v>
      </c>
      <c r="J619" s="317">
        <v>0.182</v>
      </c>
      <c r="M619">
        <v>336</v>
      </c>
      <c r="P619" s="424" t="s">
        <v>304</v>
      </c>
      <c r="Q619" s="317">
        <v>0.21290000000000001</v>
      </c>
      <c r="T619">
        <v>336</v>
      </c>
    </row>
    <row r="620" spans="9:20" ht="15.75" thickBot="1" x14ac:dyDescent="0.3">
      <c r="I620" s="425"/>
      <c r="J620" s="318">
        <v>304</v>
      </c>
      <c r="M620">
        <v>337</v>
      </c>
      <c r="P620" s="425"/>
      <c r="Q620" s="318">
        <v>304</v>
      </c>
      <c r="T620">
        <v>337</v>
      </c>
    </row>
    <row r="621" spans="9:20" x14ac:dyDescent="0.25">
      <c r="I621" s="424" t="s">
        <v>180</v>
      </c>
      <c r="J621" s="319">
        <v>0.1779</v>
      </c>
      <c r="M621">
        <v>338</v>
      </c>
      <c r="P621" s="424" t="s">
        <v>332</v>
      </c>
      <c r="Q621" s="319">
        <v>0.21210000000000001</v>
      </c>
      <c r="T621">
        <v>338</v>
      </c>
    </row>
    <row r="622" spans="9:20" ht="15.75" thickBot="1" x14ac:dyDescent="0.3">
      <c r="I622" s="425"/>
      <c r="J622" s="320">
        <v>305</v>
      </c>
      <c r="M622">
        <v>339</v>
      </c>
      <c r="P622" s="425"/>
      <c r="Q622" s="320">
        <v>305</v>
      </c>
      <c r="T622">
        <v>339</v>
      </c>
    </row>
    <row r="623" spans="9:20" x14ac:dyDescent="0.25">
      <c r="I623" s="424" t="s">
        <v>118</v>
      </c>
      <c r="J623" s="321">
        <v>0.17749999999999999</v>
      </c>
      <c r="M623">
        <v>340</v>
      </c>
      <c r="P623" s="424" t="s">
        <v>214</v>
      </c>
      <c r="Q623" s="321">
        <v>0.20649999999999999</v>
      </c>
      <c r="T623">
        <v>340</v>
      </c>
    </row>
    <row r="624" spans="9:20" ht="15.75" thickBot="1" x14ac:dyDescent="0.3">
      <c r="I624" s="425"/>
      <c r="J624" s="322">
        <v>306</v>
      </c>
      <c r="M624">
        <v>341</v>
      </c>
      <c r="P624" s="425"/>
      <c r="Q624" s="322">
        <v>306</v>
      </c>
      <c r="T624">
        <v>341</v>
      </c>
    </row>
    <row r="625" spans="9:20" x14ac:dyDescent="0.25">
      <c r="I625" s="424" t="s">
        <v>342</v>
      </c>
      <c r="J625" s="323">
        <v>0.17660000000000001</v>
      </c>
      <c r="M625">
        <v>342</v>
      </c>
      <c r="P625" s="424" t="s">
        <v>191</v>
      </c>
      <c r="Q625" s="323">
        <v>0.1988</v>
      </c>
      <c r="T625">
        <v>342</v>
      </c>
    </row>
    <row r="626" spans="9:20" ht="15.75" thickBot="1" x14ac:dyDescent="0.3">
      <c r="I626" s="425"/>
      <c r="J626" s="324">
        <v>307</v>
      </c>
      <c r="M626">
        <v>343</v>
      </c>
      <c r="P626" s="425"/>
      <c r="Q626" s="324">
        <v>307</v>
      </c>
      <c r="T626">
        <v>343</v>
      </c>
    </row>
    <row r="627" spans="9:20" x14ac:dyDescent="0.25">
      <c r="I627" s="424" t="s">
        <v>105</v>
      </c>
      <c r="J627" s="325">
        <v>0.1681</v>
      </c>
      <c r="M627">
        <v>344</v>
      </c>
      <c r="P627" s="424" t="s">
        <v>106</v>
      </c>
      <c r="Q627" s="325">
        <v>0.1933</v>
      </c>
      <c r="T627">
        <v>344</v>
      </c>
    </row>
    <row r="628" spans="9:20" ht="15.75" thickBot="1" x14ac:dyDescent="0.3">
      <c r="I628" s="425"/>
      <c r="J628" s="326">
        <v>308</v>
      </c>
      <c r="M628">
        <v>345</v>
      </c>
      <c r="P628" s="425"/>
      <c r="Q628" s="326">
        <v>308</v>
      </c>
      <c r="T628">
        <v>345</v>
      </c>
    </row>
    <row r="629" spans="9:20" x14ac:dyDescent="0.25">
      <c r="I629" s="424" t="s">
        <v>222</v>
      </c>
      <c r="J629" s="327">
        <v>0.16470000000000001</v>
      </c>
      <c r="M629">
        <v>346</v>
      </c>
      <c r="P629" s="424" t="s">
        <v>197</v>
      </c>
      <c r="Q629" s="327">
        <v>0.19239999999999999</v>
      </c>
      <c r="T629">
        <v>346</v>
      </c>
    </row>
    <row r="630" spans="9:20" ht="15.75" thickBot="1" x14ac:dyDescent="0.3">
      <c r="I630" s="425"/>
      <c r="J630" s="328">
        <v>309</v>
      </c>
      <c r="M630">
        <v>347</v>
      </c>
      <c r="P630" s="425"/>
      <c r="Q630" s="328">
        <v>309</v>
      </c>
      <c r="T630">
        <v>347</v>
      </c>
    </row>
    <row r="631" spans="9:20" x14ac:dyDescent="0.25">
      <c r="I631" s="424" t="s">
        <v>214</v>
      </c>
      <c r="J631" s="329">
        <v>0.16450000000000001</v>
      </c>
      <c r="M631">
        <v>348</v>
      </c>
      <c r="P631" s="424" t="s">
        <v>50</v>
      </c>
      <c r="Q631" s="329">
        <v>0.18720000000000001</v>
      </c>
      <c r="T631">
        <v>348</v>
      </c>
    </row>
    <row r="632" spans="9:20" ht="15.75" thickBot="1" x14ac:dyDescent="0.3">
      <c r="I632" s="425"/>
      <c r="J632" s="330">
        <v>310</v>
      </c>
      <c r="M632">
        <v>349</v>
      </c>
      <c r="P632" s="425"/>
      <c r="Q632" s="330">
        <v>310</v>
      </c>
      <c r="T632">
        <v>349</v>
      </c>
    </row>
    <row r="633" spans="9:20" x14ac:dyDescent="0.25">
      <c r="I633" s="424" t="s">
        <v>329</v>
      </c>
      <c r="J633" s="331">
        <v>0.1641</v>
      </c>
      <c r="M633">
        <v>350</v>
      </c>
      <c r="P633" s="424" t="s">
        <v>53</v>
      </c>
      <c r="Q633" s="331">
        <v>0.18529999999999999</v>
      </c>
      <c r="T633">
        <v>350</v>
      </c>
    </row>
    <row r="634" spans="9:20" ht="15.75" thickBot="1" x14ac:dyDescent="0.3">
      <c r="I634" s="425"/>
      <c r="J634" s="332">
        <v>311</v>
      </c>
      <c r="M634">
        <v>351</v>
      </c>
      <c r="P634" s="425"/>
      <c r="Q634" s="332">
        <v>311</v>
      </c>
      <c r="T634">
        <v>351</v>
      </c>
    </row>
    <row r="635" spans="9:20" x14ac:dyDescent="0.25">
      <c r="I635" s="424" t="s">
        <v>44</v>
      </c>
      <c r="J635" s="333">
        <v>0.16209999999999999</v>
      </c>
      <c r="P635" s="424" t="s">
        <v>180</v>
      </c>
      <c r="Q635" s="333">
        <v>0.18129999999999999</v>
      </c>
    </row>
    <row r="636" spans="9:20" ht="15.75" thickBot="1" x14ac:dyDescent="0.3">
      <c r="I636" s="425"/>
      <c r="J636" s="334">
        <v>312</v>
      </c>
      <c r="P636" s="425"/>
      <c r="Q636" s="334">
        <v>312</v>
      </c>
    </row>
    <row r="637" spans="9:20" x14ac:dyDescent="0.25">
      <c r="I637" s="424" t="s">
        <v>53</v>
      </c>
      <c r="J637" s="335">
        <v>0.15909999999999999</v>
      </c>
      <c r="P637" s="424" t="s">
        <v>258</v>
      </c>
      <c r="Q637" s="335">
        <v>0.18029999999999999</v>
      </c>
    </row>
    <row r="638" spans="9:20" ht="15.75" thickBot="1" x14ac:dyDescent="0.3">
      <c r="I638" s="425"/>
      <c r="J638" s="336">
        <v>313</v>
      </c>
      <c r="P638" s="425"/>
      <c r="Q638" s="336">
        <v>313</v>
      </c>
    </row>
    <row r="639" spans="9:20" x14ac:dyDescent="0.25">
      <c r="I639" s="424" t="s">
        <v>294</v>
      </c>
      <c r="J639" s="337">
        <v>0.15409999999999999</v>
      </c>
      <c r="P639" s="424" t="s">
        <v>100</v>
      </c>
      <c r="Q639" s="337">
        <v>0.17960000000000001</v>
      </c>
    </row>
    <row r="640" spans="9:20" ht="15.75" thickBot="1" x14ac:dyDescent="0.3">
      <c r="I640" s="425"/>
      <c r="J640" s="338">
        <v>314</v>
      </c>
      <c r="P640" s="425"/>
      <c r="Q640" s="338">
        <v>314</v>
      </c>
    </row>
    <row r="641" spans="9:17" x14ac:dyDescent="0.25">
      <c r="I641" s="424" t="s">
        <v>94</v>
      </c>
      <c r="J641" s="339">
        <v>0.1517</v>
      </c>
      <c r="P641" s="424" t="s">
        <v>384</v>
      </c>
      <c r="Q641" s="339">
        <v>0.1724</v>
      </c>
    </row>
    <row r="642" spans="9:17" ht="15.75" thickBot="1" x14ac:dyDescent="0.3">
      <c r="I642" s="425"/>
      <c r="J642" s="340">
        <v>315</v>
      </c>
      <c r="P642" s="425"/>
      <c r="Q642" s="340">
        <v>315</v>
      </c>
    </row>
    <row r="643" spans="9:17" x14ac:dyDescent="0.25">
      <c r="I643" s="424" t="s">
        <v>216</v>
      </c>
      <c r="J643" s="341">
        <v>0.14269999999999999</v>
      </c>
      <c r="P643" s="424" t="s">
        <v>83</v>
      </c>
      <c r="Q643" s="341">
        <v>0.17</v>
      </c>
    </row>
    <row r="644" spans="9:17" ht="15.75" thickBot="1" x14ac:dyDescent="0.3">
      <c r="I644" s="425"/>
      <c r="J644" s="342">
        <v>316</v>
      </c>
      <c r="P644" s="425"/>
      <c r="Q644" s="342">
        <v>316</v>
      </c>
    </row>
    <row r="645" spans="9:17" x14ac:dyDescent="0.25">
      <c r="I645" s="424" t="s">
        <v>226</v>
      </c>
      <c r="J645" s="343">
        <v>0.1263</v>
      </c>
      <c r="P645" s="424" t="s">
        <v>265</v>
      </c>
      <c r="Q645" s="343">
        <v>0.16489999999999999</v>
      </c>
    </row>
    <row r="646" spans="9:17" ht="15.75" thickBot="1" x14ac:dyDescent="0.3">
      <c r="I646" s="425"/>
      <c r="J646" s="344">
        <v>317</v>
      </c>
      <c r="P646" s="425"/>
      <c r="Q646" s="344">
        <v>317</v>
      </c>
    </row>
    <row r="647" spans="9:17" x14ac:dyDescent="0.25">
      <c r="I647" s="424" t="s">
        <v>365</v>
      </c>
      <c r="J647" s="345">
        <v>0.12540000000000001</v>
      </c>
      <c r="P647" s="424" t="s">
        <v>307</v>
      </c>
      <c r="Q647" s="345">
        <v>0.16250000000000001</v>
      </c>
    </row>
    <row r="648" spans="9:17" ht="15.75" thickBot="1" x14ac:dyDescent="0.3">
      <c r="I648" s="425"/>
      <c r="J648" s="346">
        <v>318</v>
      </c>
      <c r="P648" s="425"/>
      <c r="Q648" s="346">
        <v>318</v>
      </c>
    </row>
    <row r="649" spans="9:17" x14ac:dyDescent="0.25">
      <c r="I649" s="424" t="s">
        <v>430</v>
      </c>
      <c r="J649" s="347">
        <v>0.11550000000000001</v>
      </c>
      <c r="P649" s="424" t="s">
        <v>151</v>
      </c>
      <c r="Q649" s="347">
        <v>0.16070000000000001</v>
      </c>
    </row>
    <row r="650" spans="9:17" ht="15.75" thickBot="1" x14ac:dyDescent="0.3">
      <c r="I650" s="425"/>
      <c r="J650" s="348">
        <v>319</v>
      </c>
      <c r="P650" s="425"/>
      <c r="Q650" s="348">
        <v>319</v>
      </c>
    </row>
    <row r="651" spans="9:17" x14ac:dyDescent="0.25">
      <c r="I651" s="424" t="s">
        <v>228</v>
      </c>
      <c r="J651" s="349">
        <v>0.11409999999999999</v>
      </c>
      <c r="P651" s="424" t="s">
        <v>141</v>
      </c>
      <c r="Q651" s="349">
        <v>0.15840000000000001</v>
      </c>
    </row>
    <row r="652" spans="9:17" ht="15.75" thickBot="1" x14ac:dyDescent="0.3">
      <c r="I652" s="425"/>
      <c r="J652" s="350">
        <v>320</v>
      </c>
      <c r="P652" s="425"/>
      <c r="Q652" s="350">
        <v>320</v>
      </c>
    </row>
    <row r="653" spans="9:17" x14ac:dyDescent="0.25">
      <c r="I653" s="424" t="s">
        <v>321</v>
      </c>
      <c r="J653" s="351">
        <v>0.114</v>
      </c>
      <c r="P653" s="424" t="s">
        <v>235</v>
      </c>
      <c r="Q653" s="351">
        <v>0.1512</v>
      </c>
    </row>
    <row r="654" spans="9:17" ht="15.75" thickBot="1" x14ac:dyDescent="0.3">
      <c r="I654" s="425"/>
      <c r="J654" s="352">
        <v>321</v>
      </c>
      <c r="P654" s="425"/>
      <c r="Q654" s="352">
        <v>321</v>
      </c>
    </row>
    <row r="655" spans="9:17" x14ac:dyDescent="0.25">
      <c r="I655" s="424" t="s">
        <v>265</v>
      </c>
      <c r="J655" s="353">
        <v>0.1116</v>
      </c>
      <c r="P655" s="424" t="s">
        <v>232</v>
      </c>
      <c r="Q655" s="353">
        <v>0.14829999999999999</v>
      </c>
    </row>
    <row r="656" spans="9:17" ht="15.75" thickBot="1" x14ac:dyDescent="0.3">
      <c r="I656" s="425"/>
      <c r="J656" s="354">
        <v>322</v>
      </c>
      <c r="P656" s="425"/>
      <c r="Q656" s="354">
        <v>322</v>
      </c>
    </row>
    <row r="657" spans="9:17" x14ac:dyDescent="0.25">
      <c r="I657" s="424" t="s">
        <v>189</v>
      </c>
      <c r="J657" s="355">
        <v>0.107</v>
      </c>
      <c r="P657" s="424" t="s">
        <v>57</v>
      </c>
      <c r="Q657" s="355">
        <v>0.14499999999999999</v>
      </c>
    </row>
    <row r="658" spans="9:17" ht="15.75" thickBot="1" x14ac:dyDescent="0.3">
      <c r="I658" s="425"/>
      <c r="J658" s="356">
        <v>323</v>
      </c>
      <c r="P658" s="425"/>
      <c r="Q658" s="356">
        <v>323</v>
      </c>
    </row>
    <row r="659" spans="9:17" x14ac:dyDescent="0.25">
      <c r="I659" s="424" t="s">
        <v>49</v>
      </c>
      <c r="J659" s="357">
        <v>0.1066</v>
      </c>
      <c r="P659" s="424" t="s">
        <v>290</v>
      </c>
      <c r="Q659" s="357">
        <v>0.1439</v>
      </c>
    </row>
    <row r="660" spans="9:17" ht="15.75" thickBot="1" x14ac:dyDescent="0.3">
      <c r="I660" s="425"/>
      <c r="J660" s="358">
        <v>324</v>
      </c>
      <c r="P660" s="425"/>
      <c r="Q660" s="358">
        <v>324</v>
      </c>
    </row>
    <row r="661" spans="9:17" x14ac:dyDescent="0.25">
      <c r="I661" s="424" t="s">
        <v>298</v>
      </c>
      <c r="J661" s="359">
        <v>0.10630000000000001</v>
      </c>
      <c r="P661" s="424" t="s">
        <v>228</v>
      </c>
      <c r="Q661" s="359">
        <v>0.14019999999999999</v>
      </c>
    </row>
    <row r="662" spans="9:17" ht="15.75" thickBot="1" x14ac:dyDescent="0.3">
      <c r="I662" s="425"/>
      <c r="J662" s="360">
        <v>325</v>
      </c>
      <c r="P662" s="425"/>
      <c r="Q662" s="360">
        <v>325</v>
      </c>
    </row>
    <row r="663" spans="9:17" ht="15.75" thickBot="1" x14ac:dyDescent="0.3">
      <c r="I663" s="63" t="s">
        <v>23</v>
      </c>
      <c r="J663" s="64" t="s">
        <v>391</v>
      </c>
      <c r="P663" s="63" t="s">
        <v>23</v>
      </c>
      <c r="Q663" s="64" t="s">
        <v>391</v>
      </c>
    </row>
    <row r="664" spans="9:17" x14ac:dyDescent="0.25">
      <c r="I664" s="424" t="s">
        <v>431</v>
      </c>
      <c r="J664" s="361">
        <v>0.105</v>
      </c>
      <c r="P664" s="424" t="s">
        <v>314</v>
      </c>
      <c r="Q664" s="361">
        <v>0.1394</v>
      </c>
    </row>
    <row r="665" spans="9:17" ht="15.75" thickBot="1" x14ac:dyDescent="0.3">
      <c r="I665" s="425"/>
      <c r="J665" s="362">
        <v>326</v>
      </c>
      <c r="P665" s="425"/>
      <c r="Q665" s="362">
        <v>326</v>
      </c>
    </row>
    <row r="666" spans="9:17" x14ac:dyDescent="0.25">
      <c r="I666" s="424" t="s">
        <v>163</v>
      </c>
      <c r="J666" s="363">
        <v>0.10440000000000001</v>
      </c>
      <c r="P666" s="424" t="s">
        <v>164</v>
      </c>
      <c r="Q666" s="363">
        <v>0.13500000000000001</v>
      </c>
    </row>
    <row r="667" spans="9:17" ht="15.75" thickBot="1" x14ac:dyDescent="0.3">
      <c r="I667" s="425"/>
      <c r="J667" s="364">
        <v>327</v>
      </c>
      <c r="P667" s="425"/>
      <c r="Q667" s="364">
        <v>327</v>
      </c>
    </row>
    <row r="668" spans="9:17" x14ac:dyDescent="0.25">
      <c r="I668" s="424" t="s">
        <v>58</v>
      </c>
      <c r="J668" s="365">
        <v>9.9900000000000003E-2</v>
      </c>
      <c r="P668" s="424" t="s">
        <v>35</v>
      </c>
      <c r="Q668" s="365">
        <v>0.1336</v>
      </c>
    </row>
    <row r="669" spans="9:17" ht="15.75" thickBot="1" x14ac:dyDescent="0.3">
      <c r="I669" s="425"/>
      <c r="J669" s="366">
        <v>328</v>
      </c>
      <c r="P669" s="425"/>
      <c r="Q669" s="366">
        <v>328</v>
      </c>
    </row>
    <row r="670" spans="9:17" x14ac:dyDescent="0.25">
      <c r="I670" s="424" t="s">
        <v>291</v>
      </c>
      <c r="J670" s="367">
        <v>9.3399999999999997E-2</v>
      </c>
      <c r="P670" s="424" t="s">
        <v>49</v>
      </c>
      <c r="Q670" s="367">
        <v>0.13150000000000001</v>
      </c>
    </row>
    <row r="671" spans="9:17" ht="15.75" thickBot="1" x14ac:dyDescent="0.3">
      <c r="I671" s="425"/>
      <c r="J671" s="368">
        <v>329</v>
      </c>
      <c r="P671" s="425"/>
      <c r="Q671" s="368">
        <v>329</v>
      </c>
    </row>
    <row r="672" spans="9:17" x14ac:dyDescent="0.25">
      <c r="I672" s="424" t="s">
        <v>176</v>
      </c>
      <c r="J672" s="369">
        <v>9.2399999999999996E-2</v>
      </c>
      <c r="P672" s="424" t="s">
        <v>342</v>
      </c>
      <c r="Q672" s="369">
        <v>0.13009999999999999</v>
      </c>
    </row>
    <row r="673" spans="9:17" ht="15.75" thickBot="1" x14ac:dyDescent="0.3">
      <c r="I673" s="425"/>
      <c r="J673" s="370">
        <v>330</v>
      </c>
      <c r="P673" s="425"/>
      <c r="Q673" s="370">
        <v>330</v>
      </c>
    </row>
    <row r="674" spans="9:17" x14ac:dyDescent="0.25">
      <c r="I674" s="424" t="s">
        <v>169</v>
      </c>
      <c r="J674" s="371">
        <v>8.8200000000000001E-2</v>
      </c>
      <c r="P674" s="424" t="s">
        <v>58</v>
      </c>
      <c r="Q674" s="371">
        <v>0.12720000000000001</v>
      </c>
    </row>
    <row r="675" spans="9:17" ht="15.75" thickBot="1" x14ac:dyDescent="0.3">
      <c r="I675" s="425"/>
      <c r="J675" s="372">
        <v>331</v>
      </c>
      <c r="P675" s="425"/>
      <c r="Q675" s="372">
        <v>331</v>
      </c>
    </row>
    <row r="676" spans="9:17" x14ac:dyDescent="0.25">
      <c r="I676" s="424" t="s">
        <v>165</v>
      </c>
      <c r="J676" s="373">
        <v>8.5000000000000006E-2</v>
      </c>
      <c r="P676" s="424" t="s">
        <v>118</v>
      </c>
      <c r="Q676" s="373">
        <v>0.11600000000000001</v>
      </c>
    </row>
    <row r="677" spans="9:17" ht="15.75" thickBot="1" x14ac:dyDescent="0.3">
      <c r="I677" s="425"/>
      <c r="J677" s="374">
        <v>332</v>
      </c>
      <c r="P677" s="425"/>
      <c r="Q677" s="374">
        <v>332</v>
      </c>
    </row>
    <row r="678" spans="9:17" x14ac:dyDescent="0.25">
      <c r="I678" s="424" t="s">
        <v>39</v>
      </c>
      <c r="J678" s="375">
        <v>8.4699999999999998E-2</v>
      </c>
      <c r="P678" s="424" t="s">
        <v>329</v>
      </c>
      <c r="Q678" s="375">
        <v>0.1137</v>
      </c>
    </row>
    <row r="679" spans="9:17" ht="15.75" thickBot="1" x14ac:dyDescent="0.3">
      <c r="I679" s="425"/>
      <c r="J679" s="376">
        <v>333</v>
      </c>
      <c r="P679" s="425"/>
      <c r="Q679" s="376">
        <v>333</v>
      </c>
    </row>
    <row r="680" spans="9:17" x14ac:dyDescent="0.25">
      <c r="I680" s="424" t="s">
        <v>306</v>
      </c>
      <c r="J680" s="377">
        <v>8.3900000000000002E-2</v>
      </c>
      <c r="P680" s="424" t="s">
        <v>101</v>
      </c>
      <c r="Q680" s="377">
        <v>0.1094</v>
      </c>
    </row>
    <row r="681" spans="9:17" ht="15.75" thickBot="1" x14ac:dyDescent="0.3">
      <c r="I681" s="425"/>
      <c r="J681" s="378">
        <v>334</v>
      </c>
      <c r="P681" s="425"/>
      <c r="Q681" s="378">
        <v>334</v>
      </c>
    </row>
    <row r="682" spans="9:17" x14ac:dyDescent="0.25">
      <c r="I682" s="424" t="s">
        <v>343</v>
      </c>
      <c r="J682" s="379">
        <v>8.3000000000000004E-2</v>
      </c>
      <c r="P682" s="424" t="s">
        <v>298</v>
      </c>
      <c r="Q682" s="379">
        <v>0.1091</v>
      </c>
    </row>
    <row r="683" spans="9:17" ht="15.75" thickBot="1" x14ac:dyDescent="0.3">
      <c r="I683" s="425"/>
      <c r="J683" s="380">
        <v>335</v>
      </c>
      <c r="P683" s="425"/>
      <c r="Q683" s="380">
        <v>335</v>
      </c>
    </row>
    <row r="684" spans="9:17" x14ac:dyDescent="0.25">
      <c r="I684" s="424" t="s">
        <v>354</v>
      </c>
      <c r="J684" s="381">
        <v>8.2400000000000001E-2</v>
      </c>
      <c r="P684" s="424" t="s">
        <v>176</v>
      </c>
      <c r="Q684" s="381">
        <v>0.10829999999999999</v>
      </c>
    </row>
    <row r="685" spans="9:17" ht="15.75" thickBot="1" x14ac:dyDescent="0.3">
      <c r="I685" s="425"/>
      <c r="J685" s="382">
        <v>336</v>
      </c>
      <c r="P685" s="425"/>
      <c r="Q685" s="382">
        <v>336</v>
      </c>
    </row>
    <row r="686" spans="9:17" x14ac:dyDescent="0.25">
      <c r="I686" s="424" t="s">
        <v>78</v>
      </c>
      <c r="J686" s="383">
        <v>8.2199999999999995E-2</v>
      </c>
      <c r="P686" s="424" t="s">
        <v>39</v>
      </c>
      <c r="Q686" s="383">
        <v>0.1071</v>
      </c>
    </row>
    <row r="687" spans="9:17" ht="15.75" thickBot="1" x14ac:dyDescent="0.3">
      <c r="I687" s="425"/>
      <c r="J687" s="384">
        <v>337</v>
      </c>
      <c r="P687" s="425"/>
      <c r="Q687" s="384">
        <v>337</v>
      </c>
    </row>
    <row r="688" spans="9:17" x14ac:dyDescent="0.25">
      <c r="I688" s="424" t="s">
        <v>35</v>
      </c>
      <c r="J688" s="385">
        <v>8.2199999999999995E-2</v>
      </c>
      <c r="P688" s="424" t="s">
        <v>288</v>
      </c>
      <c r="Q688" s="385">
        <v>0.1071</v>
      </c>
    </row>
    <row r="689" spans="9:17" ht="15.75" thickBot="1" x14ac:dyDescent="0.3">
      <c r="I689" s="425"/>
      <c r="J689" s="386">
        <v>338</v>
      </c>
      <c r="P689" s="425"/>
      <c r="Q689" s="386">
        <v>338</v>
      </c>
    </row>
    <row r="690" spans="9:17" x14ac:dyDescent="0.25">
      <c r="I690" s="424" t="s">
        <v>232</v>
      </c>
      <c r="J690" s="387">
        <v>8.1699999999999995E-2</v>
      </c>
      <c r="P690" s="424" t="s">
        <v>78</v>
      </c>
      <c r="Q690" s="387">
        <v>0.1053</v>
      </c>
    </row>
    <row r="691" spans="9:17" ht="15.75" thickBot="1" x14ac:dyDescent="0.3">
      <c r="I691" s="425"/>
      <c r="J691" s="388">
        <v>339</v>
      </c>
      <c r="P691" s="425"/>
      <c r="Q691" s="388">
        <v>339</v>
      </c>
    </row>
    <row r="692" spans="9:17" x14ac:dyDescent="0.25">
      <c r="I692" s="424" t="s">
        <v>57</v>
      </c>
      <c r="J692" s="389">
        <v>8.1299999999999997E-2</v>
      </c>
      <c r="P692" s="424" t="s">
        <v>431</v>
      </c>
      <c r="Q692" s="389">
        <v>0.1017</v>
      </c>
    </row>
    <row r="693" spans="9:17" ht="15.75" thickBot="1" x14ac:dyDescent="0.3">
      <c r="I693" s="425"/>
      <c r="J693" s="390">
        <v>340</v>
      </c>
      <c r="P693" s="425"/>
      <c r="Q693" s="390">
        <v>340</v>
      </c>
    </row>
    <row r="694" spans="9:17" x14ac:dyDescent="0.25">
      <c r="I694" s="424" t="s">
        <v>314</v>
      </c>
      <c r="J694" s="391">
        <v>8.0299999999999996E-2</v>
      </c>
      <c r="P694" s="424" t="s">
        <v>321</v>
      </c>
      <c r="Q694" s="391">
        <v>9.6799999999999997E-2</v>
      </c>
    </row>
    <row r="695" spans="9:17" ht="15.75" thickBot="1" x14ac:dyDescent="0.3">
      <c r="I695" s="425"/>
      <c r="J695" s="392">
        <v>341</v>
      </c>
      <c r="P695" s="425"/>
      <c r="Q695" s="392">
        <v>341</v>
      </c>
    </row>
    <row r="696" spans="9:17" x14ac:dyDescent="0.25">
      <c r="I696" s="424" t="s">
        <v>164</v>
      </c>
      <c r="J696" s="393">
        <v>8.0100000000000005E-2</v>
      </c>
      <c r="P696" s="424" t="s">
        <v>169</v>
      </c>
      <c r="Q696" s="393">
        <v>8.9800000000000005E-2</v>
      </c>
    </row>
    <row r="697" spans="9:17" ht="15.75" thickBot="1" x14ac:dyDescent="0.3">
      <c r="I697" s="425"/>
      <c r="J697" s="394">
        <v>342</v>
      </c>
      <c r="P697" s="425"/>
      <c r="Q697" s="394">
        <v>342</v>
      </c>
    </row>
    <row r="698" spans="9:17" x14ac:dyDescent="0.25">
      <c r="I698" s="424" t="s">
        <v>83</v>
      </c>
      <c r="J698" s="395">
        <v>7.1499999999999994E-2</v>
      </c>
      <c r="P698" s="424" t="s">
        <v>216</v>
      </c>
      <c r="Q698" s="395">
        <v>8.5800000000000001E-2</v>
      </c>
    </row>
    <row r="699" spans="9:17" ht="15.75" thickBot="1" x14ac:dyDescent="0.3">
      <c r="I699" s="425"/>
      <c r="J699" s="396">
        <v>343</v>
      </c>
      <c r="P699" s="425"/>
      <c r="Q699" s="396">
        <v>343</v>
      </c>
    </row>
    <row r="700" spans="9:17" x14ac:dyDescent="0.25">
      <c r="I700" s="424" t="s">
        <v>290</v>
      </c>
      <c r="J700" s="397">
        <v>7.0800000000000002E-2</v>
      </c>
      <c r="P700" s="424" t="s">
        <v>343</v>
      </c>
      <c r="Q700" s="397">
        <v>8.4400000000000003E-2</v>
      </c>
    </row>
    <row r="701" spans="9:17" ht="15.75" thickBot="1" x14ac:dyDescent="0.3">
      <c r="I701" s="425"/>
      <c r="J701" s="398">
        <v>344</v>
      </c>
      <c r="P701" s="425"/>
      <c r="Q701" s="398">
        <v>344</v>
      </c>
    </row>
    <row r="702" spans="9:17" x14ac:dyDescent="0.25">
      <c r="I702" s="424" t="s">
        <v>372</v>
      </c>
      <c r="J702" s="399">
        <v>5.04E-2</v>
      </c>
      <c r="P702" s="424" t="s">
        <v>94</v>
      </c>
      <c r="Q702" s="414">
        <v>8.2699999999999996E-2</v>
      </c>
    </row>
    <row r="703" spans="9:17" ht="15.75" thickBot="1" x14ac:dyDescent="0.3">
      <c r="I703" s="425"/>
      <c r="J703" s="400">
        <v>345</v>
      </c>
      <c r="P703" s="425"/>
      <c r="Q703" s="415">
        <v>345</v>
      </c>
    </row>
    <row r="704" spans="9:17" x14ac:dyDescent="0.25">
      <c r="I704" s="424" t="s">
        <v>42</v>
      </c>
      <c r="J704" s="401">
        <v>4.8399999999999999E-2</v>
      </c>
      <c r="P704" s="424" t="s">
        <v>189</v>
      </c>
      <c r="Q704" s="401">
        <v>7.3700000000000002E-2</v>
      </c>
    </row>
    <row r="705" spans="9:17" ht="15.75" thickBot="1" x14ac:dyDescent="0.3">
      <c r="I705" s="425"/>
      <c r="J705" s="402">
        <v>346</v>
      </c>
      <c r="P705" s="425"/>
      <c r="Q705" s="402">
        <v>346</v>
      </c>
    </row>
    <row r="706" spans="9:17" x14ac:dyDescent="0.25">
      <c r="I706" s="424" t="s">
        <v>288</v>
      </c>
      <c r="J706" s="403">
        <v>4.6699999999999998E-2</v>
      </c>
      <c r="P706" s="424" t="s">
        <v>42</v>
      </c>
      <c r="Q706" s="403">
        <v>6.3399999999999998E-2</v>
      </c>
    </row>
    <row r="707" spans="9:17" ht="15.75" thickBot="1" x14ac:dyDescent="0.3">
      <c r="I707" s="425"/>
      <c r="J707" s="404">
        <v>347</v>
      </c>
      <c r="P707" s="425"/>
      <c r="Q707" s="404">
        <v>347</v>
      </c>
    </row>
    <row r="708" spans="9:17" x14ac:dyDescent="0.25">
      <c r="I708" s="424" t="s">
        <v>209</v>
      </c>
      <c r="J708" s="405">
        <v>4.2799999999999998E-2</v>
      </c>
      <c r="P708" s="424" t="s">
        <v>209</v>
      </c>
      <c r="Q708" s="405">
        <v>5.7599999999999998E-2</v>
      </c>
    </row>
    <row r="709" spans="9:17" ht="15.75" thickBot="1" x14ac:dyDescent="0.3">
      <c r="I709" s="425"/>
      <c r="J709" s="406">
        <v>348</v>
      </c>
      <c r="P709" s="425"/>
      <c r="Q709" s="406">
        <v>348</v>
      </c>
    </row>
    <row r="710" spans="9:17" x14ac:dyDescent="0.25">
      <c r="I710" s="424" t="s">
        <v>77</v>
      </c>
      <c r="J710" s="407">
        <v>4.1099999999999998E-2</v>
      </c>
      <c r="P710" s="424" t="s">
        <v>77</v>
      </c>
      <c r="Q710" s="407">
        <v>5.2999999999999999E-2</v>
      </c>
    </row>
    <row r="711" spans="9:17" ht="15.75" thickBot="1" x14ac:dyDescent="0.3">
      <c r="I711" s="425"/>
      <c r="J711" s="408">
        <v>349</v>
      </c>
      <c r="P711" s="425"/>
      <c r="Q711" s="408">
        <v>349</v>
      </c>
    </row>
    <row r="712" spans="9:17" x14ac:dyDescent="0.25">
      <c r="I712" s="424" t="s">
        <v>121</v>
      </c>
      <c r="J712" s="409">
        <v>2.3099999999999999E-2</v>
      </c>
      <c r="P712" s="424" t="s">
        <v>121</v>
      </c>
      <c r="Q712" s="409">
        <v>2.1499999999999998E-2</v>
      </c>
    </row>
    <row r="713" spans="9:17" ht="15.75" thickBot="1" x14ac:dyDescent="0.3">
      <c r="I713" s="425"/>
      <c r="J713" s="410">
        <v>350</v>
      </c>
      <c r="P713" s="425"/>
      <c r="Q713" s="410">
        <v>350</v>
      </c>
    </row>
    <row r="714" spans="9:17" x14ac:dyDescent="0.25">
      <c r="I714" s="424" t="s">
        <v>137</v>
      </c>
      <c r="J714" s="411">
        <v>8.5000000000000006E-3</v>
      </c>
      <c r="P714" s="424" t="s">
        <v>137</v>
      </c>
      <c r="Q714" s="411">
        <v>9.5999999999999992E-3</v>
      </c>
    </row>
    <row r="715" spans="9:17" ht="15.75" thickBot="1" x14ac:dyDescent="0.3">
      <c r="I715" s="425"/>
      <c r="J715" s="412">
        <v>351</v>
      </c>
      <c r="P715" s="425"/>
      <c r="Q715" s="412">
        <v>351</v>
      </c>
    </row>
    <row r="716" spans="9:17" ht="15.75" thickBot="1" x14ac:dyDescent="0.3">
      <c r="I716" s="63" t="s">
        <v>23</v>
      </c>
      <c r="J716" s="64" t="s">
        <v>391</v>
      </c>
      <c r="P716" s="63" t="s">
        <v>23</v>
      </c>
      <c r="Q716" s="64" t="s">
        <v>391</v>
      </c>
    </row>
  </sheetData>
  <sortState xmlns:xlrd2="http://schemas.microsoft.com/office/spreadsheetml/2017/richdata2" ref="D2:F352">
    <sortCondition ref="D309:D352"/>
  </sortState>
  <mergeCells count="566">
    <mergeCell ref="P712:P713"/>
    <mergeCell ref="P714:P715"/>
    <mergeCell ref="P706:P707"/>
    <mergeCell ref="P708:P709"/>
    <mergeCell ref="P710:P711"/>
    <mergeCell ref="P700:P701"/>
    <mergeCell ref="P702:P703"/>
    <mergeCell ref="P704:P705"/>
    <mergeCell ref="P694:P695"/>
    <mergeCell ref="P696:P697"/>
    <mergeCell ref="P698:P699"/>
    <mergeCell ref="P688:P689"/>
    <mergeCell ref="P690:P691"/>
    <mergeCell ref="P692:P693"/>
    <mergeCell ref="P682:P683"/>
    <mergeCell ref="P684:P685"/>
    <mergeCell ref="P686:P687"/>
    <mergeCell ref="P676:P677"/>
    <mergeCell ref="P678:P679"/>
    <mergeCell ref="P680:P681"/>
    <mergeCell ref="P670:P671"/>
    <mergeCell ref="P672:P673"/>
    <mergeCell ref="P674:P675"/>
    <mergeCell ref="P664:P665"/>
    <mergeCell ref="P666:P667"/>
    <mergeCell ref="P668:P669"/>
    <mergeCell ref="P657:P658"/>
    <mergeCell ref="P659:P660"/>
    <mergeCell ref="P661:P662"/>
    <mergeCell ref="P651:P652"/>
    <mergeCell ref="P653:P654"/>
    <mergeCell ref="P655:P656"/>
    <mergeCell ref="P645:P646"/>
    <mergeCell ref="P647:P648"/>
    <mergeCell ref="P649:P650"/>
    <mergeCell ref="P639:P640"/>
    <mergeCell ref="P641:P642"/>
    <mergeCell ref="P643:P644"/>
    <mergeCell ref="P633:P634"/>
    <mergeCell ref="P635:P636"/>
    <mergeCell ref="P637:P638"/>
    <mergeCell ref="P627:P628"/>
    <mergeCell ref="P629:P630"/>
    <mergeCell ref="P631:P632"/>
    <mergeCell ref="P621:P622"/>
    <mergeCell ref="P623:P624"/>
    <mergeCell ref="P625:P626"/>
    <mergeCell ref="P615:P616"/>
    <mergeCell ref="P617:P618"/>
    <mergeCell ref="P619:P620"/>
    <mergeCell ref="P608:P609"/>
    <mergeCell ref="P610:P611"/>
    <mergeCell ref="P613:P614"/>
    <mergeCell ref="P602:P603"/>
    <mergeCell ref="P604:P605"/>
    <mergeCell ref="P606:P607"/>
    <mergeCell ref="P596:P597"/>
    <mergeCell ref="P598:P599"/>
    <mergeCell ref="P600:P601"/>
    <mergeCell ref="P592:P593"/>
    <mergeCell ref="P594:P595"/>
    <mergeCell ref="P584:P585"/>
    <mergeCell ref="P586:P587"/>
    <mergeCell ref="P588:P589"/>
    <mergeCell ref="P578:P579"/>
    <mergeCell ref="P580:P581"/>
    <mergeCell ref="P582:P583"/>
    <mergeCell ref="P572:P573"/>
    <mergeCell ref="P574:P575"/>
    <mergeCell ref="P576:P577"/>
    <mergeCell ref="P566:P567"/>
    <mergeCell ref="P568:P569"/>
    <mergeCell ref="P570:P571"/>
    <mergeCell ref="P559:P560"/>
    <mergeCell ref="P562:P563"/>
    <mergeCell ref="P564:P565"/>
    <mergeCell ref="P553:P554"/>
    <mergeCell ref="P555:P556"/>
    <mergeCell ref="P557:P558"/>
    <mergeCell ref="P547:P548"/>
    <mergeCell ref="P549:P550"/>
    <mergeCell ref="P551:P552"/>
    <mergeCell ref="P541:P542"/>
    <mergeCell ref="P543:P544"/>
    <mergeCell ref="P545:P546"/>
    <mergeCell ref="P535:P536"/>
    <mergeCell ref="P537:P538"/>
    <mergeCell ref="P539:P540"/>
    <mergeCell ref="P529:P530"/>
    <mergeCell ref="P531:P532"/>
    <mergeCell ref="P533:P534"/>
    <mergeCell ref="P523:P524"/>
    <mergeCell ref="P525:P526"/>
    <mergeCell ref="P527:P528"/>
    <mergeCell ref="P517:P518"/>
    <mergeCell ref="P519:P520"/>
    <mergeCell ref="P521:P522"/>
    <mergeCell ref="P511:P512"/>
    <mergeCell ref="P513:P514"/>
    <mergeCell ref="P504:P505"/>
    <mergeCell ref="P506:P507"/>
    <mergeCell ref="P508:P509"/>
    <mergeCell ref="P498:P499"/>
    <mergeCell ref="P500:P501"/>
    <mergeCell ref="P502:P503"/>
    <mergeCell ref="P492:P493"/>
    <mergeCell ref="P494:P495"/>
    <mergeCell ref="P496:P497"/>
    <mergeCell ref="P486:P487"/>
    <mergeCell ref="P488:P489"/>
    <mergeCell ref="P490:P491"/>
    <mergeCell ref="P480:P481"/>
    <mergeCell ref="P482:P483"/>
    <mergeCell ref="P484:P485"/>
    <mergeCell ref="P474:P475"/>
    <mergeCell ref="P476:P477"/>
    <mergeCell ref="P478:P479"/>
    <mergeCell ref="P468:P469"/>
    <mergeCell ref="P470:P471"/>
    <mergeCell ref="P462:P463"/>
    <mergeCell ref="P464:P465"/>
    <mergeCell ref="P466:P467"/>
    <mergeCell ref="P455:P456"/>
    <mergeCell ref="P457:P458"/>
    <mergeCell ref="P460:P461"/>
    <mergeCell ref="P449:P450"/>
    <mergeCell ref="P451:P452"/>
    <mergeCell ref="P453:P454"/>
    <mergeCell ref="P443:P444"/>
    <mergeCell ref="P445:P446"/>
    <mergeCell ref="P447:P448"/>
    <mergeCell ref="P437:P438"/>
    <mergeCell ref="P439:P440"/>
    <mergeCell ref="P441:P442"/>
    <mergeCell ref="P431:P432"/>
    <mergeCell ref="P433:P434"/>
    <mergeCell ref="P435:P436"/>
    <mergeCell ref="P425:P426"/>
    <mergeCell ref="P429:P430"/>
    <mergeCell ref="P419:P420"/>
    <mergeCell ref="P421:P422"/>
    <mergeCell ref="P423:P424"/>
    <mergeCell ref="P413:P414"/>
    <mergeCell ref="P415:P416"/>
    <mergeCell ref="P417:P418"/>
    <mergeCell ref="P406:P407"/>
    <mergeCell ref="P409:P410"/>
    <mergeCell ref="P411:P412"/>
    <mergeCell ref="P400:P401"/>
    <mergeCell ref="P402:P403"/>
    <mergeCell ref="P404:P405"/>
    <mergeCell ref="P394:P395"/>
    <mergeCell ref="P396:P397"/>
    <mergeCell ref="P398:P399"/>
    <mergeCell ref="P388:P389"/>
    <mergeCell ref="P390:P391"/>
    <mergeCell ref="P392:P393"/>
    <mergeCell ref="P382:P383"/>
    <mergeCell ref="P384:P385"/>
    <mergeCell ref="P386:P387"/>
    <mergeCell ref="P376:P377"/>
    <mergeCell ref="P378:P379"/>
    <mergeCell ref="P380:P381"/>
    <mergeCell ref="P370:P371"/>
    <mergeCell ref="P372:P373"/>
    <mergeCell ref="P374:P375"/>
    <mergeCell ref="P364:P365"/>
    <mergeCell ref="P366:P367"/>
    <mergeCell ref="P368:P369"/>
    <mergeCell ref="P360:P361"/>
    <mergeCell ref="P362:P363"/>
    <mergeCell ref="P351:P352"/>
    <mergeCell ref="P353:P354"/>
    <mergeCell ref="P355:P356"/>
    <mergeCell ref="P345:P346"/>
    <mergeCell ref="P347:P348"/>
    <mergeCell ref="P339:P340"/>
    <mergeCell ref="P341:P342"/>
    <mergeCell ref="P343:P344"/>
    <mergeCell ref="P333:P334"/>
    <mergeCell ref="P335:P336"/>
    <mergeCell ref="P337:P338"/>
    <mergeCell ref="P327:P328"/>
    <mergeCell ref="P329:P330"/>
    <mergeCell ref="P331:P332"/>
    <mergeCell ref="P321:P322"/>
    <mergeCell ref="P323:P324"/>
    <mergeCell ref="P325:P326"/>
    <mergeCell ref="P317:P318"/>
    <mergeCell ref="P319:P320"/>
    <mergeCell ref="P309:P310"/>
    <mergeCell ref="P313:P314"/>
    <mergeCell ref="P302:P303"/>
    <mergeCell ref="P304:P305"/>
    <mergeCell ref="P307:P308"/>
    <mergeCell ref="P296:P297"/>
    <mergeCell ref="P298:P299"/>
    <mergeCell ref="P300:P301"/>
    <mergeCell ref="P290:P291"/>
    <mergeCell ref="P292:P293"/>
    <mergeCell ref="P284:P285"/>
    <mergeCell ref="P286:P287"/>
    <mergeCell ref="P278:P279"/>
    <mergeCell ref="P280:P281"/>
    <mergeCell ref="P282:P283"/>
    <mergeCell ref="P272:P273"/>
    <mergeCell ref="P274:P275"/>
    <mergeCell ref="P276:P277"/>
    <mergeCell ref="P266:P267"/>
    <mergeCell ref="P268:P269"/>
    <mergeCell ref="P270:P271"/>
    <mergeCell ref="P260:P261"/>
    <mergeCell ref="P262:P263"/>
    <mergeCell ref="P264:P265"/>
    <mergeCell ref="P258:P259"/>
    <mergeCell ref="P247:P248"/>
    <mergeCell ref="P249:P250"/>
    <mergeCell ref="P251:P252"/>
    <mergeCell ref="P241:P242"/>
    <mergeCell ref="P243:P244"/>
    <mergeCell ref="P245:P246"/>
    <mergeCell ref="P235:P236"/>
    <mergeCell ref="P237:P238"/>
    <mergeCell ref="P231:P232"/>
    <mergeCell ref="P233:P234"/>
    <mergeCell ref="P223:P224"/>
    <mergeCell ref="P225:P226"/>
    <mergeCell ref="P227:P228"/>
    <mergeCell ref="P219:P220"/>
    <mergeCell ref="P221:P222"/>
    <mergeCell ref="P211:P212"/>
    <mergeCell ref="P213:P214"/>
    <mergeCell ref="P205:P206"/>
    <mergeCell ref="P207:P208"/>
    <mergeCell ref="P209:P210"/>
    <mergeCell ref="P198:P199"/>
    <mergeCell ref="P200:P201"/>
    <mergeCell ref="P202:P203"/>
    <mergeCell ref="P194:P195"/>
    <mergeCell ref="P196:P197"/>
    <mergeCell ref="P186:P187"/>
    <mergeCell ref="P188:P189"/>
    <mergeCell ref="P180:P181"/>
    <mergeCell ref="P184:P185"/>
    <mergeCell ref="P174:P175"/>
    <mergeCell ref="P176:P177"/>
    <mergeCell ref="P178:P179"/>
    <mergeCell ref="P168:P169"/>
    <mergeCell ref="P172:P173"/>
    <mergeCell ref="P162:P163"/>
    <mergeCell ref="P164:P165"/>
    <mergeCell ref="P156:P157"/>
    <mergeCell ref="P158:P159"/>
    <mergeCell ref="P149:P150"/>
    <mergeCell ref="P151:P152"/>
    <mergeCell ref="P154:P155"/>
    <mergeCell ref="P143:P144"/>
    <mergeCell ref="P145:P146"/>
    <mergeCell ref="P147:P148"/>
    <mergeCell ref="P137:P138"/>
    <mergeCell ref="P139:P140"/>
    <mergeCell ref="P141:P142"/>
    <mergeCell ref="P131:P132"/>
    <mergeCell ref="P133:P134"/>
    <mergeCell ref="P135:P136"/>
    <mergeCell ref="P125:P126"/>
    <mergeCell ref="P129:P130"/>
    <mergeCell ref="P119:P120"/>
    <mergeCell ref="P121:P122"/>
    <mergeCell ref="P123:P124"/>
    <mergeCell ref="P113:P114"/>
    <mergeCell ref="P115:P116"/>
    <mergeCell ref="P117:P118"/>
    <mergeCell ref="P107:P108"/>
    <mergeCell ref="P109:P110"/>
    <mergeCell ref="P103:P104"/>
    <mergeCell ref="P98:P99"/>
    <mergeCell ref="P82:P83"/>
    <mergeCell ref="P76:P77"/>
    <mergeCell ref="P64:P65"/>
    <mergeCell ref="P66:P67"/>
    <mergeCell ref="P62:P63"/>
    <mergeCell ref="P29:P30"/>
    <mergeCell ref="I710:I711"/>
    <mergeCell ref="I712:I713"/>
    <mergeCell ref="I714:I715"/>
    <mergeCell ref="I704:I705"/>
    <mergeCell ref="I706:I707"/>
    <mergeCell ref="I708:I709"/>
    <mergeCell ref="I698:I699"/>
    <mergeCell ref="I700:I701"/>
    <mergeCell ref="I702:I703"/>
    <mergeCell ref="I692:I693"/>
    <mergeCell ref="I694:I695"/>
    <mergeCell ref="I696:I697"/>
    <mergeCell ref="I686:I687"/>
    <mergeCell ref="I688:I689"/>
    <mergeCell ref="I690:I691"/>
    <mergeCell ref="I680:I681"/>
    <mergeCell ref="I682:I683"/>
    <mergeCell ref="I684:I685"/>
    <mergeCell ref="I674:I675"/>
    <mergeCell ref="I676:I677"/>
    <mergeCell ref="I678:I679"/>
    <mergeCell ref="I668:I669"/>
    <mergeCell ref="I670:I671"/>
    <mergeCell ref="I672:I673"/>
    <mergeCell ref="I661:I662"/>
    <mergeCell ref="I664:I665"/>
    <mergeCell ref="I666:I667"/>
    <mergeCell ref="I655:I656"/>
    <mergeCell ref="I657:I658"/>
    <mergeCell ref="I659:I660"/>
    <mergeCell ref="I649:I650"/>
    <mergeCell ref="I651:I652"/>
    <mergeCell ref="I653:I654"/>
    <mergeCell ref="I643:I644"/>
    <mergeCell ref="I645:I646"/>
    <mergeCell ref="I647:I648"/>
    <mergeCell ref="I637:I638"/>
    <mergeCell ref="I639:I640"/>
    <mergeCell ref="I641:I642"/>
    <mergeCell ref="I631:I632"/>
    <mergeCell ref="I633:I634"/>
    <mergeCell ref="I635:I636"/>
    <mergeCell ref="I625:I626"/>
    <mergeCell ref="I627:I628"/>
    <mergeCell ref="I629:I630"/>
    <mergeCell ref="I619:I620"/>
    <mergeCell ref="I621:I622"/>
    <mergeCell ref="I623:I624"/>
    <mergeCell ref="I613:I614"/>
    <mergeCell ref="I615:I616"/>
    <mergeCell ref="I617:I618"/>
    <mergeCell ref="I606:I607"/>
    <mergeCell ref="I608:I609"/>
    <mergeCell ref="I610:I611"/>
    <mergeCell ref="I600:I601"/>
    <mergeCell ref="I602:I603"/>
    <mergeCell ref="I604:I605"/>
    <mergeCell ref="I594:I595"/>
    <mergeCell ref="I596:I597"/>
    <mergeCell ref="I598:I599"/>
    <mergeCell ref="I588:I589"/>
    <mergeCell ref="I590:I591"/>
    <mergeCell ref="I592:I593"/>
    <mergeCell ref="I582:I583"/>
    <mergeCell ref="I584:I585"/>
    <mergeCell ref="I586:I587"/>
    <mergeCell ref="I576:I577"/>
    <mergeCell ref="I578:I579"/>
    <mergeCell ref="I580:I581"/>
    <mergeCell ref="I570:I571"/>
    <mergeCell ref="I572:I573"/>
    <mergeCell ref="I574:I575"/>
    <mergeCell ref="I564:I565"/>
    <mergeCell ref="I566:I567"/>
    <mergeCell ref="I568:I569"/>
    <mergeCell ref="I557:I558"/>
    <mergeCell ref="I559:I560"/>
    <mergeCell ref="I562:I563"/>
    <mergeCell ref="I551:I552"/>
    <mergeCell ref="I553:I554"/>
    <mergeCell ref="I555:I556"/>
    <mergeCell ref="I545:I546"/>
    <mergeCell ref="I547:I548"/>
    <mergeCell ref="I549:I550"/>
    <mergeCell ref="I539:I540"/>
    <mergeCell ref="I541:I542"/>
    <mergeCell ref="I543:I544"/>
    <mergeCell ref="I533:I534"/>
    <mergeCell ref="I535:I536"/>
    <mergeCell ref="I537:I538"/>
    <mergeCell ref="I529:I530"/>
    <mergeCell ref="I531:I532"/>
    <mergeCell ref="I521:I522"/>
    <mergeCell ref="I523:I524"/>
    <mergeCell ref="I525:I526"/>
    <mergeCell ref="I515:I516"/>
    <mergeCell ref="I517:I518"/>
    <mergeCell ref="I519:I520"/>
    <mergeCell ref="I508:I509"/>
    <mergeCell ref="I511:I512"/>
    <mergeCell ref="I513:I514"/>
    <mergeCell ref="I502:I503"/>
    <mergeCell ref="I504:I505"/>
    <mergeCell ref="I506:I507"/>
    <mergeCell ref="I496:I497"/>
    <mergeCell ref="I498:I499"/>
    <mergeCell ref="I500:I501"/>
    <mergeCell ref="I490:I491"/>
    <mergeCell ref="I492:I493"/>
    <mergeCell ref="I494:I495"/>
    <mergeCell ref="I484:I485"/>
    <mergeCell ref="I486:I487"/>
    <mergeCell ref="I488:I489"/>
    <mergeCell ref="I478:I479"/>
    <mergeCell ref="I480:I481"/>
    <mergeCell ref="I482:I483"/>
    <mergeCell ref="I472:I473"/>
    <mergeCell ref="I474:I475"/>
    <mergeCell ref="I476:I477"/>
    <mergeCell ref="I466:I467"/>
    <mergeCell ref="I468:I469"/>
    <mergeCell ref="I470:I471"/>
    <mergeCell ref="I460:I461"/>
    <mergeCell ref="I462:I463"/>
    <mergeCell ref="I464:I465"/>
    <mergeCell ref="I453:I454"/>
    <mergeCell ref="I455:I456"/>
    <mergeCell ref="I457:I458"/>
    <mergeCell ref="I447:I448"/>
    <mergeCell ref="I451:I452"/>
    <mergeCell ref="I441:I442"/>
    <mergeCell ref="I443:I444"/>
    <mergeCell ref="I445:I446"/>
    <mergeCell ref="I435:I436"/>
    <mergeCell ref="I437:I438"/>
    <mergeCell ref="I439:I440"/>
    <mergeCell ref="I429:I430"/>
    <mergeCell ref="I431:I432"/>
    <mergeCell ref="I433:I434"/>
    <mergeCell ref="I423:I424"/>
    <mergeCell ref="I427:I428"/>
    <mergeCell ref="I417:I418"/>
    <mergeCell ref="I419:I420"/>
    <mergeCell ref="I421:I422"/>
    <mergeCell ref="I411:I412"/>
    <mergeCell ref="I413:I414"/>
    <mergeCell ref="I415:I416"/>
    <mergeCell ref="I404:I405"/>
    <mergeCell ref="I406:I407"/>
    <mergeCell ref="I409:I410"/>
    <mergeCell ref="I398:I399"/>
    <mergeCell ref="I400:I401"/>
    <mergeCell ref="I402:I403"/>
    <mergeCell ref="I392:I393"/>
    <mergeCell ref="I394:I395"/>
    <mergeCell ref="I396:I397"/>
    <mergeCell ref="I386:I387"/>
    <mergeCell ref="I388:I389"/>
    <mergeCell ref="I380:I381"/>
    <mergeCell ref="I382:I383"/>
    <mergeCell ref="I384:I385"/>
    <mergeCell ref="I374:I375"/>
    <mergeCell ref="I376:I377"/>
    <mergeCell ref="I378:I379"/>
    <mergeCell ref="I368:I369"/>
    <mergeCell ref="I370:I371"/>
    <mergeCell ref="I372:I373"/>
    <mergeCell ref="I362:I363"/>
    <mergeCell ref="I364:I365"/>
    <mergeCell ref="I366:I367"/>
    <mergeCell ref="I355:I356"/>
    <mergeCell ref="I360:I361"/>
    <mergeCell ref="I349:I350"/>
    <mergeCell ref="I351:I352"/>
    <mergeCell ref="I353:I354"/>
    <mergeCell ref="I343:I344"/>
    <mergeCell ref="I345:I346"/>
    <mergeCell ref="I347:I348"/>
    <mergeCell ref="I337:I338"/>
    <mergeCell ref="I341:I342"/>
    <mergeCell ref="I331:I332"/>
    <mergeCell ref="I335:I336"/>
    <mergeCell ref="I325:I326"/>
    <mergeCell ref="I327:I328"/>
    <mergeCell ref="I329:I330"/>
    <mergeCell ref="I319:I320"/>
    <mergeCell ref="I321:I322"/>
    <mergeCell ref="I313:I314"/>
    <mergeCell ref="I317:I318"/>
    <mergeCell ref="I307:I308"/>
    <mergeCell ref="I309:I310"/>
    <mergeCell ref="I311:I312"/>
    <mergeCell ref="I302:I303"/>
    <mergeCell ref="I304:I305"/>
    <mergeCell ref="I294:I295"/>
    <mergeCell ref="I296:I297"/>
    <mergeCell ref="I298:I299"/>
    <mergeCell ref="I288:I289"/>
    <mergeCell ref="I290:I291"/>
    <mergeCell ref="I292:I293"/>
    <mergeCell ref="I282:I283"/>
    <mergeCell ref="I284:I285"/>
    <mergeCell ref="I286:I287"/>
    <mergeCell ref="I276:I277"/>
    <mergeCell ref="I278:I279"/>
    <mergeCell ref="I270:I271"/>
    <mergeCell ref="I272:I273"/>
    <mergeCell ref="I274:I275"/>
    <mergeCell ref="I264:I265"/>
    <mergeCell ref="I266:I267"/>
    <mergeCell ref="I268:I269"/>
    <mergeCell ref="I258:I259"/>
    <mergeCell ref="I260:I261"/>
    <mergeCell ref="I262:I263"/>
    <mergeCell ref="I251:I252"/>
    <mergeCell ref="I256:I257"/>
    <mergeCell ref="I245:I246"/>
    <mergeCell ref="I247:I248"/>
    <mergeCell ref="I249:I250"/>
    <mergeCell ref="I239:I240"/>
    <mergeCell ref="I243:I244"/>
    <mergeCell ref="I233:I234"/>
    <mergeCell ref="I235:I236"/>
    <mergeCell ref="I237:I238"/>
    <mergeCell ref="I227:I228"/>
    <mergeCell ref="I229:I230"/>
    <mergeCell ref="I231:I232"/>
    <mergeCell ref="I221:I222"/>
    <mergeCell ref="I223:I224"/>
    <mergeCell ref="I217:I218"/>
    <mergeCell ref="I219:I220"/>
    <mergeCell ref="I209:I210"/>
    <mergeCell ref="I211:I212"/>
    <mergeCell ref="I213:I214"/>
    <mergeCell ref="I202:I203"/>
    <mergeCell ref="I207:I208"/>
    <mergeCell ref="I198:I199"/>
    <mergeCell ref="I200:I201"/>
    <mergeCell ref="I190:I191"/>
    <mergeCell ref="I192:I193"/>
    <mergeCell ref="I194:I195"/>
    <mergeCell ref="I184:I185"/>
    <mergeCell ref="I186:I187"/>
    <mergeCell ref="I188:I189"/>
    <mergeCell ref="I178:I179"/>
    <mergeCell ref="I180:I181"/>
    <mergeCell ref="I182:I183"/>
    <mergeCell ref="I172:I173"/>
    <mergeCell ref="I174:I175"/>
    <mergeCell ref="I176:I177"/>
    <mergeCell ref="I166:I167"/>
    <mergeCell ref="I168:I169"/>
    <mergeCell ref="I170:I171"/>
    <mergeCell ref="I162:I163"/>
    <mergeCell ref="I154:I155"/>
    <mergeCell ref="I156:I157"/>
    <mergeCell ref="I147:I148"/>
    <mergeCell ref="I149:I150"/>
    <mergeCell ref="I151:I152"/>
    <mergeCell ref="I141:I142"/>
    <mergeCell ref="I145:I146"/>
    <mergeCell ref="I135:I136"/>
    <mergeCell ref="I139:I140"/>
    <mergeCell ref="I129:I130"/>
    <mergeCell ref="I131:I132"/>
    <mergeCell ref="I133:I134"/>
    <mergeCell ref="I94:I95"/>
    <mergeCell ref="I96:I97"/>
    <mergeCell ref="I84:I85"/>
    <mergeCell ref="I74:I75"/>
    <mergeCell ref="I72:I73"/>
    <mergeCell ref="I41:I42"/>
    <mergeCell ref="I125:I126"/>
    <mergeCell ref="I127:I128"/>
    <mergeCell ref="I119:I120"/>
    <mergeCell ref="I113:I114"/>
    <mergeCell ref="I115:I116"/>
    <mergeCell ref="I105:I106"/>
    <mergeCell ref="I107:I108"/>
    <mergeCell ref="I109:I110"/>
    <mergeCell ref="I98:I99"/>
    <mergeCell ref="I100:I101"/>
    <mergeCell ref="I103:I104"/>
  </mergeCells>
  <hyperlinks>
    <hyperlink ref="I1" r:id="rId1" display="https://barttorvik.com/team.php?team=Kentucky&amp;year=2015" xr:uid="{E87EBD7D-4BFA-4B80-9E48-8020F83A5488}"/>
    <hyperlink ref="I2" r:id="rId2" display="https://barttorvik.com/team.php?team=Kentucky&amp;year=2015" xr:uid="{5334F151-7576-4CEC-8C12-50A8FBEF50E2}"/>
    <hyperlink ref="I3" r:id="rId3" display="https://barttorvik.com/team.php?team=Virginia&amp;year=2015" xr:uid="{363D278C-4E7A-4050-9F35-14FB0674A232}"/>
    <hyperlink ref="I4" r:id="rId4" display="https://barttorvik.com/team.php?team=Virginia&amp;year=2015" xr:uid="{B2481D5F-30C0-4A83-8190-7E25F1D9A16E}"/>
    <hyperlink ref="I5" r:id="rId5" display="https://barttorvik.com/team.php?team=Wisconsin&amp;year=2015" xr:uid="{4F882797-71FE-4597-A9DB-D664960603BA}"/>
    <hyperlink ref="I6" r:id="rId6" display="https://barttorvik.com/team.php?team=Wisconsin&amp;year=2015" xr:uid="{BCBD3234-13A4-4C5B-9195-6155DF2BEDA0}"/>
    <hyperlink ref="I7" r:id="rId7" display="https://barttorvik.com/team.php?team=Duke&amp;year=2015" xr:uid="{F128B7CA-DEAB-471C-A1E8-B7E3D895F180}"/>
    <hyperlink ref="I8" r:id="rId8" display="https://barttorvik.com/team.php?team=Duke&amp;year=2015" xr:uid="{49A21F5D-E335-42CF-809A-EFF9ACA5322E}"/>
    <hyperlink ref="I9" r:id="rId9" display="https://barttorvik.com/team.php?team=North+Carolina&amp;year=2015" xr:uid="{61E0723D-0997-4BAA-A83A-612E75177F98}"/>
    <hyperlink ref="I10" r:id="rId10" display="https://barttorvik.com/team.php?team=North+Carolina&amp;year=2015" xr:uid="{F2224D63-201B-4B07-971B-41FFECF8B9F9}"/>
    <hyperlink ref="I11" r:id="rId11" display="https://barttorvik.com/team.php?team=Arizona&amp;year=2015" xr:uid="{D7CDD4B1-4480-4666-A7C6-2C4AC97F6625}"/>
    <hyperlink ref="I12" r:id="rId12" display="https://barttorvik.com/team.php?team=Arizona&amp;year=2015" xr:uid="{2B3D2BB9-E610-43AA-93D8-C913EC6898D8}"/>
    <hyperlink ref="I13" r:id="rId13" display="https://barttorvik.com/team.php?team=Notre+Dame&amp;year=2015" xr:uid="{869299C6-858D-44D8-AB4D-13E574E34524}"/>
    <hyperlink ref="I14" r:id="rId14" display="https://barttorvik.com/team.php?team=Notre+Dame&amp;year=2015" xr:uid="{2C08FC92-DDAE-4CB2-893E-D5EEB401C6D7}"/>
    <hyperlink ref="I15" r:id="rId15" display="https://barttorvik.com/team.php?team=Villanova&amp;year=2015" xr:uid="{623BE0E7-861B-4535-ADC8-2A6C5AF9501B}"/>
    <hyperlink ref="I16" r:id="rId16" display="https://barttorvik.com/team.php?team=Villanova&amp;year=2015" xr:uid="{EBEFA3C5-0EAF-4554-85C2-03A90EF7E3DC}"/>
    <hyperlink ref="I17" r:id="rId17" display="https://barttorvik.com/team.php?team=Gonzaga&amp;year=2015" xr:uid="{2502AAE0-8E1D-4C72-B449-F2EDFA754E49}"/>
    <hyperlink ref="I18" r:id="rId18" display="https://barttorvik.com/team.php?team=Gonzaga&amp;year=2015" xr:uid="{1FE0C6D9-179B-4D08-8532-E7E93182421F}"/>
    <hyperlink ref="I19" r:id="rId19" display="https://barttorvik.com/team.php?team=Louisville&amp;year=2015" xr:uid="{014903F9-2D49-4D70-8B52-F15965147A41}"/>
    <hyperlink ref="I20" r:id="rId20" display="https://barttorvik.com/team.php?team=Louisville&amp;year=2015" xr:uid="{5758B62B-9E5B-4320-9B74-2565721B97B8}"/>
    <hyperlink ref="I21" r:id="rId21" display="https://barttorvik.com/team.php?team=Michigan+St.&amp;year=2015" xr:uid="{FE031E3A-4941-42A3-882F-27A6C68BB50D}"/>
    <hyperlink ref="I22" r:id="rId22" display="https://barttorvik.com/team.php?team=Michigan+St.&amp;year=2015" xr:uid="{B06CAF85-C3D1-4394-AEB3-0FFAF4232125}"/>
    <hyperlink ref="I23" r:id="rId23" display="https://barttorvik.com/team.php?team=Northern+Iowa&amp;year=2015" xr:uid="{8705422D-B97E-450C-88DA-784A8E9970AC}"/>
    <hyperlink ref="I24" r:id="rId24" display="https://barttorvik.com/team.php?team=Northern+Iowa&amp;year=2015" xr:uid="{3D289C3A-A9EA-4A4C-9B43-1F763978B29D}"/>
    <hyperlink ref="I25" r:id="rId25" display="https://barttorvik.com/team.php?team=Utah&amp;year=2015" xr:uid="{80ADE05B-2A1E-467C-BB2D-20DC6C69E1AC}"/>
    <hyperlink ref="I26" r:id="rId26" display="https://barttorvik.com/team.php?team=Utah&amp;year=2015" xr:uid="{F10CE1F2-153B-4138-9F52-BF74AF602A03}"/>
    <hyperlink ref="I27" r:id="rId27" display="https://barttorvik.com/team.php?team=Providence&amp;year=2015" xr:uid="{4C8B5125-A797-4976-BFE2-CB590AE37703}"/>
    <hyperlink ref="I28" r:id="rId28" display="https://barttorvik.com/team.php?team=Providence&amp;year=2015" xr:uid="{A25A140C-9892-4C6E-813A-D4187A211B48}"/>
    <hyperlink ref="I29" r:id="rId29" display="https://barttorvik.com/team.php?team=Baylor&amp;year=2015" xr:uid="{EAF6A905-73E1-48BC-BB1D-B0F7C0AED554}"/>
    <hyperlink ref="I30" r:id="rId30" display="https://barttorvik.com/team.php?team=Baylor&amp;year=2015" xr:uid="{E3A556B3-18F0-40CF-B8C3-663226E123D6}"/>
    <hyperlink ref="I31" r:id="rId31" display="https://barttorvik.com/team.php?team=Mississippi&amp;year=2015" xr:uid="{8ABB6E4A-9907-465C-A7B2-C1FB7642B4D2}"/>
    <hyperlink ref="I32" r:id="rId32" display="https://barttorvik.com/team.php?team=Mississippi&amp;year=2015" xr:uid="{8F42C7A1-4D23-484F-B923-E807868AAF5E}"/>
    <hyperlink ref="I33" r:id="rId33" display="https://barttorvik.com/team.php?team=Oklahoma&amp;year=2015" xr:uid="{836A3D86-A558-4600-AF7E-A537F5F1141F}"/>
    <hyperlink ref="I34" r:id="rId34" display="https://barttorvik.com/team.php?team=Oklahoma&amp;year=2015" xr:uid="{33440C04-70FE-4C1F-BB91-5214333B10EF}"/>
    <hyperlink ref="I35" r:id="rId35" display="https://barttorvik.com/team.php?team=Kansas&amp;year=2015" xr:uid="{60E4958F-DC72-4F1C-9022-1412410C96AF}"/>
    <hyperlink ref="I36" r:id="rId36" display="https://barttorvik.com/team.php?team=Kansas&amp;year=2015" xr:uid="{6F0EF019-E8B8-43A9-BC9D-C91F49D6340E}"/>
    <hyperlink ref="I37" r:id="rId37" display="https://barttorvik.com/team.php?team=Texas&amp;year=2015" xr:uid="{8D27F091-2AB4-4C05-8962-A7C0B74FB240}"/>
    <hyperlink ref="I38" r:id="rId38" display="https://barttorvik.com/team.php?team=Texas&amp;year=2015" xr:uid="{140A30E4-9FCE-4018-85D9-F7D64498D1E5}"/>
    <hyperlink ref="I39" r:id="rId39" display="https://barttorvik.com/team.php?team=Iowa&amp;year=2015" xr:uid="{A9A2BF37-4F9C-4011-9CBE-3A563B18FBD9}"/>
    <hyperlink ref="I40" r:id="rId40" display="https://barttorvik.com/team.php?team=Iowa&amp;year=2015" xr:uid="{0943C125-9069-42EB-9050-E4254FFF3E16}"/>
    <hyperlink ref="I41" r:id="rId41" display="https://barttorvik.com/team.php?team=Miami+FL&amp;year=2015" xr:uid="{4959236B-B28D-4EF6-91C9-815B7DE0B2C3}"/>
    <hyperlink ref="I43" r:id="rId42" display="https://barttorvik.com/team.php?team=BYU&amp;year=2015" xr:uid="{59F2345E-D763-445C-858D-57C3F810C21E}"/>
    <hyperlink ref="I44" r:id="rId43" display="https://barttorvik.com/team.php?team=BYU&amp;year=2015" xr:uid="{4E506508-5765-4E4C-A5A1-EE65EADC5608}"/>
    <hyperlink ref="I45" r:id="rId44" display="https://barttorvik.com/team.php?team=Wichita+St.&amp;year=2015" xr:uid="{038B44D7-E026-437D-A9D8-38CF1257F8BF}"/>
    <hyperlink ref="I46" r:id="rId45" display="https://barttorvik.com/team.php?team=Wichita+St.&amp;year=2015" xr:uid="{F03B4272-0BF3-43BD-99FB-C1BDF7CA2D05}"/>
    <hyperlink ref="I47" r:id="rId46" display="https://barttorvik.com/team.php?team=Iowa+St.&amp;year=2015" xr:uid="{34328520-8ACA-438A-A82A-95EFA4AA7F9E}"/>
    <hyperlink ref="I48" r:id="rId47" display="https://barttorvik.com/team.php?team=Iowa+St.&amp;year=2015" xr:uid="{C857345A-57C4-4506-A8E7-43CDA46A87D4}"/>
    <hyperlink ref="I49" r:id="rId48" display="https://barttorvik.com/team.php?team=Georgetown&amp;year=2015" xr:uid="{9EA8C4E9-A59C-498C-8B61-F719694AAB8E}"/>
    <hyperlink ref="I50" r:id="rId49" display="https://barttorvik.com/team.php?team=Georgetown&amp;year=2015" xr:uid="{A8500AC1-8FB8-405A-974A-91B2AB9D19AB}"/>
    <hyperlink ref="J51" r:id="rId50" display="https://barttorvik.com/trank.php?&amp;begin=20141101&amp;end=20150316&amp;conlimit=All&amp;year=2015&amp;top=0&amp;venue=A-N&amp;type=All&amp;mingames=0&amp;quad=5&amp;rpi=" xr:uid="{393C8589-080E-4E0C-AAEF-4BDBFF8B05CF}"/>
    <hyperlink ref="I52" r:id="rId51" display="https://barttorvik.com/team.php?team=Butler&amp;year=2015" xr:uid="{3A9CECB6-4C97-4B3E-8692-0145B594330A}"/>
    <hyperlink ref="I53" r:id="rId52" display="https://barttorvik.com/team.php?team=Butler&amp;year=2015" xr:uid="{BFC2E470-D81D-4FF8-BE33-27E1B229D04D}"/>
    <hyperlink ref="I54" r:id="rId53" display="https://barttorvik.com/team.php?team=LSU&amp;year=2015" xr:uid="{6AE21E95-6D3A-4AD7-9F7B-850BE6836828}"/>
    <hyperlink ref="I55" r:id="rId54" display="https://barttorvik.com/team.php?team=LSU&amp;year=2015" xr:uid="{8825B2D9-C5D1-445D-8FA5-3C31B3D9AA3E}"/>
    <hyperlink ref="I56" r:id="rId55" display="https://barttorvik.com/team.php?team=St.+John%27s&amp;year=2015" xr:uid="{0CFC8829-8A6D-432A-B487-9E14B407D939}"/>
    <hyperlink ref="I57" r:id="rId56" display="https://barttorvik.com/team.php?team=St.+John%27s&amp;year=2015" xr:uid="{2E89FA01-7F8D-40CF-929B-96FE008F5876}"/>
    <hyperlink ref="I58" r:id="rId57" display="https://barttorvik.com/team.php?team=Arkansas&amp;year=2015" xr:uid="{023DCC37-0B2F-46A7-8BB3-487227D58F89}"/>
    <hyperlink ref="I59" r:id="rId58" display="https://barttorvik.com/team.php?team=Arkansas&amp;year=2015" xr:uid="{4B3FC45E-CB28-4159-932F-A87D5555DE0B}"/>
    <hyperlink ref="I60" r:id="rId59" display="https://barttorvik.com/team.php?team=Xavier&amp;year=2015" xr:uid="{D5670B84-8ED1-4719-AA38-3F7A1FA767B4}"/>
    <hyperlink ref="I61" r:id="rId60" display="https://barttorvik.com/team.php?team=Xavier&amp;year=2015" xr:uid="{C748E220-27F3-4C34-BF40-09A88318C843}"/>
    <hyperlink ref="I62" r:id="rId61" display="https://barttorvik.com/team.php?team=SMU&amp;year=2015" xr:uid="{6DCE9879-AA3E-4278-B26D-D5D484B3070A}"/>
    <hyperlink ref="I63" r:id="rId62" display="https://barttorvik.com/team.php?team=SMU&amp;year=2015" xr:uid="{11AF6E92-34CB-4B6C-BC2A-B10A6AF3594B}"/>
    <hyperlink ref="I64" r:id="rId63" display="https://barttorvik.com/team.php?team=Maryland&amp;year=2015" xr:uid="{D994A501-26AB-40BE-B0E2-A246AF124C62}"/>
    <hyperlink ref="I65" r:id="rId64" display="https://barttorvik.com/team.php?team=Maryland&amp;year=2015" xr:uid="{DBDAEB89-7121-4D60-904F-AC24373A5410}"/>
    <hyperlink ref="I66" r:id="rId65" display="https://barttorvik.com/team.php?team=West+Virginia&amp;year=2015" xr:uid="{D85B2785-838D-4340-9060-ED52DBBC52E0}"/>
    <hyperlink ref="I67" r:id="rId66" display="https://barttorvik.com/team.php?team=West+Virginia&amp;year=2015" xr:uid="{19DFCF9D-6D67-409B-A06D-CC5E0310E764}"/>
    <hyperlink ref="I68" r:id="rId67" display="https://barttorvik.com/team.php?team=Purdue&amp;year=2015" xr:uid="{BDC0EB9B-3E98-45CC-A12E-B92C0B66DBB7}"/>
    <hyperlink ref="I69" r:id="rId68" display="https://barttorvik.com/team.php?team=Purdue&amp;year=2015" xr:uid="{B9A95C34-D457-421F-8DBE-6B0F15A182F7}"/>
    <hyperlink ref="I70" r:id="rId69" display="https://barttorvik.com/team.php?team=Georgia&amp;year=2015" xr:uid="{175B2F8B-11AB-4D53-B299-849726133B0D}"/>
    <hyperlink ref="I71" r:id="rId70" display="https://barttorvik.com/team.php?team=Georgia&amp;year=2015" xr:uid="{DC90DB07-C3D4-4FF5-818B-A53F794F8FE9}"/>
    <hyperlink ref="I72" r:id="rId71" display="https://barttorvik.com/team.php?team=Syracuse&amp;year=2015" xr:uid="{DB8F86DD-ACAD-4AB0-AF81-F414D07DE92A}"/>
    <hyperlink ref="I74" r:id="rId72" display="https://barttorvik.com/team.php?team=Minnesota&amp;year=2015" xr:uid="{FDB654F8-690B-48CE-948A-708C6BE5A2FF}"/>
    <hyperlink ref="I76" r:id="rId73" display="https://barttorvik.com/team.php?team=Valparaiso&amp;year=2015" xr:uid="{A1F422A1-232B-4B43-9E04-BA31AA0EC177}"/>
    <hyperlink ref="I77" r:id="rId74" display="https://barttorvik.com/team.php?team=Valparaiso&amp;year=2015" xr:uid="{0CA0ADDF-4D97-4AF4-B18D-0305533E9F28}"/>
    <hyperlink ref="I78" r:id="rId75" display="https://barttorvik.com/team.php?team=VCU&amp;year=2015" xr:uid="{80EC52B0-3DA6-4CA6-9883-E034D14A0B11}"/>
    <hyperlink ref="I79" r:id="rId76" display="https://barttorvik.com/team.php?team=VCU&amp;year=2015" xr:uid="{A1355986-33B1-4D99-81BA-E6F283C0C1FB}"/>
    <hyperlink ref="I80" r:id="rId77" display="https://barttorvik.com/team.php?team=Cincinnati&amp;year=2015" xr:uid="{3ABBE5B8-3D54-4B76-9A21-23B0588257A2}"/>
    <hyperlink ref="I81" r:id="rId78" display="https://barttorvik.com/team.php?team=Cincinnati&amp;year=2015" xr:uid="{441D440F-4457-454A-86D6-70DE51EE3E1B}"/>
    <hyperlink ref="I82" r:id="rId79" display="https://barttorvik.com/team.php?team=North+Carolina+St.&amp;year=2015" xr:uid="{7DC5AA4E-D0EE-4CD5-9D12-EB49D2194558}"/>
    <hyperlink ref="I83" r:id="rId80" display="https://barttorvik.com/team.php?team=North+Carolina+St.&amp;year=2015" xr:uid="{D6D00257-87A0-4933-B590-4A1CA7985C9B}"/>
    <hyperlink ref="I84" r:id="rId81" display="https://barttorvik.com/team.php?team=Michigan&amp;year=2015" xr:uid="{3FD9236D-DDB8-4058-8037-DFFCD592DBE3}"/>
    <hyperlink ref="I86" r:id="rId82" display="https://barttorvik.com/team.php?team=Indiana&amp;year=2015" xr:uid="{F39D411A-6243-46F7-A591-131835E319B0}"/>
    <hyperlink ref="I87" r:id="rId83" display="https://barttorvik.com/team.php?team=Indiana&amp;year=2015" xr:uid="{BF3C8100-E3DD-4C1F-BC74-A7F5A5E5B720}"/>
    <hyperlink ref="I88" r:id="rId84" display="https://barttorvik.com/team.php?team=Ohio+St.&amp;year=2015" xr:uid="{680AE958-4B85-4C76-9948-09AA4E6EE5EC}"/>
    <hyperlink ref="I89" r:id="rId85" display="https://barttorvik.com/team.php?team=Ohio+St.&amp;year=2015" xr:uid="{A60F8660-7C60-4733-B6E7-03693485F36F}"/>
    <hyperlink ref="I90" r:id="rId86" display="https://barttorvik.com/team.php?team=Buffalo&amp;year=2015" xr:uid="{0CEAD456-48F4-48DB-9081-3241985F5BB6}"/>
    <hyperlink ref="I91" r:id="rId87" display="https://barttorvik.com/team.php?team=Buffalo&amp;year=2015" xr:uid="{646EDE06-B72C-4D26-A513-12902FC082F6}"/>
    <hyperlink ref="I92" r:id="rId88" display="https://barttorvik.com/team.php?team=San+Diego+St.&amp;year=2015" xr:uid="{BD19CA57-3E5B-47DA-BBB5-F7A3F1D8B105}"/>
    <hyperlink ref="I93" r:id="rId89" display="https://barttorvik.com/team.php?team=San+Diego+St.&amp;year=2015" xr:uid="{7DD64DB7-9CEA-41F0-8423-982521369B58}"/>
    <hyperlink ref="I94" r:id="rId90" display="https://barttorvik.com/team.php?team=Alabama&amp;year=2015" xr:uid="{0853D33A-C29B-4894-AE8E-E948595D8C15}"/>
    <hyperlink ref="I96" r:id="rId91" display="https://barttorvik.com/team.php?team=Stanford&amp;year=2015" xr:uid="{231AB8D8-AE4E-48D8-BEA6-34632A562E65}"/>
    <hyperlink ref="I98" r:id="rId92" display="https://barttorvik.com/team.php?team=TCU&amp;year=2015" xr:uid="{5922F2C2-9300-4D85-B697-8135C63AA997}"/>
    <hyperlink ref="I100" r:id="rId93" display="https://barttorvik.com/team.php?team=Vanderbilt&amp;year=2015" xr:uid="{12CDE4B8-8D87-4653-BFFA-43A96C2CB340}"/>
    <hyperlink ref="J102" r:id="rId94" display="https://barttorvik.com/trank.php?&amp;begin=20141101&amp;end=20150316&amp;conlimit=All&amp;year=2015&amp;top=0&amp;venue=A-N&amp;type=All&amp;mingames=0&amp;quad=5&amp;rpi=" xr:uid="{B96FAD72-EFEA-4040-A34B-B41F5FEA869D}"/>
    <hyperlink ref="I103" r:id="rId95" display="https://barttorvik.com/team.php?team=Florida&amp;year=2015" xr:uid="{8E549265-6565-42A7-8FA6-832C7877E869}"/>
    <hyperlink ref="I105" r:id="rId96" display="https://barttorvik.com/team.php?team=Illinois&amp;year=2015" xr:uid="{E4CB2516-FDC9-4066-A25F-D393225E4B3A}"/>
    <hyperlink ref="I107" r:id="rId97" display="https://barttorvik.com/team.php?team=South+Carolina&amp;year=2015" xr:uid="{B69463B5-C212-4C58-BD04-953778DC0C77}"/>
    <hyperlink ref="I109" r:id="rId98" display="https://barttorvik.com/team.php?team=Saint+Mary%27s&amp;year=2015" xr:uid="{70F66AA6-6384-4A16-8E66-8CB4D7446E9E}"/>
    <hyperlink ref="I111" r:id="rId99" display="https://barttorvik.com/team.php?team=Stephen+F.+Austin&amp;year=2015" xr:uid="{11F1F05C-3E53-4EFE-A575-C662A30DD7D6}"/>
    <hyperlink ref="I112" r:id="rId100" display="https://barttorvik.com/team.php?team=Stephen+F.+Austin&amp;year=2015" xr:uid="{E8228A71-6947-4EAE-A98A-C97847524419}"/>
    <hyperlink ref="I113" r:id="rId101" display="https://barttorvik.com/team.php?team=Rhode+Island&amp;year=2015" xr:uid="{A04DA07F-5407-41B4-851D-729D5701B9B3}"/>
    <hyperlink ref="I115" r:id="rId102" display="https://barttorvik.com/team.php?team=Tennessee&amp;year=2015" xr:uid="{3D5F51F7-A002-4474-8BF8-FFDC24DD70E0}"/>
    <hyperlink ref="I117" r:id="rId103" display="https://barttorvik.com/team.php?team=Davidson&amp;year=2015" xr:uid="{E088DF49-14A1-4FD4-8BD5-665F62828591}"/>
    <hyperlink ref="I118" r:id="rId104" display="https://barttorvik.com/team.php?team=Davidson&amp;year=2015" xr:uid="{BBC4195D-6331-46C4-A244-93B26C859345}"/>
    <hyperlink ref="I119" r:id="rId105" display="https://barttorvik.com/team.php?team=Marquette&amp;year=2015" xr:uid="{1A70CF03-CEBB-4DD5-A369-5435D5B3401D}"/>
    <hyperlink ref="I121" r:id="rId106" display="https://barttorvik.com/team.php?team=Oregon&amp;year=2015" xr:uid="{34F886BA-7DA5-49BD-9796-7DB68148F324}"/>
    <hyperlink ref="I122" r:id="rId107" display="https://barttorvik.com/team.php?team=Oregon&amp;year=2015" xr:uid="{9E0E4EFD-CAA9-41D8-8B57-26264658FDF7}"/>
    <hyperlink ref="I123" r:id="rId108" display="https://barttorvik.com/team.php?team=Oklahoma+St.&amp;year=2015" xr:uid="{B33B1CA2-ED38-4DB0-B03D-41E7FD228DC2}"/>
    <hyperlink ref="I124" r:id="rId109" display="https://barttorvik.com/team.php?team=Oklahoma+St.&amp;year=2015" xr:uid="{1DDC8803-B278-4660-87DA-66FAE6795DE5}"/>
    <hyperlink ref="I125" r:id="rId110" display="https://barttorvik.com/team.php?team=Illinois+St.&amp;year=2015" xr:uid="{17A6FEDA-F94B-4067-BD62-20E5D1B1CAB1}"/>
    <hyperlink ref="I127" r:id="rId111" display="https://barttorvik.com/team.php?team=Texas+A%26M&amp;year=2015" xr:uid="{8235E49E-8892-4CB7-800A-463AB9D2C496}"/>
    <hyperlink ref="I129" r:id="rId112" display="https://barttorvik.com/team.php?team=George+Washington&amp;year=2015" xr:uid="{BA79979B-15C9-4A83-BB77-07947D37EAE6}"/>
    <hyperlink ref="I131" r:id="rId113" display="https://barttorvik.com/team.php?team=Georgia+Tech&amp;year=2015" xr:uid="{F96C1DA9-E3EF-4E6A-838F-A23005821D20}"/>
    <hyperlink ref="I133" r:id="rId114" display="https://barttorvik.com/team.php?team=Green+Bay&amp;year=2015" xr:uid="{430261B2-E7BF-4A58-813E-4C2201144976}"/>
    <hyperlink ref="I135" r:id="rId115" display="https://barttorvik.com/team.php?team=Pepperdine&amp;year=2015" xr:uid="{AE74184E-E1C3-40C1-A02B-621B3627A34C}"/>
    <hyperlink ref="I137" r:id="rId116" display="https://barttorvik.com/team.php?team=Boise+St.&amp;year=2015" xr:uid="{76261511-F2DD-4E1C-82F3-45716DF495A0}"/>
    <hyperlink ref="I138" r:id="rId117" display="https://barttorvik.com/team.php?team=Boise+St.&amp;year=2015" xr:uid="{1F36D36A-FA99-421F-8069-7304380D0B2F}"/>
    <hyperlink ref="I139" r:id="rId118" display="https://barttorvik.com/team.php?team=Yale&amp;year=2015" xr:uid="{E3FD98AC-4FE0-4F93-A460-1FA3CB65BE93}"/>
    <hyperlink ref="I141" r:id="rId119" display="https://barttorvik.com/team.php?team=Clemson&amp;year=2015" xr:uid="{1322E8C4-F85D-4401-AF45-A66FD320A4AF}"/>
    <hyperlink ref="I143" r:id="rId120" display="https://barttorvik.com/team.php?team=UC+Irvine&amp;year=2015" xr:uid="{2F281607-CF05-4813-B1A7-B8787BAC0386}"/>
    <hyperlink ref="I144" r:id="rId121" display="https://barttorvik.com/team.php?team=UC+Irvine&amp;year=2015" xr:uid="{BC0AEBFC-30EA-4EE6-9E02-7BB070CEAA1D}"/>
    <hyperlink ref="I145" r:id="rId122" display="https://barttorvik.com/team.php?team=Creighton&amp;year=2015" xr:uid="{3E8C31F9-D739-4D5B-8498-8EA90CF36C86}"/>
    <hyperlink ref="I147" r:id="rId123" display="https://barttorvik.com/team.php?team=Richmond&amp;year=2015" xr:uid="{A2C80F47-600C-4FB0-A7F6-8A19B693E502}"/>
    <hyperlink ref="I149" r:id="rId124" display="https://barttorvik.com/team.php?team=Murray+St.&amp;year=2015" xr:uid="{C0CCC447-2F99-4C66-A79E-FA59C9522FE3}"/>
    <hyperlink ref="I151" r:id="rId125" display="https://barttorvik.com/team.php?team=Toledo&amp;year=2015" xr:uid="{3F08AD4A-DFE5-420E-A3B6-326E3F0C3A89}"/>
    <hyperlink ref="J153" r:id="rId126" display="https://barttorvik.com/trank.php?&amp;begin=20141101&amp;end=20150316&amp;conlimit=All&amp;year=2015&amp;top=0&amp;venue=A-N&amp;type=All&amp;mingames=0&amp;quad=5&amp;rpi=" xr:uid="{1087906C-DC71-4733-824F-B793E04C5227}"/>
    <hyperlink ref="I154" r:id="rId127" display="https://barttorvik.com/team.php?team=Colorado+St.&amp;year=2015" xr:uid="{C221546C-FEB9-42CC-94A2-FA60DDC0FAB2}"/>
    <hyperlink ref="I156" r:id="rId128" display="https://barttorvik.com/team.php?team=Hofstra&amp;year=2015" xr:uid="{33BF6081-0D28-46B9-BC14-85CA5765BF45}"/>
    <hyperlink ref="I158" r:id="rId129" display="https://barttorvik.com/team.php?team=Dayton&amp;year=2015" xr:uid="{F5784BD8-6263-4E3B-A3E3-24FA56E21518}"/>
    <hyperlink ref="I159" r:id="rId130" display="https://barttorvik.com/team.php?team=Dayton&amp;year=2015" xr:uid="{AFEC5209-9392-4854-85B8-9F778E8C3E0C}"/>
    <hyperlink ref="I160" r:id="rId131" display="https://barttorvik.com/team.php?team=UCLA&amp;year=2015" xr:uid="{8DAFB051-222C-4E58-B3FD-76870EB0D79B}"/>
    <hyperlink ref="I161" r:id="rId132" display="https://barttorvik.com/team.php?team=UCLA&amp;year=2015" xr:uid="{F394FF95-3498-412E-9368-BBAEE5104715}"/>
    <hyperlink ref="I162" r:id="rId133" display="https://barttorvik.com/team.php?team=Sam+Houston+St.&amp;year=2015" xr:uid="{4BAB7EFE-A321-4EC3-8907-2007C1F7D043}"/>
    <hyperlink ref="I164" r:id="rId134" display="https://barttorvik.com/team.php?team=Georgia+St.&amp;year=2015" xr:uid="{5ECF7AAD-F5C9-445A-8873-DDB62123622C}"/>
    <hyperlink ref="I165" r:id="rId135" display="https://barttorvik.com/team.php?team=Georgia+St.&amp;year=2015" xr:uid="{F1888385-6CAF-49A8-B286-EAE60E801439}"/>
    <hyperlink ref="I166" r:id="rId136" display="https://barttorvik.com/team.php?team=Temple&amp;year=2015" xr:uid="{418ED3B5-9A25-4B91-AC6F-8C2FEA2024B3}"/>
    <hyperlink ref="I168" r:id="rId137" display="https://barttorvik.com/team.php?team=Pittsburgh&amp;year=2015" xr:uid="{77BFC073-5293-4F94-840C-DB3D5E829571}"/>
    <hyperlink ref="I170" r:id="rId138" display="https://barttorvik.com/team.php?team=Florida+St.&amp;year=2015" xr:uid="{975984BB-1FAB-4237-AAF0-6865DBC90E89}"/>
    <hyperlink ref="I172" r:id="rId139" display="https://barttorvik.com/team.php?team=Hawaii&amp;year=2015" xr:uid="{F70031D2-1C3B-4889-8FB2-391434628B6A}"/>
    <hyperlink ref="I174" r:id="rId140" display="https://barttorvik.com/team.php?team=Seton+Hall&amp;year=2015" xr:uid="{EAD8CF56-6D3E-45E0-BBEB-E77F02CD9A36}"/>
    <hyperlink ref="I176" r:id="rId141" display="https://barttorvik.com/team.php?team=California&amp;year=2015" xr:uid="{D96575B9-E61A-4FC0-B5A8-B41FD295FFDB}"/>
    <hyperlink ref="I178" r:id="rId142" display="https://barttorvik.com/team.php?team=Tulsa&amp;year=2015" xr:uid="{CFE95FD3-2706-49EF-8716-76FD3A0F00DC}"/>
    <hyperlink ref="I180" r:id="rId143" display="https://barttorvik.com/team.php?team=San+Diego&amp;year=2015" xr:uid="{7F7C1805-29AC-46C6-B8BA-1ABAFBABF0F8}"/>
    <hyperlink ref="I182" r:id="rId144" display="https://barttorvik.com/team.php?team=Bowling+Green&amp;year=2015" xr:uid="{0384F4F2-48A7-4CDD-90B1-BE697FEF847D}"/>
    <hyperlink ref="I184" r:id="rId145" display="https://barttorvik.com/team.php?team=Penn+St.&amp;year=2015" xr:uid="{2532441A-0343-4BD8-856B-5F43A0EF7E29}"/>
    <hyperlink ref="I186" r:id="rId146" display="https://barttorvik.com/team.php?team=Memphis&amp;year=2015" xr:uid="{8EE9560E-CEC5-40AA-ABBA-CF053AEA05DE}"/>
    <hyperlink ref="I188" r:id="rId147" display="https://barttorvik.com/team.php?team=Washington&amp;year=2015" xr:uid="{282E4F78-C71A-4F1F-A6F7-B9937C8E9981}"/>
    <hyperlink ref="I190" r:id="rId148" display="https://barttorvik.com/team.php?team=San+Francisco&amp;year=2015" xr:uid="{D7B1E117-B90A-4082-831A-A7F768424CE0}"/>
    <hyperlink ref="I192" r:id="rId149" display="https://barttorvik.com/team.php?team=Kansas+St.&amp;year=2015" xr:uid="{336A87AE-D70C-4948-8DD8-B7F426F22ADB}"/>
    <hyperlink ref="I194" r:id="rId150" display="https://barttorvik.com/team.php?team=UC+Santa+Barbara&amp;year=2015" xr:uid="{FE8AAF1C-AE3D-49B0-A2AB-AC7DA08AA9FD}"/>
    <hyperlink ref="I196" r:id="rId151" display="https://barttorvik.com/team.php?team=Harvard&amp;year=2015" xr:uid="{D6CA725C-E28A-4857-8E5D-A2EB0A93F17B}"/>
    <hyperlink ref="I197" r:id="rId152" display="https://barttorvik.com/team.php?team=Harvard&amp;year=2015" xr:uid="{A084FF77-924B-488A-B638-3D82FE50BB97}"/>
    <hyperlink ref="I198" r:id="rId153" display="https://barttorvik.com/team.php?team=Central+Michigan&amp;year=2015" xr:uid="{BD3A2AE3-FB00-4C4B-8627-22A3BF921213}"/>
    <hyperlink ref="I200" r:id="rId154" display="https://barttorvik.com/team.php?team=Eastern+Kentucky&amp;year=2015" xr:uid="{2D65C872-3632-418D-A51F-570992A5D3E4}"/>
    <hyperlink ref="I202" r:id="rId155" display="https://barttorvik.com/team.php?team=Loyola+Chicago&amp;year=2015" xr:uid="{3EF8EAA8-1307-48E2-97D2-E4456D0A7B06}"/>
    <hyperlink ref="J204" r:id="rId156" display="https://barttorvik.com/trank.php?&amp;begin=20141101&amp;end=20150316&amp;conlimit=All&amp;year=2015&amp;top=0&amp;venue=A-N&amp;type=All&amp;mingames=0&amp;quad=5&amp;rpi=" xr:uid="{563FE254-DAC9-42DA-BC21-616911A28F87}"/>
    <hyperlink ref="I205" r:id="rId157" display="https://barttorvik.com/team.php?team=Wofford&amp;year=2015" xr:uid="{E9D46A05-2739-4158-A38F-2ACC237B9007}"/>
    <hyperlink ref="I206" r:id="rId158" display="https://barttorvik.com/team.php?team=Wofford&amp;year=2015" xr:uid="{7A353C3D-A134-48E5-ADAE-A1EC9C92B5F8}"/>
    <hyperlink ref="I207" r:id="rId159" display="https://barttorvik.com/team.php?team=Connecticut&amp;year=2015" xr:uid="{A74AE315-1D59-4462-AD88-D0902B2238CD}"/>
    <hyperlink ref="I209" r:id="rId160" display="https://barttorvik.com/team.php?team=Arizona+St.&amp;year=2015" xr:uid="{B6279CF0-0E67-49E7-809C-1004B54BF9F0}"/>
    <hyperlink ref="I211" r:id="rId161" display="https://barttorvik.com/team.php?team=Boston+College&amp;year=2015" xr:uid="{579997FD-5710-4CE6-92C1-E69A61839D8D}"/>
    <hyperlink ref="I213" r:id="rId162" display="https://barttorvik.com/team.php?team=Iona&amp;year=2015" xr:uid="{A2EE39B7-6C07-441A-95AE-AC0D1542B9C8}"/>
    <hyperlink ref="I215" r:id="rId163" display="https://barttorvik.com/team.php?team=Northeastern&amp;year=2015" xr:uid="{2CF24840-36A2-4A7E-8EA8-BF2C9E04FB8B}"/>
    <hyperlink ref="I216" r:id="rId164" display="https://barttorvik.com/team.php?team=Northeastern&amp;year=2015" xr:uid="{E91F6534-D892-4494-ACB2-7B4EC19996B7}"/>
    <hyperlink ref="I217" r:id="rId165" display="https://barttorvik.com/team.php?team=UTEP&amp;year=2015" xr:uid="{F2FAADB3-5362-4075-BCB0-15A203B98699}"/>
    <hyperlink ref="I219" r:id="rId166" display="https://barttorvik.com/team.php?team=North+Carolina+Central&amp;year=2015" xr:uid="{11B09A23-1B86-4219-9EC4-D8B210F703C0}"/>
    <hyperlink ref="I221" r:id="rId167" display="https://barttorvik.com/team.php?team=Columbia&amp;year=2015" xr:uid="{7610D6DA-5285-49EA-A83E-C42E2E018A76}"/>
    <hyperlink ref="I223" r:id="rId168" display="https://barttorvik.com/team.php?team=St.+Bonaventure&amp;year=2015" xr:uid="{12CFB695-BF5B-40CD-8EEB-FECF4A418F6D}"/>
    <hyperlink ref="I225" r:id="rId169" display="https://barttorvik.com/team.php?team=Albany&amp;year=2015" xr:uid="{9DC53663-3401-482D-9C8B-62EA2BC3510F}"/>
    <hyperlink ref="I226" r:id="rId170" display="https://barttorvik.com/team.php?team=Albany&amp;year=2015" xr:uid="{D1722566-36EF-4EFD-B2D8-934E5CFB53E4}"/>
    <hyperlink ref="I227" r:id="rId171" display="https://barttorvik.com/team.php?team=Wake+Forest&amp;year=2015" xr:uid="{DEFFC178-901E-47B9-B9F8-F8D1AAF961EA}"/>
    <hyperlink ref="I229" r:id="rId172" display="https://barttorvik.com/team.php?team=Stony+Brook&amp;year=2015" xr:uid="{FE76F0B7-58E9-48E6-93B4-B3F8DBFAEF79}"/>
    <hyperlink ref="I231" r:id="rId173" display="https://barttorvik.com/team.php?team=Portland&amp;year=2015" xr:uid="{B8BACF6F-9334-451D-9523-84CC4A655557}"/>
    <hyperlink ref="I233" r:id="rId174" display="https://barttorvik.com/team.php?team=Louisiana+Tech&amp;year=2015" xr:uid="{D8CBA287-A30D-4ADC-BF03-A09790116F35}"/>
    <hyperlink ref="I235" r:id="rId175" display="https://barttorvik.com/team.php?team=Northwestern&amp;year=2015" xr:uid="{8041E295-805B-4EF8-BD7A-E2E3FD4BFCC5}"/>
    <hyperlink ref="I237" r:id="rId176" display="https://barttorvik.com/team.php?team=UNLV&amp;year=2015" xr:uid="{3DA30F83-0C56-442D-820B-BCB3529A82FB}"/>
    <hyperlink ref="I239" r:id="rId177" display="https://barttorvik.com/team.php?team=UC+Davis&amp;year=2015" xr:uid="{46001BDF-A803-4226-91E6-CEBA85BF1818}"/>
    <hyperlink ref="I241" r:id="rId178" display="https://barttorvik.com/team.php?team=New+Mexico+St.&amp;year=2015" xr:uid="{98418B14-CB6D-4DE7-8AB4-F7F5E2A84DCC}"/>
    <hyperlink ref="I242" r:id="rId179" display="https://barttorvik.com/team.php?team=New+Mexico+St.&amp;year=2015" xr:uid="{3F48F278-4C7A-4D4A-ACCF-B9888FD3F097}"/>
    <hyperlink ref="I243" r:id="rId180" display="https://barttorvik.com/team.php?team=La+Salle&amp;year=2015" xr:uid="{82316CF1-FF06-4E89-B49D-F6DA275F023F}"/>
    <hyperlink ref="I245" r:id="rId181" display="https://barttorvik.com/team.php?team=Evansville&amp;year=2015" xr:uid="{2F7426F2-1B7F-4174-A49D-0FF1CAB84DD8}"/>
    <hyperlink ref="I247" r:id="rId182" display="https://barttorvik.com/team.php?team=Massachusetts&amp;year=2015" xr:uid="{B6593FA3-B4F7-411E-A41A-E181FBD78292}"/>
    <hyperlink ref="I249" r:id="rId183" display="https://barttorvik.com/team.php?team=Colorado&amp;year=2015" xr:uid="{9501A280-DBB4-4409-8B51-F97B27581BA0}"/>
    <hyperlink ref="I251" r:id="rId184" display="https://barttorvik.com/team.php?team=Nebraska&amp;year=2015" xr:uid="{20EAC67D-1F22-4E81-9FC0-1E80EE31B87B}"/>
    <hyperlink ref="I253" r:id="rId185" display="https://barttorvik.com/team.php?team=Eastern+Washington&amp;year=2015" xr:uid="{F89C61A4-9193-4504-8253-384200AD4473}"/>
    <hyperlink ref="I254" r:id="rId186" display="https://barttorvik.com/team.php?team=Eastern+Washington&amp;year=2015" xr:uid="{FCA24465-3DD6-453F-BBDF-3D3D47C167D7}"/>
    <hyperlink ref="J255" r:id="rId187" display="https://barttorvik.com/trank.php?&amp;begin=20141101&amp;end=20150316&amp;conlimit=All&amp;year=2015&amp;top=0&amp;venue=A-N&amp;type=All&amp;mingames=0&amp;quad=5&amp;rpi=" xr:uid="{9B606123-C819-4F08-A8DA-6EF754A7C563}"/>
    <hyperlink ref="I256" r:id="rId188" display="https://barttorvik.com/team.php?team=Akron&amp;year=2015" xr:uid="{4CD4D009-8FC9-41CB-983A-F0009B5915B0}"/>
    <hyperlink ref="I258" r:id="rId189" display="https://barttorvik.com/team.php?team=Kent+St.&amp;year=2015" xr:uid="{963D0B47-A5D9-447C-8F2A-F2B70148A0CA}"/>
    <hyperlink ref="I260" r:id="rId190" display="https://barttorvik.com/team.php?team=New+Mexico&amp;year=2015" xr:uid="{9196D5C7-7E87-4BC6-B88A-F6AC69A39AE5}"/>
    <hyperlink ref="I262" r:id="rId191" display="https://barttorvik.com/team.php?team=William+%26+Mary&amp;year=2015" xr:uid="{0EA5D2B2-1293-43EA-8FC8-D83978A3344B}"/>
    <hyperlink ref="I264" r:id="rId192" display="https://barttorvik.com/team.php?team=Morehead+St.&amp;year=2015" xr:uid="{D0C0F783-C54F-4D6C-AF68-2D58396200C7}"/>
    <hyperlink ref="I266" r:id="rId193" display="https://barttorvik.com/team.php?team=Cleveland+St.&amp;year=2015" xr:uid="{7169462F-6279-4446-9853-3A26E10D89EC}"/>
    <hyperlink ref="I268" r:id="rId194" display="https://barttorvik.com/team.php?team=Old+Dominion&amp;year=2015" xr:uid="{CAFB6A70-CB70-4BD6-AE77-4FB19E7A74DD}"/>
    <hyperlink ref="I270" r:id="rId195" display="https://barttorvik.com/team.php?team=Charlotte&amp;year=2015" xr:uid="{D8E5B48B-FDEE-4280-A375-59F53A3328F3}"/>
    <hyperlink ref="I272" r:id="rId196" display="https://barttorvik.com/team.php?team=Mississippi+St.&amp;year=2015" xr:uid="{527E75B7-BD05-4001-B38B-96F5A4553C33}"/>
    <hyperlink ref="I274" r:id="rId197" display="https://barttorvik.com/team.php?team=Auburn&amp;year=2015" xr:uid="{F9DA2E94-3A97-4B92-B5B7-0C2E174A9EDC}"/>
    <hyperlink ref="I276" r:id="rId198" display="https://barttorvik.com/team.php?team=Utah+St.&amp;year=2015" xr:uid="{2545AFAC-6BBC-4762-8042-A6EB7C0C6FC9}"/>
    <hyperlink ref="I278" r:id="rId199" display="https://barttorvik.com/team.php?team=USC+Upstate&amp;year=2015" xr:uid="{63E3510F-728B-4DD0-8F5F-34028A4062BC}"/>
    <hyperlink ref="I280" r:id="rId200" display="https://barttorvik.com/team.php?team=Coastal+Carolina&amp;year=2015" xr:uid="{D04EDA85-32D4-4A25-B1BD-E2F96772AAF6}"/>
    <hyperlink ref="I281" r:id="rId201" display="https://barttorvik.com/team.php?team=Coastal+Carolina&amp;year=2015" xr:uid="{EBB74955-B828-4817-A00D-A6BCFD4DCF1C}"/>
    <hyperlink ref="I282" r:id="rId202" display="https://barttorvik.com/team.php?team=Long+Beach+St.&amp;year=2015" xr:uid="{98D6E586-4717-4007-A4DD-D7EA6017717A}"/>
    <hyperlink ref="I284" r:id="rId203" display="https://barttorvik.com/team.php?team=Monmouth&amp;year=2015" xr:uid="{1024AEA5-49A4-40EE-BEF3-AD70B3FB686A}"/>
    <hyperlink ref="I286" r:id="rId204" display="https://barttorvik.com/team.php?team=Santa+Clara&amp;year=2015" xr:uid="{7E22E612-1F4A-4B6E-80E0-7F8F625801CE}"/>
    <hyperlink ref="I288" r:id="rId205" display="https://barttorvik.com/team.php?team=Louisiana+Lafayette&amp;year=2015" xr:uid="{7199E1F0-5013-4166-ADAA-9549DE11047B}"/>
    <hyperlink ref="I290" r:id="rId206" display="https://barttorvik.com/team.php?team=Mercer&amp;year=2015" xr:uid="{39BF6330-03B7-4BDC-8352-99C9EDE9F8AD}"/>
    <hyperlink ref="I292" r:id="rId207" display="https://barttorvik.com/team.php?team=James+Madison&amp;year=2015" xr:uid="{1B8C4ACE-AA84-4B03-8F0F-A064E5CFF015}"/>
    <hyperlink ref="I294" r:id="rId208" display="https://barttorvik.com/team.php?team=Western+Michigan&amp;year=2015" xr:uid="{7A30FB0E-25C6-49FF-BD67-43487F4AEDC9}"/>
    <hyperlink ref="I296" r:id="rId209" display="https://barttorvik.com/team.php?team=Georgia+Southern&amp;year=2015" xr:uid="{436B7F0D-8073-485B-A335-FC0357CCC61D}"/>
    <hyperlink ref="I298" r:id="rId210" display="https://barttorvik.com/team.php?team=Cal+Poly&amp;year=2015" xr:uid="{7158445A-6A76-43D9-89E4-0662714663B2}"/>
    <hyperlink ref="I300" r:id="rId211" display="https://barttorvik.com/team.php?team=Manhattan&amp;year=2015" xr:uid="{B8AD771A-9692-4C4C-8E51-30B5D1C71204}"/>
    <hyperlink ref="I301" r:id="rId212" display="https://barttorvik.com/team.php?team=Manhattan&amp;year=2015" xr:uid="{8A2FF3AD-83BF-4A6B-B9CA-7A536EE4D458}"/>
    <hyperlink ref="I302" r:id="rId213" display="https://barttorvik.com/team.php?team=Virginia+Tech&amp;year=2015" xr:uid="{2DE0B3E7-CDFB-4A94-A770-90873797D990}"/>
    <hyperlink ref="I304" r:id="rId214" display="https://barttorvik.com/team.php?team=South+Dakota+St.&amp;year=2015" xr:uid="{D60DDBB2-5162-4321-840D-AD06514BF09A}"/>
    <hyperlink ref="J306" r:id="rId215" display="https://barttorvik.com/trank.php?&amp;begin=20141101&amp;end=20150316&amp;conlimit=All&amp;year=2015&amp;top=0&amp;venue=A-N&amp;type=All&amp;mingames=0&amp;quad=5&amp;rpi=" xr:uid="{A9149150-A617-48BE-8A89-936F7A1A0ED2}"/>
    <hyperlink ref="I307" r:id="rId216" display="https://barttorvik.com/team.php?team=DePaul&amp;year=2015" xr:uid="{1F3D5810-5673-49B1-B84E-9C86BE31014D}"/>
    <hyperlink ref="I309" r:id="rId217" display="https://barttorvik.com/team.php?team=Tulane&amp;year=2015" xr:uid="{0D779DFB-A2CA-4393-A092-5D3C7583CBC7}"/>
    <hyperlink ref="I311" r:id="rId218" display="https://barttorvik.com/team.php?team=UNC+Wilmington&amp;year=2015" xr:uid="{D543D245-545E-4323-B474-B9F19578999E}"/>
    <hyperlink ref="I313" r:id="rId219" display="https://barttorvik.com/team.php?team=High+Point&amp;year=2015" xr:uid="{6E8F22C9-263D-4C16-A29B-57E42E964781}"/>
    <hyperlink ref="I315" r:id="rId220" display="https://barttorvik.com/team.php?team=UAB&amp;year=2015" xr:uid="{9A599C2C-7543-4F64-B159-20C2484196FA}"/>
    <hyperlink ref="I316" r:id="rId221" display="https://barttorvik.com/team.php?team=UAB&amp;year=2015" xr:uid="{01DC9D17-EBB1-4109-8EEC-BCBC041BE602}"/>
    <hyperlink ref="I317" r:id="rId222" display="https://barttorvik.com/team.php?team=USC&amp;year=2015" xr:uid="{54E1EDB2-A15D-429B-9AC1-2EAEF9E0E852}"/>
    <hyperlink ref="I319" r:id="rId223" display="https://barttorvik.com/team.php?team=Eastern+Michigan&amp;year=2015" xr:uid="{31889F27-BBE0-4CAA-A3CF-62E0A164EBFF}"/>
    <hyperlink ref="I321" r:id="rId224" display="https://barttorvik.com/team.php?team=Rutgers&amp;year=2015" xr:uid="{360AB9CB-3E56-426D-ABAB-72E4763A47E3}"/>
    <hyperlink ref="I323" r:id="rId225" display="https://barttorvik.com/team.php?team=North+Florida&amp;year=2015" xr:uid="{5567F17E-9E41-4EEA-9799-7A37CE9428B8}"/>
    <hyperlink ref="I324" r:id="rId226" display="https://barttorvik.com/team.php?team=North+Florida&amp;year=2015" xr:uid="{776876CF-7BF7-4747-96D5-BC2B0458ACB8}"/>
    <hyperlink ref="I325" r:id="rId227" display="https://barttorvik.com/team.php?team=Princeton&amp;year=2015" xr:uid="{05E7E716-3AD6-4672-9FC5-211F63309D24}"/>
    <hyperlink ref="I327" r:id="rId228" display="https://barttorvik.com/team.php?team=Radford&amp;year=2015" xr:uid="{6EA58650-F7B8-40EB-9E0D-B6103E47BEE7}"/>
    <hyperlink ref="I329" r:id="rId229" display="https://barttorvik.com/team.php?team=Montana&amp;year=2015" xr:uid="{3C816D14-E6CB-440C-92F3-7E12C13FA06B}"/>
    <hyperlink ref="I331" r:id="rId230" display="https://barttorvik.com/team.php?team=Drexel&amp;year=2015" xr:uid="{5F88661D-D8C0-413D-84C3-5A834A36E879}"/>
    <hyperlink ref="I333" r:id="rId231" display="https://barttorvik.com/team.php?team=Lafayette&amp;year=2015" xr:uid="{C384A8C2-5BF1-4C36-B8BC-8D23595AAEB1}"/>
    <hyperlink ref="I334" r:id="rId232" display="https://barttorvik.com/team.php?team=Lafayette&amp;year=2015" xr:uid="{EDC5E9B4-DE4F-4507-A41F-FB766151DB73}"/>
    <hyperlink ref="I335" r:id="rId233" display="https://barttorvik.com/team.php?team=Rider&amp;year=2015" xr:uid="{85CEB1DE-B674-407B-946E-95DAC19FE6B4}"/>
    <hyperlink ref="I337" r:id="rId234" display="https://barttorvik.com/team.php?team=Houston&amp;year=2015" xr:uid="{268D3007-B442-4DD4-B14B-B4EF4E6FA28E}"/>
    <hyperlink ref="I339" r:id="rId235" display="https://barttorvik.com/team.php?team=Wyoming&amp;year=2015" xr:uid="{2285E834-E40A-4732-A699-E6E477D20E20}"/>
    <hyperlink ref="I340" r:id="rId236" display="https://barttorvik.com/team.php?team=Wyoming&amp;year=2015" xr:uid="{06C552F3-BAC4-4E4A-BF0C-32480DF610F0}"/>
    <hyperlink ref="I341" r:id="rId237" display="https://barttorvik.com/team.php?team=Western+Kentucky&amp;year=2015" xr:uid="{74C0E5A9-005D-4A32-81EF-F87CB895A784}"/>
    <hyperlink ref="I343" r:id="rId238" display="https://barttorvik.com/team.php?team=Oakland&amp;year=2015" xr:uid="{96EC2A26-B03A-4E72-AD16-A058E749B30D}"/>
    <hyperlink ref="I345" r:id="rId239" display="https://barttorvik.com/team.php?team=East+Tennessee+St.&amp;year=2015" xr:uid="{E3F9CD7F-8E57-4AB6-A412-1662D8F4256F}"/>
    <hyperlink ref="I347" r:id="rId240" display="https://barttorvik.com/team.php?team=Lehigh&amp;year=2015" xr:uid="{5D14AAE2-2BAF-4933-A0A9-08BC9AF11A8A}"/>
    <hyperlink ref="I349" r:id="rId241" display="https://barttorvik.com/team.php?team=Indiana+St.&amp;year=2015" xr:uid="{A8598DF9-A422-4F26-A4A4-1CA78B50C8D3}"/>
    <hyperlink ref="I351" r:id="rId242" display="https://barttorvik.com/team.php?team=Rice&amp;year=2015" xr:uid="{EFAEC7AC-0B77-4108-B111-C2DDADF9E0E9}"/>
    <hyperlink ref="I353" r:id="rId243" display="https://barttorvik.com/team.php?team=Louisiana+Monroe&amp;year=2015" xr:uid="{40267A16-0C11-483D-BB5F-E8665FC6286B}"/>
    <hyperlink ref="I355" r:id="rId244" display="https://barttorvik.com/team.php?team=Boston+University&amp;year=2015" xr:uid="{A2148FB9-455D-4623-AC96-99BE118FB2BA}"/>
    <hyperlink ref="J357" r:id="rId245" display="https://barttorvik.com/trank.php?&amp;begin=20141101&amp;end=20150316&amp;conlimit=All&amp;year=2015&amp;top=0&amp;venue=A-N&amp;type=All&amp;mingames=0&amp;quad=5&amp;rpi=" xr:uid="{4FABDAD9-3D14-44EC-A901-6319B776CDD0}"/>
    <hyperlink ref="I358" r:id="rId246" display="https://barttorvik.com/team.php?team=Belmont&amp;year=2015" xr:uid="{D6ED0512-D995-4578-9F25-78D25A36E1C0}"/>
    <hyperlink ref="I359" r:id="rId247" display="https://barttorvik.com/team.php?team=Belmont&amp;year=2015" xr:uid="{1F3AE9BE-809C-4F98-9E30-D848DE2541D1}"/>
    <hyperlink ref="I360" r:id="rId248" display="https://barttorvik.com/team.php?team=Tennessee+Martin&amp;year=2015" xr:uid="{A7C5844F-F028-4DC6-A49F-974FF44A677B}"/>
    <hyperlink ref="I362" r:id="rId249" display="https://barttorvik.com/team.php?team=Canisius&amp;year=2015" xr:uid="{54F65E64-E62C-4A1D-96A3-50232DCEBABC}"/>
    <hyperlink ref="I364" r:id="rId250" display="https://barttorvik.com/team.php?team=St.+Francis+NY&amp;year=2015" xr:uid="{2D8F443E-1D6C-440E-8D07-7757ABFAA7B0}"/>
    <hyperlink ref="I366" r:id="rId251" display="https://barttorvik.com/team.php?team=UTSA&amp;year=2015" xr:uid="{D0199D4F-C0A2-422F-BE35-742EEC4D8A32}"/>
    <hyperlink ref="I368" r:id="rId252" display="https://barttorvik.com/team.php?team=Winthrop&amp;year=2015" xr:uid="{037DEC6F-2354-429D-9BB8-EA771DD181A4}"/>
    <hyperlink ref="I370" r:id="rId253" display="https://barttorvik.com/team.php?team=Dartmouth&amp;year=2015" xr:uid="{0AF3D02D-DCA1-45A0-86F6-A22DAF865EC6}"/>
    <hyperlink ref="I372" r:id="rId254" display="https://barttorvik.com/team.php?team=Gardner+Webb&amp;year=2015" xr:uid="{79CDDB69-599D-44DF-B815-4E9A41F32BA5}"/>
    <hyperlink ref="I374" r:id="rId255" display="https://barttorvik.com/team.php?team=Oregon+St.&amp;year=2015" xr:uid="{8C613150-79CC-41C4-8389-843CDB28E930}"/>
    <hyperlink ref="I376" r:id="rId256" display="https://barttorvik.com/team.php?team=Western+Carolina&amp;year=2015" xr:uid="{9D8BA33E-91C0-4101-A25D-5B3364B55E1E}"/>
    <hyperlink ref="I378" r:id="rId257" display="https://barttorvik.com/team.php?team=Saint+Peter%27s&amp;year=2015" xr:uid="{C7D1C7CA-9A20-4556-AABB-12CCA31C6C80}"/>
    <hyperlink ref="I380" r:id="rId258" display="https://barttorvik.com/team.php?team=Northern+Arizona&amp;year=2015" xr:uid="{5B9F03D7-31F7-45C9-9EAB-423A2F51786C}"/>
    <hyperlink ref="I382" r:id="rId259" display="https://barttorvik.com/team.php?team=Colgate&amp;year=2015" xr:uid="{BF649060-0252-4AE9-8805-8E7F372AC9F0}"/>
    <hyperlink ref="I384" r:id="rId260" display="https://barttorvik.com/team.php?team=Texas+St.&amp;year=2015" xr:uid="{4B44DCCE-EA84-4462-ABB3-88B0859C2779}"/>
    <hyperlink ref="I386" r:id="rId261" display="https://barttorvik.com/team.php?team=Saint+Joseph%27s&amp;year=2015" xr:uid="{540AABD2-0ABA-4D78-9ED3-F59316225ADB}"/>
    <hyperlink ref="I388" r:id="rId262" display="https://barttorvik.com/team.php?team=Youngstown+St.&amp;year=2015" xr:uid="{2C3B5FC6-FA65-4D57-ACC5-18FF248D7A76}"/>
    <hyperlink ref="I390" r:id="rId263" display="https://barttorvik.com/team.php?team=Robert+Morris&amp;year=2015" xr:uid="{D91E8F31-6C5D-499A-95DA-CDB350D3C021}"/>
    <hyperlink ref="I391" r:id="rId264" display="https://barttorvik.com/team.php?team=Robert+Morris&amp;year=2015" xr:uid="{32E98BFE-6CC6-4A6D-94A6-D979F21E6DF0}"/>
    <hyperlink ref="I392" r:id="rId265" display="https://barttorvik.com/team.php?team=Cornell&amp;year=2015" xr:uid="{7F3F6055-1992-4562-9A02-AAAA2B623FF2}"/>
    <hyperlink ref="I394" r:id="rId266" display="https://barttorvik.com/team.php?team=Ball+St.&amp;year=2015" xr:uid="{550DBDCB-836F-456C-8168-E488E2015D8E}"/>
    <hyperlink ref="I396" r:id="rId267" display="https://barttorvik.com/team.php?team=Detroit&amp;year=2015" xr:uid="{8B232783-B2B8-4FC5-BCD8-5CC9A59B4606}"/>
    <hyperlink ref="I398" r:id="rId268" display="https://barttorvik.com/team.php?team=Florida+Gulf+Coast&amp;year=2015" xr:uid="{E81DD383-65B1-4387-975E-5C543EE91D7B}"/>
    <hyperlink ref="I400" r:id="rId269" display="https://barttorvik.com/team.php?team=Brown&amp;year=2015" xr:uid="{D1B45B95-BECB-4387-96DB-BC5829D4CCE8}"/>
    <hyperlink ref="I402" r:id="rId270" display="https://barttorvik.com/team.php?team=Chattanooga&amp;year=2015" xr:uid="{F74F1935-BCC9-4FCA-A931-D69210B55BF7}"/>
    <hyperlink ref="I404" r:id="rId271" display="https://barttorvik.com/team.php?team=Fordham&amp;year=2015" xr:uid="{9DDF80C2-E73E-4CEB-BE4B-715AE1E22220}"/>
    <hyperlink ref="I406" r:id="rId272" display="https://barttorvik.com/team.php?team=Norfolk+St.&amp;year=2015" xr:uid="{14867F18-DC72-45D8-8D56-BE9C55F07172}"/>
    <hyperlink ref="J408" r:id="rId273" display="https://barttorvik.com/trank.php?&amp;begin=20141101&amp;end=20150316&amp;conlimit=All&amp;year=2015&amp;top=0&amp;venue=A-N&amp;type=All&amp;mingames=0&amp;quad=5&amp;rpi=" xr:uid="{89E79F4F-E908-44CB-AEC8-BF039AFF69F9}"/>
    <hyperlink ref="I409" r:id="rId274" display="https://barttorvik.com/team.php?team=Vermont&amp;year=2015" xr:uid="{87159B68-E727-4760-86F3-6862269F7405}"/>
    <hyperlink ref="I411" r:id="rId275" display="https://barttorvik.com/team.php?team=UT+Arlington&amp;year=2015" xr:uid="{A7DA8152-A75E-4135-A31F-CFFC4F1B56EE}"/>
    <hyperlink ref="I413" r:id="rId276" display="https://barttorvik.com/team.php?team=Missouri&amp;year=2015" xr:uid="{B41CC5AB-5BEA-446F-8A16-3C56A4212B4D}"/>
    <hyperlink ref="I415" r:id="rId277" display="https://barttorvik.com/team.php?team=Middle+Tennessee&amp;year=2015" xr:uid="{3E20B5A7-C046-45B2-97C2-9B013724F365}"/>
    <hyperlink ref="I417" r:id="rId278" display="https://barttorvik.com/team.php?team=George+Mason&amp;year=2015" xr:uid="{32EBB87A-5E1A-4577-85C8-B7FC6B2E5D36}"/>
    <hyperlink ref="I419" r:id="rId279" display="https://barttorvik.com/team.php?team=Wright+St.&amp;year=2015" xr:uid="{DFB7470F-800D-4069-B54F-30512987A450}"/>
    <hyperlink ref="I421" r:id="rId280" display="https://barttorvik.com/team.php?team=Hartford&amp;year=2015" xr:uid="{DE546869-33D6-443E-95B3-FF719E80B1E2}"/>
    <hyperlink ref="I423" r:id="rId281" display="https://barttorvik.com/team.php?team=Quinnipiac&amp;year=2015" xr:uid="{6DE52C8C-6D57-494B-BB35-8E7412749B2D}"/>
    <hyperlink ref="I425" r:id="rId282" display="https://barttorvik.com/team.php?team=Texas+Southern&amp;year=2015" xr:uid="{A541576E-E146-4CD2-8680-A308A2CF27D2}"/>
    <hyperlink ref="I426" r:id="rId283" display="https://barttorvik.com/team.php?team=Texas+Southern&amp;year=2015" xr:uid="{5E5AFA83-0EE1-4AC0-9CF2-593259E925D0}"/>
    <hyperlink ref="I427" r:id="rId284" display="https://barttorvik.com/team.php?team=Washington+St.&amp;year=2015" xr:uid="{004C7F8E-A7A5-462F-A986-1953C7F2A347}"/>
    <hyperlink ref="I429" r:id="rId285" display="https://barttorvik.com/team.php?team=Pacific&amp;year=2015" xr:uid="{1AB67A4C-C15C-430D-A4DB-C1818566D9EC}"/>
    <hyperlink ref="I431" r:id="rId286" display="https://barttorvik.com/team.php?team=South+Dakota&amp;year=2015" xr:uid="{78FAD6B6-B75B-4F2D-A2C6-D09BDEDA213F}"/>
    <hyperlink ref="I433" r:id="rId287" display="https://barttorvik.com/team.php?team=Southeast+Missouri+St.&amp;year=2015" xr:uid="{EADB71B9-ABCA-4024-B1A0-840901852C44}"/>
    <hyperlink ref="I435" r:id="rId288" display="https://barttorvik.com/team.php?team=Maryland+Eastern+Shore&amp;year=2015" xr:uid="{9C5DB17A-742D-4B21-9775-BD1D3F00C0AC}"/>
    <hyperlink ref="I437" r:id="rId289" display="https://barttorvik.com/team.php?team=Southern+Illinois&amp;year=2015" xr:uid="{A2B10EA2-7FAD-4FBC-84C3-01389AAA8B67}"/>
    <hyperlink ref="I439" r:id="rId290" display="https://barttorvik.com/team.php?team=Army&amp;year=2015" xr:uid="{8AA9200E-4B30-41F9-81C1-9F68679D6AC8}"/>
    <hyperlink ref="I441" r:id="rId291" display="https://barttorvik.com/team.php?team=American&amp;year=2015" xr:uid="{9894400A-03AD-42B9-B8E8-036EF3A9A8DB}"/>
    <hyperlink ref="I443" r:id="rId292" display="https://barttorvik.com/team.php?team=Siena&amp;year=2015" xr:uid="{2AEAAF7D-7ACA-4CC1-A156-DC4F26B1240F}"/>
    <hyperlink ref="I445" r:id="rId293" display="https://barttorvik.com/team.php?team=New+Hampshire&amp;year=2015" xr:uid="{1245C759-365B-431A-951E-4A0E5C0B3C28}"/>
    <hyperlink ref="I447" r:id="rId294" display="https://barttorvik.com/team.php?team=Delaware+St.&amp;year=2015" xr:uid="{5DC57D82-316F-4BC5-B7EB-9EA5AC9533FF}"/>
    <hyperlink ref="I449" r:id="rId295" display="https://barttorvik.com/team.php?team=North+Dakota+St.&amp;year=2015" xr:uid="{083A9F04-DEDC-49E2-9A74-ED120113F754}"/>
    <hyperlink ref="I450" r:id="rId296" display="https://barttorvik.com/team.php?team=North+Dakota+St.&amp;year=2015" xr:uid="{FDAD0D60-C1FA-483E-9624-DE3078752348}"/>
    <hyperlink ref="I451" r:id="rId297" display="https://barttorvik.com/team.php?team=IPFW&amp;year=2015" xr:uid="{0D7F0781-4AB7-4362-B8B7-CACBCE5C790C}"/>
    <hyperlink ref="I453" r:id="rId298" display="https://barttorvik.com/team.php?team=NJIT&amp;year=2015" xr:uid="{87BC9232-6C1A-407B-8C73-B14CB828FB32}"/>
    <hyperlink ref="I455" r:id="rId299" display="https://barttorvik.com/team.php?team=Penn&amp;year=2015" xr:uid="{DCC88814-A436-45EA-A3FB-FE45D1B30258}"/>
    <hyperlink ref="I457" r:id="rId300" display="https://barttorvik.com/team.php?team=Weber+St.&amp;year=2015" xr:uid="{7A842D2D-5D17-4956-8B1F-00EA123D1F52}"/>
    <hyperlink ref="J459" r:id="rId301" display="https://barttorvik.com/trank.php?&amp;begin=20141101&amp;end=20150316&amp;conlimit=All&amp;year=2015&amp;top=0&amp;venue=A-N&amp;type=All&amp;mingames=0&amp;quad=5&amp;rpi=" xr:uid="{918F68A0-ADC0-4D62-B6B9-26A75B0E1E42}"/>
    <hyperlink ref="I460" r:id="rId302" display="https://barttorvik.com/team.php?team=Northwestern+St.&amp;year=2015" xr:uid="{9EB2E738-5DD5-4FF4-A14E-48CA378B55BD}"/>
    <hyperlink ref="I462" r:id="rId303" display="https://barttorvik.com/team.php?team=Little+Rock&amp;year=2015" xr:uid="{CA607F5C-CD20-46E2-932D-5570F93B1732}"/>
    <hyperlink ref="I464" r:id="rId304" display="https://barttorvik.com/team.php?team=Cal+St.+Northridge&amp;year=2015" xr:uid="{5BD80035-02D2-40F8-AEF2-5FDF9BD57A03}"/>
    <hyperlink ref="I466" r:id="rId305" display="https://barttorvik.com/team.php?team=Bucknell&amp;year=2015" xr:uid="{EA3DA9E1-E0C7-464F-82F3-CEB2CF54934A}"/>
    <hyperlink ref="I468" r:id="rId306" display="https://barttorvik.com/team.php?team=Northern+Illinois&amp;year=2015" xr:uid="{054A1DA1-190F-472A-9EEF-BB201952A5EB}"/>
    <hyperlink ref="I470" r:id="rId307" display="https://barttorvik.com/team.php?team=Loyola+Marymount&amp;year=2015" xr:uid="{6ECA2F96-2A55-4348-B99B-FD4CFCA013C3}"/>
    <hyperlink ref="I472" r:id="rId308" display="https://barttorvik.com/team.php?team=Delaware&amp;year=2015" xr:uid="{5AF1EDC2-744B-4542-9699-79C6D724A93C}"/>
    <hyperlink ref="I474" r:id="rId309" display="https://barttorvik.com/team.php?team=UNC+Asheville&amp;year=2015" xr:uid="{4E8380F5-7C55-40B5-987B-A15A3382EA97}"/>
    <hyperlink ref="I476" r:id="rId310" display="https://barttorvik.com/team.php?team=St.+Francis+PA&amp;year=2015" xr:uid="{3016D44F-41ED-4AFB-8D02-29F4B175963A}"/>
    <hyperlink ref="I478" r:id="rId311" display="https://barttorvik.com/team.php?team=Denver&amp;year=2015" xr:uid="{B5B56676-3DC3-4717-B11F-EE7A8B852CD4}"/>
    <hyperlink ref="I480" r:id="rId312" display="https://barttorvik.com/team.php?team=Bryant&amp;year=2015" xr:uid="{E811563E-61A6-4AC3-9D65-35A75B8F0FC9}"/>
    <hyperlink ref="I482" r:id="rId313" display="https://barttorvik.com/team.php?team=Charleston+Southern&amp;year=2015" xr:uid="{7C699182-0241-498C-980A-135EFFE5C466}"/>
    <hyperlink ref="I484" r:id="rId314" display="https://barttorvik.com/team.php?team=Oral+Roberts&amp;year=2015" xr:uid="{316952B4-71CB-4D76-8E6A-0717DAAE68F3}"/>
    <hyperlink ref="I486" r:id="rId315" display="https://barttorvik.com/team.php?team=Towson&amp;year=2015" xr:uid="{D0752509-5F75-4410-BC38-A0C543537D35}"/>
    <hyperlink ref="I488" r:id="rId316" display="https://barttorvik.com/team.php?team=UNC+Greensboro&amp;year=2015" xr:uid="{69060E38-4F69-431A-92FA-8BE8C2013673}"/>
    <hyperlink ref="I490" r:id="rId317" display="https://barttorvik.com/team.php?team=Incarnate+Word&amp;year=2015" xr:uid="{3F28E174-F979-410D-9777-CF05AF823C40}"/>
    <hyperlink ref="I492" r:id="rId318" display="https://barttorvik.com/team.php?team=McNeese+St.&amp;year=2015" xr:uid="{D6F9BA46-3384-4F23-88D5-AC33ED4CCEFC}"/>
    <hyperlink ref="I494" r:id="rId319" display="https://barttorvik.com/team.php?team=North+Texas&amp;year=2015" xr:uid="{FA22735C-02C1-44F7-84E9-6A3C32AC1649}"/>
    <hyperlink ref="I496" r:id="rId320" display="https://barttorvik.com/team.php?team=College+of+Charleston&amp;year=2015" xr:uid="{7AE534F6-26DF-4BC2-B847-C19C35278B95}"/>
    <hyperlink ref="I498" r:id="rId321" display="https://barttorvik.com/team.php?team=Eastern+Illinois&amp;year=2015" xr:uid="{F64D9042-D639-4FAB-89EF-8364794B098C}"/>
    <hyperlink ref="I500" r:id="rId322" display="https://barttorvik.com/team.php?team=Texas+A%26M+Corpus+Chris&amp;year=2015" xr:uid="{F69C7FDF-0E0A-4B6B-8BB4-942AD0DDB8D0}"/>
    <hyperlink ref="I502" r:id="rId323" display="https://barttorvik.com/team.php?team=Idaho&amp;year=2015" xr:uid="{53837047-A37F-4563-A676-FAA3ED62BB30}"/>
    <hyperlink ref="I504" r:id="rId324" display="https://barttorvik.com/team.php?team=Portland+St.&amp;year=2015" xr:uid="{1827A52C-1DB3-4EAC-940D-0576053D365C}"/>
    <hyperlink ref="I506" r:id="rId325" display="https://barttorvik.com/team.php?team=Bradley&amp;year=2015" xr:uid="{F24EA070-249E-4998-881A-1C87923FF6E4}"/>
    <hyperlink ref="I508" r:id="rId326" display="https://barttorvik.com/team.php?team=Troy&amp;year=2015" xr:uid="{67587434-EAAD-4A7F-B24D-E4738D1831DE}"/>
    <hyperlink ref="J510" r:id="rId327" display="https://barttorvik.com/trank.php?&amp;begin=20141101&amp;end=20150316&amp;conlimit=All&amp;year=2015&amp;top=0&amp;venue=A-N&amp;type=All&amp;mingames=0&amp;quad=5&amp;rpi=" xr:uid="{58AE3B93-C384-4686-B779-4B3A8D4BF8A6}"/>
    <hyperlink ref="I511" r:id="rId328" display="https://barttorvik.com/team.php?team=Cal+St.+Bakersfield&amp;year=2015" xr:uid="{9DC5CE4A-AFB9-4625-B902-81EED001BB13}"/>
    <hyperlink ref="I513" r:id="rId329" display="https://barttorvik.com/team.php?team=LIU+Brooklyn&amp;year=2015" xr:uid="{6688C0D7-7DE0-4E20-93D1-FD3BC0C15DDD}"/>
    <hyperlink ref="I515" r:id="rId330" display="https://barttorvik.com/team.php?team=Ohio&amp;year=2015" xr:uid="{253B679E-BDE3-4C97-84D2-97AB1AB36C27}"/>
    <hyperlink ref="I517" r:id="rId331" display="https://barttorvik.com/team.php?team=Miami+OH&amp;year=2015" xr:uid="{007C0CDC-A72C-49A7-AEDC-05A38A3D0BD4}"/>
    <hyperlink ref="I519" r:id="rId332" display="https://barttorvik.com/team.php?team=Air+Force&amp;year=2015" xr:uid="{594E9D9C-864E-4CD9-9A59-57372F014940}"/>
    <hyperlink ref="I521" r:id="rId333" display="https://barttorvik.com/team.php?team=Sacramento+St.&amp;year=2015" xr:uid="{71655051-E0BD-43C8-8353-89C3DDF9CE7F}"/>
    <hyperlink ref="I523" r:id="rId334" display="https://barttorvik.com/team.php?team=UC+Riverside&amp;year=2015" xr:uid="{0AA88F3A-1044-4A51-A27C-89A44AF8D6FC}"/>
    <hyperlink ref="I525" r:id="rId335" display="https://barttorvik.com/team.php?team=South+Alabama&amp;year=2015" xr:uid="{99581A01-58A7-452A-A72F-A3D7BBB22EC7}"/>
    <hyperlink ref="I527" r:id="rId336" display="https://barttorvik.com/team.php?team=Hampton&amp;year=2015" xr:uid="{04E7251E-C527-46C0-AD85-89D61C9729DE}"/>
    <hyperlink ref="I528" r:id="rId337" display="https://barttorvik.com/team.php?team=Hampton&amp;year=2015" xr:uid="{9D74FCBC-E4B0-4D35-8046-6ED7FD055FA3}"/>
    <hyperlink ref="I529" r:id="rId338" display="https://barttorvik.com/team.php?team=Sacred+Heart&amp;year=2015" xr:uid="{92E5FFC4-4D5C-43FE-BCAB-021BDAF0C990}"/>
    <hyperlink ref="I531" r:id="rId339" display="https://barttorvik.com/team.php?team=Texas+Tech&amp;year=2015" xr:uid="{B3FEEA63-69A2-468C-AC65-B3C88EDCEEBA}"/>
    <hyperlink ref="I533" r:id="rId340" display="https://barttorvik.com/team.php?team=Nebraska+Omaha&amp;year=2015" xr:uid="{D462A0F3-560E-4636-8177-6D4B2CA8D132}"/>
    <hyperlink ref="I535" r:id="rId341" display="https://barttorvik.com/team.php?team=Missouri+St.&amp;year=2015" xr:uid="{4FCFDB6C-7A82-4EF6-8B44-8BC2D6EF629E}"/>
    <hyperlink ref="I537" r:id="rId342" display="https://barttorvik.com/team.php?team=East+Carolina&amp;year=2015" xr:uid="{F20B8013-0BFA-4655-B7BF-CF46C5915D45}"/>
    <hyperlink ref="I539" r:id="rId343" display="https://barttorvik.com/team.php?team=Elon&amp;year=2015" xr:uid="{E42632C0-C9FD-42EE-BCDA-21F2135B5791}"/>
    <hyperlink ref="I541" r:id="rId344" display="https://barttorvik.com/team.php?team=VMI&amp;year=2015" xr:uid="{37C7A43E-4C6E-437F-B1D8-3B23A16BA63E}"/>
    <hyperlink ref="I543" r:id="rId345" display="https://barttorvik.com/team.php?team=Holy+Cross&amp;year=2015" xr:uid="{6ED93513-F343-4AEE-AF97-494F0FA8B8EC}"/>
    <hyperlink ref="I545" r:id="rId346" display="https://barttorvik.com/team.php?team=Cal+St.+Fullerton&amp;year=2015" xr:uid="{59EEEAD5-7D80-49F1-91B7-CB65FDC550A2}"/>
    <hyperlink ref="I547" r:id="rId347" display="https://barttorvik.com/team.php?team=Mount+St.+Mary%27s&amp;year=2015" xr:uid="{C792652B-992D-49A2-8B27-2AE18F8CFDF8}"/>
    <hyperlink ref="I549" r:id="rId348" display="https://barttorvik.com/team.php?team=Grand+Canyon&amp;year=2015" xr:uid="{2BDAC22D-1681-4615-A57F-55EC4DBA973A}"/>
    <hyperlink ref="I551" r:id="rId349" display="https://barttorvik.com/team.php?team=Northern+Kentucky&amp;year=2015" xr:uid="{49AF1B10-DC88-4954-8284-917303BD1FE3}"/>
    <hyperlink ref="I553" r:id="rId350" display="https://barttorvik.com/team.php?team=Navy&amp;year=2015" xr:uid="{92A52509-B802-4A86-B251-253D8E254429}"/>
    <hyperlink ref="I555" r:id="rId351" display="https://barttorvik.com/team.php?team=North+Dakota&amp;year=2015" xr:uid="{C3C45D95-C05E-4F8C-A7BA-F22808E4CB02}"/>
    <hyperlink ref="I557" r:id="rId352" display="https://barttorvik.com/team.php?team=Tennessee+Tech&amp;year=2015" xr:uid="{7EB0CB8B-04B9-42E4-A0D3-C396ABD46912}"/>
    <hyperlink ref="I559" r:id="rId353" display="https://barttorvik.com/team.php?team=IUPUI&amp;year=2015" xr:uid="{53188415-E22F-4D41-AEDF-919F55A1D7DF}"/>
    <hyperlink ref="J561" r:id="rId354" display="https://barttorvik.com/trank.php?&amp;begin=20141101&amp;end=20150316&amp;conlimit=All&amp;year=2015&amp;top=0&amp;venue=A-N&amp;type=All&amp;mingames=0&amp;quad=5&amp;rpi=" xr:uid="{B71E91C7-2049-4BD7-B580-B8BB969DF551}"/>
    <hyperlink ref="I562" r:id="rId355" display="https://barttorvik.com/team.php?team=Fresno+St.&amp;year=2015" xr:uid="{C85915FF-B386-4D46-91C8-F514958A837A}"/>
    <hyperlink ref="I564" r:id="rId356" display="https://barttorvik.com/team.php?team=Milwaukee&amp;year=2015" xr:uid="{D2575A21-E2B6-42F0-B6B3-99E6C8BF3CDD}"/>
    <hyperlink ref="I566" r:id="rId357" display="https://barttorvik.com/team.php?team=UCF&amp;year=2015" xr:uid="{63269064-D47C-47BF-BC57-6834D9209B76}"/>
    <hyperlink ref="I568" r:id="rId358" display="https://barttorvik.com/team.php?team=Fairfield&amp;year=2015" xr:uid="{84BC89F8-A9B8-4F9B-9688-ABC012E19FF8}"/>
    <hyperlink ref="I570" r:id="rId359" display="https://barttorvik.com/team.php?team=Northern+Colorado&amp;year=2015" xr:uid="{3A1F4EB0-6CBC-4D98-A67C-933CA96CAF17}"/>
    <hyperlink ref="I572" r:id="rId360" display="https://barttorvik.com/team.php?team=Alabama+St.&amp;year=2015" xr:uid="{0EE1959C-70C2-4676-BF70-5B7A084C5656}"/>
    <hyperlink ref="I574" r:id="rId361" display="https://barttorvik.com/team.php?team=Duquesne&amp;year=2015" xr:uid="{66FD54F9-1D52-4BAB-86AE-77F64C82543D}"/>
    <hyperlink ref="I576" r:id="rId362" display="https://barttorvik.com/team.php?team=Florida+Atlantic&amp;year=2015" xr:uid="{E127B32B-D054-4E39-8926-728549E5D843}"/>
    <hyperlink ref="I578" r:id="rId363" display="https://barttorvik.com/team.php?team=Arkansas+St.&amp;year=2015" xr:uid="{7DCD4638-28F4-45DC-97A8-4D86E3849D66}"/>
    <hyperlink ref="I580" r:id="rId364" display="https://barttorvik.com/team.php?team=Saint+Louis&amp;year=2015" xr:uid="{7B3937EB-5EEB-464B-AA14-A8B7ACE9B845}"/>
    <hyperlink ref="I582" r:id="rId365" display="https://barttorvik.com/team.php?team=Samford&amp;year=2015" xr:uid="{0616ACC0-662B-4CD8-BC2A-55E6E41D5433}"/>
    <hyperlink ref="I584" r:id="rId366" display="https://barttorvik.com/team.php?team=South+Florida&amp;year=2015" xr:uid="{9A678734-132A-49C1-BAB0-C39B60CD8572}"/>
    <hyperlink ref="I586" r:id="rId367" display="https://barttorvik.com/team.php?team=FIU&amp;year=2015" xr:uid="{AEC81181-D310-4A75-B574-71516D2F3FF8}"/>
    <hyperlink ref="I588" r:id="rId368" display="https://barttorvik.com/team.php?team=Southern&amp;year=2015" xr:uid="{A7EE8DEA-984F-471E-9E54-DFF0C928386C}"/>
    <hyperlink ref="I590" r:id="rId369" display="https://barttorvik.com/team.php?team=Illinois+Chicago&amp;year=2015" xr:uid="{E724F87D-00D4-46A6-9AE6-BECAA688497B}"/>
    <hyperlink ref="I592" r:id="rId370" display="https://barttorvik.com/team.php?team=Howard&amp;year=2015" xr:uid="{BAE86BBB-4690-4C96-AD4A-8FF1A2915BAE}"/>
    <hyperlink ref="I594" r:id="rId371" display="https://barttorvik.com/team.php?team=Marshall&amp;year=2015" xr:uid="{C46AD75B-BE2C-434A-BD1A-2D940FF7876E}"/>
    <hyperlink ref="I596" r:id="rId372" display="https://barttorvik.com/team.php?team=Southern+Utah&amp;year=2015" xr:uid="{20FB9E31-27E2-4166-B5E1-05526F01B1A8}"/>
    <hyperlink ref="I598" r:id="rId373" display="https://barttorvik.com/team.php?team=Marist&amp;year=2015" xr:uid="{31E2CC1F-96ED-44BE-988D-3FED172555DB}"/>
    <hyperlink ref="I600" r:id="rId374" display="https://barttorvik.com/team.php?team=UMKC&amp;year=2015" xr:uid="{BEDF974E-AFD2-4E9E-8B8A-064893098708}"/>
    <hyperlink ref="I602" r:id="rId375" display="https://barttorvik.com/team.php?team=Niagara&amp;year=2015" xr:uid="{17C55EE7-0148-466E-9600-904CF6238093}"/>
    <hyperlink ref="I604" r:id="rId376" display="https://barttorvik.com/team.php?team=Southeastern+Louisiana&amp;year=2015" xr:uid="{B033E5AB-7274-4454-832D-379D9D4FF213}"/>
    <hyperlink ref="I606" r:id="rId377" display="https://barttorvik.com/team.php?team=Prairie+View+A%26M&amp;year=2015" xr:uid="{4972766E-CD50-4794-A6C8-A347348B82BA}"/>
    <hyperlink ref="I608" r:id="rId378" display="https://barttorvik.com/team.php?team=Furman&amp;year=2015" xr:uid="{2C608667-B80F-4048-A965-9ECA73C26E5D}"/>
    <hyperlink ref="I610" r:id="rId379" display="https://barttorvik.com/team.php?team=Lamar&amp;year=2015" xr:uid="{94A8B5BB-AE2E-4E69-87C4-3AACECB021F4}"/>
    <hyperlink ref="J612" r:id="rId380" display="https://barttorvik.com/trank.php?&amp;begin=20141101&amp;end=20150316&amp;conlimit=All&amp;year=2015&amp;top=0&amp;venue=A-N&amp;type=All&amp;mingames=0&amp;quad=5&amp;rpi=" xr:uid="{02D2AAF7-9467-4232-931D-33E38DC06D51}"/>
    <hyperlink ref="I613" r:id="rId381" display="https://barttorvik.com/team.php?team=Idaho+St.&amp;year=2015" xr:uid="{44A968B2-6851-4438-A22C-D525B2CD109A}"/>
    <hyperlink ref="I615" r:id="rId382" display="https://barttorvik.com/team.php?team=Lipscomb&amp;year=2015" xr:uid="{456305C9-3F02-45D8-94F0-713454D0C6E3}"/>
    <hyperlink ref="I617" r:id="rId383" display="https://barttorvik.com/team.php?team=Campbell&amp;year=2015" xr:uid="{FBD3AE38-A5B1-4DCE-889B-DCE25A2FD4A5}"/>
    <hyperlink ref="I619" r:id="rId384" display="https://barttorvik.com/team.php?team=Loyola+MD&amp;year=2015" xr:uid="{E1FA2E2C-E7F6-45EC-80BE-05BE95E430E2}"/>
    <hyperlink ref="I621" r:id="rId385" display="https://barttorvik.com/team.php?team=Longwood&amp;year=2015" xr:uid="{0457BB74-D90C-4822-9F1D-C4B51BB4FE29}"/>
    <hyperlink ref="I623" r:id="rId386" display="https://barttorvik.com/team.php?team=Fairleigh+Dickinson&amp;year=2015" xr:uid="{788B1BB3-3E75-4A16-9C9D-F1C9AD5FB7F3}"/>
    <hyperlink ref="I625" r:id="rId387" display="https://barttorvik.com/team.php?team=UMass+Lowell&amp;year=2015" xr:uid="{72D57DFA-089E-4415-885A-A31896F4F9C4}"/>
    <hyperlink ref="I627" r:id="rId388" display="https://barttorvik.com/team.php?team=Drake&amp;year=2015" xr:uid="{FD06913D-AC91-4A5E-9A8E-5CB3E3D33502}"/>
    <hyperlink ref="I629" r:id="rId389" display="https://barttorvik.com/team.php?team=Nevada&amp;year=2015" xr:uid="{9B391616-9E50-4D9B-A019-EBDBD26C9F87}"/>
    <hyperlink ref="I631" r:id="rId390" display="https://barttorvik.com/team.php?team=Montana+St.&amp;year=2015" xr:uid="{7EBC8C3B-61AF-433F-9A47-F28D89B74E1E}"/>
    <hyperlink ref="I633" r:id="rId391" display="https://barttorvik.com/team.php?team=The+Citadel&amp;year=2015" xr:uid="{599F7AD4-D661-44A1-A4E8-174E2D4AACA0}"/>
    <hyperlink ref="I635" r:id="rId392" display="https://barttorvik.com/team.php?team=Appalachian+St.&amp;year=2015" xr:uid="{F69B0916-5C61-409C-900A-58046B67DEB8}"/>
    <hyperlink ref="I637" r:id="rId393" display="https://barttorvik.com/team.php?team=Austin+Peay&amp;year=2015" xr:uid="{20D4E3EB-5D83-4365-996D-9FB98546973F}"/>
    <hyperlink ref="I639" r:id="rId394" display="https://barttorvik.com/team.php?team=SIU+Edwardsville&amp;year=2015" xr:uid="{E9B9E35A-01E9-4038-87CB-1FD6C3308E2F}"/>
    <hyperlink ref="I641" r:id="rId395" display="https://barttorvik.com/team.php?team=Coppin+St.&amp;year=2015" xr:uid="{2C445F8C-F200-472F-9A7B-F853E02E6263}"/>
    <hyperlink ref="I643" r:id="rId396" display="https://barttorvik.com/team.php?team=Morgan+St.&amp;year=2015" xr:uid="{CEB6777B-8B4A-4F73-BC46-35E26F3A0607}"/>
    <hyperlink ref="I645" r:id="rId397" display="https://barttorvik.com/team.php?team=New+Orleans&amp;year=2015" xr:uid="{299A6CF4-EC42-469A-9A65-E53E9CE21181}"/>
    <hyperlink ref="I647" r:id="rId398" display="https://barttorvik.com/team.php?team=Wagner&amp;year=2015" xr:uid="{AD998E77-7987-450A-A6EE-902EAE38F6AE}"/>
    <hyperlink ref="I649" r:id="rId399" display="https://barttorvik.com/team.php?team=Houston+Christian&amp;year=2015" xr:uid="{D6D19A63-B20D-4A99-A736-6D1E701C77CE}"/>
    <hyperlink ref="I651" r:id="rId400" display="https://barttorvik.com/team.php?team=Nicholls+St.&amp;year=2015" xr:uid="{CAEE434E-9446-420D-9ECA-772F10901239}"/>
    <hyperlink ref="I653" r:id="rId401" display="https://barttorvik.com/team.php?team=Tennessee+St.&amp;year=2015" xr:uid="{C81A3A95-F275-4B78-A68C-CF201286C682}"/>
    <hyperlink ref="I655" r:id="rId402" display="https://barttorvik.com/team.php?team=Presbyterian&amp;year=2015" xr:uid="{6D8A992F-81B8-4172-8ECB-75959C5198CA}"/>
    <hyperlink ref="I657" r:id="rId403" display="https://barttorvik.com/team.php?team=Maine&amp;year=2015" xr:uid="{0E3A5322-E7AA-4A66-BE5F-EB301DD54E4A}"/>
    <hyperlink ref="I659" r:id="rId404" display="https://barttorvik.com/team.php?team=Arkansas+Pine+Bluff&amp;year=2015" xr:uid="{1E6230C9-819F-4EAE-A5DB-C5E2FDCCE5C7}"/>
    <hyperlink ref="I661" r:id="rId405" display="https://barttorvik.com/team.php?team=South+Carolina+St.&amp;year=2015" xr:uid="{BA5DEECF-434A-46CB-A66A-49E07C7DD257}"/>
    <hyperlink ref="J663" r:id="rId406" display="https://barttorvik.com/trank.php?&amp;begin=20141101&amp;end=20150316&amp;conlimit=All&amp;year=2015&amp;top=0&amp;venue=A-N&amp;type=All&amp;mingames=0&amp;quad=5&amp;rpi=" xr:uid="{9465072F-6652-471A-9E95-EE7772689312}"/>
    <hyperlink ref="I664" r:id="rId407" display="https://barttorvik.com/team.php?team=UT+Rio+Grande+Valley&amp;year=2015" xr:uid="{6F3DD0C6-D380-4328-B620-9750C90AA6FC}"/>
    <hyperlink ref="I666" r:id="rId408" display="https://barttorvik.com/team.php?team=Jackson+St.&amp;year=2015" xr:uid="{FC3545CE-656E-4831-89D6-CDB96953704B}"/>
    <hyperlink ref="I668" r:id="rId409" display="https://barttorvik.com/team.php?team=Binghamton&amp;year=2015" xr:uid="{05276938-4174-4E70-BA96-F04D09002336}"/>
    <hyperlink ref="I670" r:id="rId410" display="https://barttorvik.com/team.php?team=Seattle&amp;year=2015" xr:uid="{42F0AA3C-4775-4D2D-A431-911530D5620F}"/>
    <hyperlink ref="I672" r:id="rId411" display="https://barttorvik.com/team.php?team=Liberty&amp;year=2015" xr:uid="{48D2C5D9-1735-47EF-8DE1-8200ECC0CEAB}"/>
    <hyperlink ref="I674" r:id="rId412" display="https://barttorvik.com/team.php?team=Kennesaw+St.&amp;year=2015" xr:uid="{AE1C90C0-522F-4FB1-8458-B72184593442}"/>
    <hyperlink ref="I676" r:id="rId413" display="https://barttorvik.com/team.php?team=Jacksonville+St.&amp;year=2015" xr:uid="{EFE1FB97-884B-4C3F-81C4-D76B44C6423A}"/>
    <hyperlink ref="I678" r:id="rId414" display="https://barttorvik.com/team.php?team=Alabama+A%26M&amp;year=2015" xr:uid="{C93D80F0-F8AE-4D8D-9F4C-CE6CB402DEDE}"/>
    <hyperlink ref="I680" r:id="rId415" display="https://barttorvik.com/team.php?team=Southern+Miss&amp;year=2015" xr:uid="{01DAF4D3-E634-4B1F-B8FB-746FA176DA4E}"/>
    <hyperlink ref="I682" r:id="rId416" display="https://barttorvik.com/team.php?team=UMBC&amp;year=2015" xr:uid="{C48242DE-7868-4FF6-9287-B72C1EA67455}"/>
    <hyperlink ref="I684" r:id="rId417" display="https://barttorvik.com/team.php?team=Utah+Valley&amp;year=2015" xr:uid="{B746193B-DF60-4E4F-8F1C-AC38740A1046}"/>
    <hyperlink ref="I686" r:id="rId418" display="https://barttorvik.com/team.php?team=Central+Connecticut&amp;year=2015" xr:uid="{D26919A3-6014-44C0-A451-FAC24BA6B5ED}"/>
    <hyperlink ref="I688" r:id="rId419" display="https://barttorvik.com/team.php?team=Abilene+Christian&amp;year=2015" xr:uid="{DAB7123C-1EC2-4210-A70C-19E0BF08EBAB}"/>
    <hyperlink ref="I690" r:id="rId420" display="https://barttorvik.com/team.php?team=North+Carolina+A%26T&amp;year=2015" xr:uid="{1E74EB5F-B349-42E5-91DC-99004E7CCA77}"/>
    <hyperlink ref="I692" r:id="rId421" display="https://barttorvik.com/team.php?team=Bethune+Cookman&amp;year=2015" xr:uid="{A397324F-4AE5-4C82-A84E-C03EDB8361F1}"/>
    <hyperlink ref="I694" r:id="rId422" display="https://barttorvik.com/team.php?team=Stetson&amp;year=2015" xr:uid="{39020A53-E3DB-43E3-BB8F-103F675E351F}"/>
    <hyperlink ref="I696" r:id="rId423" display="https://barttorvik.com/team.php?team=Jacksonville&amp;year=2015" xr:uid="{50CC0CB8-75CA-43AE-AFD4-8B185B3DAB0E}"/>
    <hyperlink ref="I698" r:id="rId424" display="https://barttorvik.com/team.php?team=Chicago+St.&amp;year=2015" xr:uid="{F8829A23-4EA5-43B9-B78B-7D63F01BBD39}"/>
    <hyperlink ref="I700" r:id="rId425" display="https://barttorvik.com/team.php?team=Savannah+St.&amp;year=2015" xr:uid="{D0DCF0A6-921A-49A2-9634-73126FD1B263}"/>
    <hyperlink ref="I702" r:id="rId426" display="https://barttorvik.com/team.php?team=Western+Illinois&amp;year=2015" xr:uid="{05655809-F0E4-41E6-8F68-7131C523EA20}"/>
    <hyperlink ref="I704" r:id="rId427" display="https://barttorvik.com/team.php?team=Alcorn+St.&amp;year=2015" xr:uid="{997B13A2-3DBE-437E-BEE4-0BC2AC239310}"/>
    <hyperlink ref="I706" r:id="rId428" display="https://barttorvik.com/team.php?team=San+Jose+St.&amp;year=2015" xr:uid="{AC8DE705-AC06-4D9F-AAF3-BDA1810D1E67}"/>
    <hyperlink ref="I708" r:id="rId429" display="https://barttorvik.com/team.php?team=Mississippi+Valley+St.&amp;year=2015" xr:uid="{B7813458-3E57-4D6B-91C0-9BF1E2C7BB3C}"/>
    <hyperlink ref="I710" r:id="rId430" display="https://barttorvik.com/team.php?team=Central+Arkansas&amp;year=2015" xr:uid="{E52F4C0D-63BF-479A-86AA-FB84262B4464}"/>
    <hyperlink ref="I712" r:id="rId431" display="https://barttorvik.com/team.php?team=Florida+A%26M&amp;year=2015" xr:uid="{5D66F431-A912-4879-9AB3-9A2B6F757922}"/>
    <hyperlink ref="I714" r:id="rId432" display="https://barttorvik.com/team.php?team=Grambling+St.&amp;year=2015" xr:uid="{9B380CCE-E718-4D76-A944-45FEC2651BA0}"/>
    <hyperlink ref="J716" r:id="rId433" display="https://barttorvik.com/trank.php?&amp;begin=20141101&amp;end=20150316&amp;conlimit=All&amp;year=2015&amp;top=0&amp;venue=A-N&amp;type=All&amp;mingames=0&amp;quad=5&amp;rpi=" xr:uid="{ACC59739-0398-4439-8BBC-4FBE52192EB7}"/>
    <hyperlink ref="P1" r:id="rId434" display="https://barttorvik.com/team.php?team=Kentucky&amp;year=2015" xr:uid="{1923A7A3-F0BE-4E84-A49F-D9CECDF43ED1}"/>
    <hyperlink ref="P2" r:id="rId435" display="https://barttorvik.com/team.php?team=Kentucky&amp;year=2015" xr:uid="{C6792CF8-23AB-44A9-A5BA-CCB304275376}"/>
    <hyperlink ref="P3" r:id="rId436" display="https://barttorvik.com/team.php?team=Wisconsin&amp;year=2015" xr:uid="{6263546F-B85D-43E1-A8BA-8D918A299F3A}"/>
    <hyperlink ref="P4" r:id="rId437" display="https://barttorvik.com/team.php?team=Wisconsin&amp;year=2015" xr:uid="{F895FB0E-B07A-4B71-AD3D-537C9D0F455E}"/>
    <hyperlink ref="P5" r:id="rId438" display="https://barttorvik.com/team.php?team=Villanova&amp;year=2015" xr:uid="{5B09E78B-8521-4659-B9AA-500A220D133C}"/>
    <hyperlink ref="P6" r:id="rId439" display="https://barttorvik.com/team.php?team=Villanova&amp;year=2015" xr:uid="{455CEDE1-2D8F-4B53-87EF-5B1B3B3F19B0}"/>
    <hyperlink ref="P7" r:id="rId440" display="https://barttorvik.com/team.php?team=Arizona&amp;year=2015" xr:uid="{9DEC1789-DD1B-4BE0-85D3-7E874573582C}"/>
    <hyperlink ref="P8" r:id="rId441" display="https://barttorvik.com/team.php?team=Arizona&amp;year=2015" xr:uid="{E5604194-5A51-4641-8CC3-42C59290E523}"/>
    <hyperlink ref="P9" r:id="rId442" display="https://barttorvik.com/team.php?team=Utah&amp;year=2015" xr:uid="{55C67B3D-AB75-4A7A-B1F8-B002227D1F35}"/>
    <hyperlink ref="P10" r:id="rId443" display="https://barttorvik.com/team.php?team=Utah&amp;year=2015" xr:uid="{A9C393E5-45F4-4D00-9EBA-38037CD4D78C}"/>
    <hyperlink ref="P11" r:id="rId444" display="https://barttorvik.com/team.php?team=Duke&amp;year=2015" xr:uid="{72DEF27E-BBE0-4ABB-8740-48525A1C85B9}"/>
    <hyperlink ref="P12" r:id="rId445" display="https://barttorvik.com/team.php?team=Duke&amp;year=2015" xr:uid="{26ACE9C3-6AEF-489D-9A2C-E9640FD8331A}"/>
    <hyperlink ref="P13" r:id="rId446" display="https://barttorvik.com/team.php?team=Virginia&amp;year=2015" xr:uid="{29C976E3-A19E-4B3E-B2C1-4ECE1B5D28DF}"/>
    <hyperlink ref="P14" r:id="rId447" display="https://barttorvik.com/team.php?team=Virginia&amp;year=2015" xr:uid="{E9FF6BD5-962D-4459-899C-FD6051FFB6C8}"/>
    <hyperlink ref="P15" r:id="rId448" display="https://barttorvik.com/team.php?team=Gonzaga&amp;year=2015" xr:uid="{E04D0D92-8614-4856-B694-8AC868F7C22F}"/>
    <hyperlink ref="P16" r:id="rId449" display="https://barttorvik.com/team.php?team=Gonzaga&amp;year=2015" xr:uid="{245AFDE4-41AE-4044-BB22-535007B01A9A}"/>
    <hyperlink ref="P17" r:id="rId450" display="https://barttorvik.com/team.php?team=Oklahoma&amp;year=2015" xr:uid="{8AA1AA6C-ED7E-4BCE-801A-A5BA0D075651}"/>
    <hyperlink ref="P18" r:id="rId451" display="https://barttorvik.com/team.php?team=Oklahoma&amp;year=2015" xr:uid="{D3947871-48DF-4B32-9461-D194CB6A695F}"/>
    <hyperlink ref="P19" r:id="rId452" display="https://barttorvik.com/team.php?team=Ohio+St.&amp;year=2015" xr:uid="{A728E77A-03F7-48FF-8242-6E3EC00DF2EE}"/>
    <hyperlink ref="P20" r:id="rId453" display="https://barttorvik.com/team.php?team=Ohio+St.&amp;year=2015" xr:uid="{2157C9B4-98A2-4662-A421-1DD0C03F832F}"/>
    <hyperlink ref="P21" r:id="rId454" display="https://barttorvik.com/team.php?team=Wichita+St.&amp;year=2015" xr:uid="{BFDF7C2A-31B1-476F-BDB0-696967A956D1}"/>
    <hyperlink ref="P22" r:id="rId455" display="https://barttorvik.com/team.php?team=Wichita+St.&amp;year=2015" xr:uid="{207CF678-1F46-4E9A-AE52-6D8CBD311CC6}"/>
    <hyperlink ref="P23" r:id="rId456" display="https://barttorvik.com/team.php?team=Kansas&amp;year=2015" xr:uid="{FBE3300B-D6DF-4379-BF66-5EC5BCB9C132}"/>
    <hyperlink ref="P24" r:id="rId457" display="https://barttorvik.com/team.php?team=Kansas&amp;year=2015" xr:uid="{F399BD99-6534-4E93-92A1-59DFFD71D5EC}"/>
    <hyperlink ref="P25" r:id="rId458" display="https://barttorvik.com/team.php?team=Baylor&amp;year=2015" xr:uid="{C598DD61-C956-4A43-AF3E-24DC43BAA4A1}"/>
    <hyperlink ref="P26" r:id="rId459" display="https://barttorvik.com/team.php?team=Baylor&amp;year=2015" xr:uid="{3AABB909-FE51-4732-A47B-169048FD21EB}"/>
    <hyperlink ref="P27" r:id="rId460" display="https://barttorvik.com/team.php?team=Davidson&amp;year=2015" xr:uid="{5C5BE14E-9B8B-4206-9716-7B92B479E9D7}"/>
    <hyperlink ref="P28" r:id="rId461" display="https://barttorvik.com/team.php?team=Davidson&amp;year=2015" xr:uid="{4F61E467-4784-4682-A5AD-38F15C7DD0A4}"/>
    <hyperlink ref="P29" r:id="rId462" display="https://barttorvik.com/team.php?team=Florida&amp;year=2015" xr:uid="{3610421B-FD31-409F-96A7-D4913AD98339}"/>
    <hyperlink ref="P31" r:id="rId463" display="https://barttorvik.com/team.php?team=Iowa+St.&amp;year=2015" xr:uid="{85E64FD9-EBAB-4A71-BF07-8D3770A98472}"/>
    <hyperlink ref="P32" r:id="rId464" display="https://barttorvik.com/team.php?team=Iowa+St.&amp;year=2015" xr:uid="{C37070D5-4DCC-4ED6-A29A-07CC43608E66}"/>
    <hyperlink ref="P33" r:id="rId465" display="https://barttorvik.com/team.php?team=San+Diego+St.&amp;year=2015" xr:uid="{B4E03D04-EAD2-4738-9C06-E68A73A74B3A}"/>
    <hyperlink ref="P34" r:id="rId466" display="https://barttorvik.com/team.php?team=San+Diego+St.&amp;year=2015" xr:uid="{DA4D7015-FE6D-42C6-B7C1-16E943D107E4}"/>
    <hyperlink ref="P35" r:id="rId467" display="https://barttorvik.com/team.php?team=North+Carolina&amp;year=2015" xr:uid="{3CE87275-2D72-47B1-A650-1FC2BA7E5D9C}"/>
    <hyperlink ref="P36" r:id="rId468" display="https://barttorvik.com/team.php?team=North+Carolina&amp;year=2015" xr:uid="{60811458-67E1-4F03-80FA-CAA37E1E0A2D}"/>
    <hyperlink ref="P37" r:id="rId469" display="https://barttorvik.com/team.php?team=Butler&amp;year=2015" xr:uid="{C1C0AB95-580B-4019-93C4-E139DF69EB07}"/>
    <hyperlink ref="P38" r:id="rId470" display="https://barttorvik.com/team.php?team=Butler&amp;year=2015" xr:uid="{44F574F0-A5DC-4D1D-A1C0-4260E4A85AF4}"/>
    <hyperlink ref="P39" r:id="rId471" display="https://barttorvik.com/team.php?team=Xavier&amp;year=2015" xr:uid="{40A1C5FA-1704-4A83-BEE5-3C55CE121BE4}"/>
    <hyperlink ref="P40" r:id="rId472" display="https://barttorvik.com/team.php?team=Xavier&amp;year=2015" xr:uid="{51F7F2D7-8269-4644-BB54-E70D446BEAE0}"/>
    <hyperlink ref="P41" r:id="rId473" display="https://barttorvik.com/team.php?team=Iowa&amp;year=2015" xr:uid="{E47B9A5B-DD3F-40EA-BDBC-43D516A3E282}"/>
    <hyperlink ref="P42" r:id="rId474" display="https://barttorvik.com/team.php?team=Iowa&amp;year=2015" xr:uid="{F7C283CD-349D-422E-B8F7-56A9C6D4E21F}"/>
    <hyperlink ref="P43" r:id="rId475" display="https://barttorvik.com/team.php?team=Louisville&amp;year=2015" xr:uid="{733F6B0B-E35A-41C7-B1FC-496A2758E48D}"/>
    <hyperlink ref="P44" r:id="rId476" display="https://barttorvik.com/team.php?team=Louisville&amp;year=2015" xr:uid="{1C6D3ADD-8ED7-404A-8C45-2D099E8C9C03}"/>
    <hyperlink ref="P45" r:id="rId477" display="https://barttorvik.com/team.php?team=West+Virginia&amp;year=2015" xr:uid="{765482C4-C0E4-4252-A4C8-A5CBE1A868F9}"/>
    <hyperlink ref="P46" r:id="rId478" display="https://barttorvik.com/team.php?team=West+Virginia&amp;year=2015" xr:uid="{F21748D0-33A6-4FFD-A5CE-6F75501F4912}"/>
    <hyperlink ref="P47" r:id="rId479" display="https://barttorvik.com/team.php?team=Michigan+St.&amp;year=2015" xr:uid="{1CEB27DB-8EAA-4FC6-A02F-869E36748077}"/>
    <hyperlink ref="P48" r:id="rId480" display="https://barttorvik.com/team.php?team=Michigan+St.&amp;year=2015" xr:uid="{7D10885D-FBB1-4026-AC5E-578AE0C3F09D}"/>
    <hyperlink ref="P49" r:id="rId481" display="https://barttorvik.com/team.php?team=Notre+Dame&amp;year=2015" xr:uid="{899A1A6E-8C2B-4F0A-B57B-51738FEC439A}"/>
    <hyperlink ref="P50" r:id="rId482" display="https://barttorvik.com/team.php?team=Notre+Dame&amp;year=2015" xr:uid="{F496CBD0-3B05-4535-835A-FF9E0E2C64F1}"/>
    <hyperlink ref="Q51" r:id="rId483" display="https://barttorvik.com/trank.php?&amp;begin=20141101&amp;end=20150316&amp;conlimit=All&amp;year=2015&amp;top=0&amp;venue=H&amp;type=All&amp;mingames=0&amp;quad=5&amp;rpi=" xr:uid="{4A6FC64B-0C59-4F48-863B-2947EBC0F900}"/>
    <hyperlink ref="P52" r:id="rId484" display="https://barttorvik.com/team.php?team=Northern+Iowa&amp;year=2015" xr:uid="{B9C8E1A9-B582-4D63-BE4A-F934FA0E972F}"/>
    <hyperlink ref="P53" r:id="rId485" display="https://barttorvik.com/team.php?team=Northern+Iowa&amp;year=2015" xr:uid="{12158185-DBFA-496D-AA18-6BD72016494B}"/>
    <hyperlink ref="P54" r:id="rId486" display="https://barttorvik.com/team.php?team=Oklahoma+St.&amp;year=2015" xr:uid="{8AC8ECCA-E2E3-4047-8B04-D6817A430245}"/>
    <hyperlink ref="P55" r:id="rId487" display="https://barttorvik.com/team.php?team=Oklahoma+St.&amp;year=2015" xr:uid="{3045189C-87FB-4651-8880-E96745D4C7FB}"/>
    <hyperlink ref="P56" r:id="rId488" display="https://barttorvik.com/team.php?team=Texas&amp;year=2015" xr:uid="{07D795A2-200A-4B85-A74B-A42251FE8A91}"/>
    <hyperlink ref="P57" r:id="rId489" display="https://barttorvik.com/team.php?team=Texas&amp;year=2015" xr:uid="{547CD0C8-8476-4171-8CC4-B1DFD701717A}"/>
    <hyperlink ref="P58" r:id="rId490" display="https://barttorvik.com/team.php?team=Georgetown&amp;year=2015" xr:uid="{2EB3CCD6-55C7-4C26-8A5B-30CBE99D5500}"/>
    <hyperlink ref="P59" r:id="rId491" display="https://barttorvik.com/team.php?team=Georgetown&amp;year=2015" xr:uid="{CC0AC916-40AA-42BD-A19E-E9F36A222641}"/>
    <hyperlink ref="P60" r:id="rId492" display="https://barttorvik.com/team.php?team=Boise+St.&amp;year=2015" xr:uid="{B6A098FD-3690-44A4-B447-759ED1AE4217}"/>
    <hyperlink ref="P61" r:id="rId493" display="https://barttorvik.com/team.php?team=Boise+St.&amp;year=2015" xr:uid="{3FDD177A-2E75-46DA-AC3F-4646AABAD497}"/>
    <hyperlink ref="P62" r:id="rId494" display="https://barttorvik.com/team.php?team=Colorado+St.&amp;year=2015" xr:uid="{514927E8-B8B4-49BC-9AC3-1CCA49F017F1}"/>
    <hyperlink ref="P64" r:id="rId495" display="https://barttorvik.com/team.php?team=Old+Dominion&amp;year=2015" xr:uid="{0E2FAA3F-D38A-461B-B95E-7A690F93120E}"/>
    <hyperlink ref="P66" r:id="rId496" display="https://barttorvik.com/team.php?team=Oregon+St.&amp;year=2015" xr:uid="{8F40A177-933C-45CC-ABCE-B2C35C269E5F}"/>
    <hyperlink ref="P68" r:id="rId497" display="https://barttorvik.com/team.php?team=SMU&amp;year=2015" xr:uid="{540112D0-D4AD-42F8-A489-6168BED45C6E}"/>
    <hyperlink ref="P69" r:id="rId498" display="https://barttorvik.com/team.php?team=SMU&amp;year=2015" xr:uid="{CDE076D1-68B8-4178-8107-EC16A50D6CD1}"/>
    <hyperlink ref="P70" r:id="rId499" display="https://barttorvik.com/team.php?team=UCLA&amp;year=2015" xr:uid="{B7FC6107-4C14-4AF3-8B00-7701E9392738}"/>
    <hyperlink ref="P71" r:id="rId500" display="https://barttorvik.com/team.php?team=UCLA&amp;year=2015" xr:uid="{E9CCC2C8-63B1-48EE-8EAA-0E149498BB57}"/>
    <hyperlink ref="P72" r:id="rId501" display="https://barttorvik.com/team.php?team=VCU&amp;year=2015" xr:uid="{FA84AA50-9C89-4370-AB38-385ACBAFA0E7}"/>
    <hyperlink ref="P73" r:id="rId502" display="https://barttorvik.com/team.php?team=VCU&amp;year=2015" xr:uid="{20D1E0BD-7303-4A6E-A0F8-DF9BD3BE0D55}"/>
    <hyperlink ref="P74" r:id="rId503" display="https://barttorvik.com/team.php?team=Maryland&amp;year=2015" xr:uid="{092F84BC-32E3-4819-BF34-3D0863BED4FA}"/>
    <hyperlink ref="P75" r:id="rId504" display="https://barttorvik.com/team.php?team=Maryland&amp;year=2015" xr:uid="{D7A54792-D846-4DBA-AD02-F175A58C5D87}"/>
    <hyperlink ref="P76" r:id="rId505" display="https://barttorvik.com/team.php?team=Illinois&amp;year=2015" xr:uid="{5DDB0884-5623-4E04-B710-257E8F24984E}"/>
    <hyperlink ref="P78" r:id="rId506" display="https://barttorvik.com/team.php?team=North+Carolina+St.&amp;year=2015" xr:uid="{C06AAC68-C2F1-4052-8BC4-05DA41DD8B65}"/>
    <hyperlink ref="P79" r:id="rId507" display="https://barttorvik.com/team.php?team=North+Carolina+St.&amp;year=2015" xr:uid="{08CE51AD-E24F-40E8-96BC-53BD451DB884}"/>
    <hyperlink ref="P80" r:id="rId508" display="https://barttorvik.com/team.php?team=Purdue&amp;year=2015" xr:uid="{796F2504-1528-4221-B554-F5A5379E8E07}"/>
    <hyperlink ref="P81" r:id="rId509" display="https://barttorvik.com/team.php?team=Purdue&amp;year=2015" xr:uid="{3AF0FBD8-5C87-4CB5-AB9E-C1137335A1A7}"/>
    <hyperlink ref="P82" r:id="rId510" display="https://barttorvik.com/team.php?team=Syracuse&amp;year=2015" xr:uid="{6539DF0C-0CB8-4036-847A-FD2C09E166C3}"/>
    <hyperlink ref="P84" r:id="rId511" display="https://barttorvik.com/team.php?team=Dayton&amp;year=2015" xr:uid="{7496C1F2-CA21-44F7-AE2C-0DEEB14261CC}"/>
    <hyperlink ref="P85" r:id="rId512" display="https://barttorvik.com/team.php?team=Dayton&amp;year=2015" xr:uid="{F317B648-E955-4138-BFCF-EC1FCDC3C602}"/>
    <hyperlink ref="P86" r:id="rId513" display="https://barttorvik.com/team.php?team=St.+John%27s&amp;year=2015" xr:uid="{173D35CE-9DF7-4EFE-9FD5-08CFBD59772C}"/>
    <hyperlink ref="P87" r:id="rId514" display="https://barttorvik.com/team.php?team=St.+John%27s&amp;year=2015" xr:uid="{219F4E36-C540-4CCF-A6D9-A0BA5926111B}"/>
    <hyperlink ref="P88" r:id="rId515" display="https://barttorvik.com/team.php?team=Arkansas&amp;year=2015" xr:uid="{BB25A959-0AC8-4DBC-B5E7-8BDD3FCB3272}"/>
    <hyperlink ref="P89" r:id="rId516" display="https://barttorvik.com/team.php?team=Arkansas&amp;year=2015" xr:uid="{56E9070D-6456-4D6D-A6EC-2C5333CE805C}"/>
    <hyperlink ref="P90" r:id="rId517" display="https://barttorvik.com/team.php?team=Georgia+St.&amp;year=2015" xr:uid="{C4D1F581-8FEE-4E30-8BDE-B9E864B17324}"/>
    <hyperlink ref="P91" r:id="rId518" display="https://barttorvik.com/team.php?team=Georgia+St.&amp;year=2015" xr:uid="{9A36BDEC-A968-4AA7-8CC1-F0384CC4EC8F}"/>
    <hyperlink ref="P92" r:id="rId519" display="https://barttorvik.com/team.php?team=Georgia&amp;year=2015" xr:uid="{36C2FCFC-7F66-4FA1-B039-B157BFD3C60C}"/>
    <hyperlink ref="P93" r:id="rId520" display="https://barttorvik.com/team.php?team=Georgia&amp;year=2015" xr:uid="{5B1095D0-6C06-4082-B4ED-8BBF98395F4D}"/>
    <hyperlink ref="P94" r:id="rId521" display="https://barttorvik.com/team.php?team=Oregon&amp;year=2015" xr:uid="{05239CBF-C194-4A51-893F-8C2D0B76CBE0}"/>
    <hyperlink ref="P95" r:id="rId522" display="https://barttorvik.com/team.php?team=Oregon&amp;year=2015" xr:uid="{33A1F8C4-0645-47A5-9D64-56C0A47B6E9D}"/>
    <hyperlink ref="P96" r:id="rId523" display="https://barttorvik.com/team.php?team=Indiana&amp;year=2015" xr:uid="{7EFDF643-782C-4C04-9DDB-60F2DC237297}"/>
    <hyperlink ref="P97" r:id="rId524" display="https://barttorvik.com/team.php?team=Indiana&amp;year=2015" xr:uid="{99B6E72D-8AB4-49DF-9C5F-49F40191C212}"/>
    <hyperlink ref="P98" r:id="rId525" display="https://barttorvik.com/team.php?team=Richmond&amp;year=2015" xr:uid="{E22C5A3F-D24A-4181-83EC-A5D6A385B1A6}"/>
    <hyperlink ref="P100" r:id="rId526" display="https://barttorvik.com/team.php?team=Cincinnati&amp;year=2015" xr:uid="{294C789E-A023-4FBE-89DB-6B7429E72A2F}"/>
    <hyperlink ref="P101" r:id="rId527" display="https://barttorvik.com/team.php?team=Cincinnati&amp;year=2015" xr:uid="{46CC0959-9F43-4440-9BF4-931399881CF5}"/>
    <hyperlink ref="Q102" r:id="rId528" display="https://barttorvik.com/trank.php?&amp;begin=20141101&amp;end=20150316&amp;conlimit=All&amp;year=2015&amp;top=0&amp;venue=H&amp;type=All&amp;mingames=0&amp;quad=5&amp;rpi=" xr:uid="{77420C1C-9FD8-4EB0-9741-BD34BAD17605}"/>
    <hyperlink ref="P103" r:id="rId529" display="https://barttorvik.com/team.php?team=Illinois+St.&amp;year=2015" xr:uid="{274D83B0-E54F-4986-888F-B6461367FD67}"/>
    <hyperlink ref="P105" r:id="rId530" display="https://barttorvik.com/team.php?team=Stephen+F.+Austin&amp;year=2015" xr:uid="{AC432326-8D7B-4445-80D3-EA605BDD51B1}"/>
    <hyperlink ref="P106" r:id="rId531" display="https://barttorvik.com/team.php?team=Stephen+F.+Austin&amp;year=2015" xr:uid="{C2F83394-91D5-4364-BBDB-7FD6F1413A14}"/>
    <hyperlink ref="P107" r:id="rId532" display="https://barttorvik.com/team.php?team=Texas+A%26M&amp;year=2015" xr:uid="{CFE8F66C-FCB0-46CB-A4E7-3578AA5CF25F}"/>
    <hyperlink ref="P109" r:id="rId533" display="https://barttorvik.com/team.php?team=Stanford&amp;year=2015" xr:uid="{C5E10456-63BF-486C-B627-0A769323467A}"/>
    <hyperlink ref="P111" r:id="rId534" display="https://barttorvik.com/team.php?team=Providence&amp;year=2015" xr:uid="{C41D514F-0240-46E0-8B4D-16A4B2AD22DD}"/>
    <hyperlink ref="P112" r:id="rId535" display="https://barttorvik.com/team.php?team=Providence&amp;year=2015" xr:uid="{1317722B-1F67-4197-8A1F-124CCE38F91D}"/>
    <hyperlink ref="P113" r:id="rId536" display="https://barttorvik.com/team.php?team=South+Carolina&amp;year=2015" xr:uid="{0985E2B9-9E0A-4403-AEA5-72902E3896C2}"/>
    <hyperlink ref="P115" r:id="rId537" display="https://barttorvik.com/team.php?team=Temple&amp;year=2015" xr:uid="{A0E3B9E9-1224-42C8-A8C8-9FFAD4FC5AC2}"/>
    <hyperlink ref="P117" r:id="rId538" display="https://barttorvik.com/team.php?team=South+Dakota+St.&amp;year=2015" xr:uid="{183E3397-BC58-41E4-B49D-4A445C6EB12A}"/>
    <hyperlink ref="P119" r:id="rId539" display="https://barttorvik.com/team.php?team=Arizona+St.&amp;year=2015" xr:uid="{675512BD-9177-4EB5-8EAA-1221D866166B}"/>
    <hyperlink ref="P121" r:id="rId540" display="https://barttorvik.com/team.php?team=Seton+Hall&amp;year=2015" xr:uid="{D46ADC0C-8B00-478F-A844-A12E837CF551}"/>
    <hyperlink ref="P123" r:id="rId541" display="https://barttorvik.com/team.php?team=George+Washington&amp;year=2015" xr:uid="{8FF22D5E-1DD0-40A3-95E5-5A0BCDFBF935}"/>
    <hyperlink ref="P125" r:id="rId542" display="https://barttorvik.com/team.php?team=TCU&amp;year=2015" xr:uid="{02D15934-7A5A-4832-A9CE-6A4125A8C80C}"/>
    <hyperlink ref="P127" r:id="rId543" display="https://barttorvik.com/team.php?team=BYU&amp;year=2015" xr:uid="{DB47B870-AD00-40ED-ADEC-8833DB95E59E}"/>
    <hyperlink ref="P128" r:id="rId544" display="https://barttorvik.com/team.php?team=BYU&amp;year=2015" xr:uid="{D5BBB988-9288-4BA0-95BC-A0162438ED75}"/>
    <hyperlink ref="P129" r:id="rId545" display="https://barttorvik.com/team.php?team=Saint+Mary%27s&amp;year=2015" xr:uid="{A646D4BD-E46A-4A0D-901E-3454469B6E9D}"/>
    <hyperlink ref="P131" r:id="rId546" display="https://barttorvik.com/team.php?team=Vanderbilt&amp;year=2015" xr:uid="{07146047-5B40-4658-A677-FB19405650F3}"/>
    <hyperlink ref="P133" r:id="rId547" display="https://barttorvik.com/team.php?team=Murray+St.&amp;year=2015" xr:uid="{66E57ADA-B996-473A-9DBB-2061EF91CA1F}"/>
    <hyperlink ref="P135" r:id="rId548" display="https://barttorvik.com/team.php?team=Pittsburgh&amp;year=2015" xr:uid="{BDCD8ABC-0C57-4495-8381-3F73865D7451}"/>
    <hyperlink ref="P137" r:id="rId549" display="https://barttorvik.com/team.php?team=Green+Bay&amp;year=2015" xr:uid="{5305E6BE-4667-450B-94BD-46A380EF02E7}"/>
    <hyperlink ref="P139" r:id="rId550" display="https://barttorvik.com/team.php?team=Penn+St.&amp;year=2015" xr:uid="{64B20A3D-C7EB-4DCC-93CF-31FD95ED5DED}"/>
    <hyperlink ref="P141" r:id="rId551" display="https://barttorvik.com/team.php?team=Clemson&amp;year=2015" xr:uid="{086B9C49-89CB-4316-A2F8-867381540263}"/>
    <hyperlink ref="P143" r:id="rId552" display="https://barttorvik.com/team.php?team=Minnesota&amp;year=2015" xr:uid="{30F1EE3E-A592-4617-9FAE-479E630D9F14}"/>
    <hyperlink ref="P145" r:id="rId553" display="https://barttorvik.com/team.php?team=Memphis&amp;year=2015" xr:uid="{5AD73D1C-301D-44E1-9525-A38D9D1A9BF2}"/>
    <hyperlink ref="P147" r:id="rId554" display="https://barttorvik.com/team.php?team=Tulsa&amp;year=2015" xr:uid="{65DE46DB-2C17-466B-AF31-B8C3AF95E142}"/>
    <hyperlink ref="P149" r:id="rId555" display="https://barttorvik.com/team.php?team=Rhode+Island&amp;year=2015" xr:uid="{C0D5F668-3BA2-4A1A-A974-4B044D91F1AB}"/>
    <hyperlink ref="P151" r:id="rId556" display="https://barttorvik.com/team.php?team=Louisiana+Tech&amp;year=2015" xr:uid="{CA4F1337-DAF5-4988-A99A-922C0A466CBD}"/>
    <hyperlink ref="Q153" r:id="rId557" display="https://barttorvik.com/trank.php?&amp;begin=20141101&amp;end=20150316&amp;conlimit=All&amp;year=2015&amp;top=0&amp;venue=H&amp;type=All&amp;mingames=0&amp;quad=5&amp;rpi=" xr:uid="{FB9CD1A1-EA5D-4C19-90C4-A0BA1836098F}"/>
    <hyperlink ref="P154" r:id="rId558" display="https://barttorvik.com/team.php?team=Michigan&amp;year=2015" xr:uid="{BA57818E-BBAB-4B66-B5CD-E367D38ACD06}"/>
    <hyperlink ref="P156" r:id="rId559" display="https://barttorvik.com/team.php?team=Central+Michigan&amp;year=2015" xr:uid="{F38705DB-35E6-4CC2-B218-455E2002F3EF}"/>
    <hyperlink ref="P158" r:id="rId560" display="https://barttorvik.com/team.php?team=Colorado&amp;year=2015" xr:uid="{047F5BD4-6BBD-41E6-BD93-078FDAE12693}"/>
    <hyperlink ref="P160" r:id="rId561" display="https://barttorvik.com/team.php?team=LSU&amp;year=2015" xr:uid="{8C764CCC-48FA-4DE4-B20E-AE8405EDC049}"/>
    <hyperlink ref="P161" r:id="rId562" display="https://barttorvik.com/team.php?team=LSU&amp;year=2015" xr:uid="{8312C3A1-3100-4AEC-8384-4CC2CDAC40AE}"/>
    <hyperlink ref="P162" r:id="rId563" display="https://barttorvik.com/team.php?team=UTEP&amp;year=2015" xr:uid="{EDB7128F-51D7-4A3F-9B2C-60E1614796EA}"/>
    <hyperlink ref="P164" r:id="rId564" display="https://barttorvik.com/team.php?team=Boston+College&amp;year=2015" xr:uid="{E3744650-39BC-4563-9950-1246B0145CE6}"/>
    <hyperlink ref="P166" r:id="rId565" display="https://barttorvik.com/team.php?team=Wyoming&amp;year=2015" xr:uid="{37438753-040D-46AE-9821-368231635E65}"/>
    <hyperlink ref="P167" r:id="rId566" display="https://barttorvik.com/team.php?team=Wyoming&amp;year=2015" xr:uid="{D1B2C45A-75CB-41B8-AC0F-3CE8EAB05CBE}"/>
    <hyperlink ref="P168" r:id="rId567" display="https://barttorvik.com/team.php?team=Connecticut&amp;year=2015" xr:uid="{FB16F533-303D-4956-B39E-5EA3EA3B9D52}"/>
    <hyperlink ref="P170" r:id="rId568" display="https://barttorvik.com/team.php?team=North+Dakota+St.&amp;year=2015" xr:uid="{4DB69D17-B0F9-4961-AE5D-C5D1315557E4}"/>
    <hyperlink ref="P171" r:id="rId569" display="https://barttorvik.com/team.php?team=North+Dakota+St.&amp;year=2015" xr:uid="{F0D0D883-BFCE-4FEC-8CFB-3DAEB456D2A8}"/>
    <hyperlink ref="P172" r:id="rId570" display="https://barttorvik.com/team.php?team=Akron&amp;year=2015" xr:uid="{D82C547E-9E07-490F-BB42-D0286CE6410A}"/>
    <hyperlink ref="P174" r:id="rId571" display="https://barttorvik.com/team.php?team=Kansas+St.&amp;year=2015" xr:uid="{7991BCB4-0432-4BAE-AA22-D9D920458CCB}"/>
    <hyperlink ref="P176" r:id="rId572" display="https://barttorvik.com/team.php?team=Vermont&amp;year=2015" xr:uid="{69142671-683C-4F70-9123-CC4E21B9FC1C}"/>
    <hyperlink ref="P178" r:id="rId573" display="https://barttorvik.com/team.php?team=Miami+FL&amp;year=2015" xr:uid="{D786105F-EDFA-4535-9B84-5AEFE85D0164}"/>
    <hyperlink ref="P180" r:id="rId574" display="https://barttorvik.com/team.php?team=Georgia+Tech&amp;year=2015" xr:uid="{E198C3A3-E8CF-4DC6-A26F-918665BD96BD}"/>
    <hyperlink ref="P182" r:id="rId575" display="https://barttorvik.com/team.php?team=Buffalo&amp;year=2015" xr:uid="{1297B6BA-9E50-4616-BCFB-D504FBB8CB66}"/>
    <hyperlink ref="P183" r:id="rId576" display="https://barttorvik.com/team.php?team=Buffalo&amp;year=2015" xr:uid="{5D375AC5-485E-46AC-B939-0318DEA542D4}"/>
    <hyperlink ref="P184" r:id="rId577" display="https://barttorvik.com/team.php?team=La+Salle&amp;year=2015" xr:uid="{17135897-5C0F-4035-AA50-1E779810FF3E}"/>
    <hyperlink ref="P186" r:id="rId578" display="https://barttorvik.com/team.php?team=William+%26+Mary&amp;year=2015" xr:uid="{7401F460-911C-4177-AC46-10B2B982E2E7}"/>
    <hyperlink ref="P188" r:id="rId579" display="https://barttorvik.com/team.php?team=UNLV&amp;year=2015" xr:uid="{2DA36636-11DA-4F3A-9E7A-D60F9F7A4E7D}"/>
    <hyperlink ref="P190" r:id="rId580" display="https://barttorvik.com/team.php?team=Harvard&amp;year=2015" xr:uid="{7419D7A0-3439-4EF1-B75C-15F3F854B3B4}"/>
    <hyperlink ref="P191" r:id="rId581" display="https://barttorvik.com/team.php?team=Harvard&amp;year=2015" xr:uid="{E2AAF842-D2B8-4FE5-8B67-5A94142DA7DB}"/>
    <hyperlink ref="P192" r:id="rId582" display="https://barttorvik.com/team.php?team=New+Mexico+St.&amp;year=2015" xr:uid="{0751E4E2-0CB7-4778-B10A-28536AE14C3F}"/>
    <hyperlink ref="P193" r:id="rId583" display="https://barttorvik.com/team.php?team=New+Mexico+St.&amp;year=2015" xr:uid="{F6A8E1EF-316B-495A-AB52-3ADE47087209}"/>
    <hyperlink ref="P194" r:id="rId584" display="https://barttorvik.com/team.php?team=Wake+Forest&amp;year=2015" xr:uid="{D7544C08-EAEA-4EB9-82B8-BC5C42A883A1}"/>
    <hyperlink ref="P196" r:id="rId585" display="https://barttorvik.com/team.php?team=Texas+Tech&amp;year=2015" xr:uid="{A7857534-110B-4D01-B159-A9142325B6F1}"/>
    <hyperlink ref="P198" r:id="rId586" display="https://barttorvik.com/team.php?team=Nebraska&amp;year=2015" xr:uid="{18485793-838C-439D-AF78-D9CCDB1AAF56}"/>
    <hyperlink ref="P200" r:id="rId587" display="https://barttorvik.com/team.php?team=UC+Santa+Barbara&amp;year=2015" xr:uid="{2F2E204C-617B-4AE9-ACA8-D34738FDBA93}"/>
    <hyperlink ref="P202" r:id="rId588" display="https://barttorvik.com/team.php?team=Toledo&amp;year=2015" xr:uid="{1CDACAE5-68E0-4837-96BA-F9A9AAD76256}"/>
    <hyperlink ref="Q204" r:id="rId589" display="https://barttorvik.com/trank.php?&amp;begin=20141101&amp;end=20150316&amp;conlimit=All&amp;year=2015&amp;top=0&amp;venue=H&amp;type=All&amp;mingames=0&amp;quad=5&amp;rpi=" xr:uid="{9C541B46-1C45-4DFC-B94C-4EB932CEE45B}"/>
    <hyperlink ref="P205" r:id="rId590" display="https://barttorvik.com/team.php?team=Sam+Houston+St.&amp;year=2015" xr:uid="{5F43EE8F-EA22-466B-B374-A9DB9DE93F47}"/>
    <hyperlink ref="P207" r:id="rId591" display="https://barttorvik.com/team.php?team=Long+Beach+St.&amp;year=2015" xr:uid="{C86DA2AC-8FBF-474B-BB24-57F5343B2BFB}"/>
    <hyperlink ref="P209" r:id="rId592" display="https://barttorvik.com/team.php?team=Creighton&amp;year=2015" xr:uid="{F7816508-7CF7-4D71-8746-15963464FF14}"/>
    <hyperlink ref="P211" r:id="rId593" display="https://barttorvik.com/team.php?team=Alabama&amp;year=2015" xr:uid="{4B434606-6467-4DBF-868B-805463710571}"/>
    <hyperlink ref="P213" r:id="rId594" display="https://barttorvik.com/team.php?team=Middle+Tennessee&amp;year=2015" xr:uid="{B3E5EFA8-372F-4B1F-A22A-EE9DF212B6C2}"/>
    <hyperlink ref="P215" r:id="rId595" display="https://barttorvik.com/team.php?team=Valparaiso&amp;year=2015" xr:uid="{CB0E09C8-01DD-4669-B194-E6E87A9C377F}"/>
    <hyperlink ref="P216" r:id="rId596" display="https://barttorvik.com/team.php?team=Valparaiso&amp;year=2015" xr:uid="{007A8A3E-2DAA-4C7D-8A14-33A6F9A20605}"/>
    <hyperlink ref="P217" r:id="rId597" display="https://barttorvik.com/team.php?team=UC+Irvine&amp;year=2015" xr:uid="{1A48304E-D3B4-423F-A61E-E935E0383843}"/>
    <hyperlink ref="P218" r:id="rId598" display="https://barttorvik.com/team.php?team=UC+Irvine&amp;year=2015" xr:uid="{4330C93F-8235-46DC-9978-426404046CE0}"/>
    <hyperlink ref="P219" r:id="rId599" display="https://barttorvik.com/team.php?team=Bowling+Green&amp;year=2015" xr:uid="{6E68EFEC-CDD9-4B3B-9B73-59A811CA955F}"/>
    <hyperlink ref="P221" r:id="rId600" display="https://barttorvik.com/team.php?team=Iona&amp;year=2015" xr:uid="{4868F547-19D6-4474-BB80-E28A0A7E6FCF}"/>
    <hyperlink ref="P223" r:id="rId601" display="https://barttorvik.com/team.php?team=Marquette&amp;year=2015" xr:uid="{55FCF643-FFF4-4815-820A-45D2656C742F}"/>
    <hyperlink ref="P225" r:id="rId602" display="https://barttorvik.com/team.php?team=DePaul&amp;year=2015" xr:uid="{4C0AFAB0-E785-4D90-9AA4-5E6E9C4F5580}"/>
    <hyperlink ref="P227" r:id="rId603" display="https://barttorvik.com/team.php?team=Fresno+St.&amp;year=2015" xr:uid="{B45442B4-28D3-4CA0-9DB5-5D3550270C83}"/>
    <hyperlink ref="P229" r:id="rId604" display="https://barttorvik.com/team.php?team=Northeastern&amp;year=2015" xr:uid="{895069CA-E4CA-43D1-92F8-227EC1B3CCE8}"/>
    <hyperlink ref="P230" r:id="rId605" display="https://barttorvik.com/team.php?team=Northeastern&amp;year=2015" xr:uid="{41BC1AD5-5480-48F1-B95F-DA2357AB4F7C}"/>
    <hyperlink ref="P231" r:id="rId606" display="https://barttorvik.com/team.php?team=Eastern+Michigan&amp;year=2015" xr:uid="{E3114170-2C98-4AB9-906B-2824721C907F}"/>
    <hyperlink ref="P233" r:id="rId607" display="https://barttorvik.com/team.php?team=Portland&amp;year=2015" xr:uid="{BCEB90DD-15C4-47B1-8CC9-B399DC308E2F}"/>
    <hyperlink ref="P235" r:id="rId608" display="https://barttorvik.com/team.php?team=Seattle&amp;year=2015" xr:uid="{E239EB40-A46F-45AC-9E6A-BB581B0C255B}"/>
    <hyperlink ref="P237" r:id="rId609" display="https://barttorvik.com/team.php?team=Florida+St.&amp;year=2015" xr:uid="{132E77A9-8BAF-42C1-9145-D88474A70F99}"/>
    <hyperlink ref="P239" r:id="rId610" display="https://barttorvik.com/team.php?team=Mississippi&amp;year=2015" xr:uid="{B0822969-287D-4A1E-AA81-4251E834A1E6}"/>
    <hyperlink ref="P240" r:id="rId611" display="https://barttorvik.com/team.php?team=Mississippi&amp;year=2015" xr:uid="{4D8079E3-C2B1-4527-B0AA-DBFBAAB2BFCC}"/>
    <hyperlink ref="P241" r:id="rId612" display="https://barttorvik.com/team.php?team=Washington&amp;year=2015" xr:uid="{31B4C24F-7DAA-4EEC-A97B-894DCDA89EA3}"/>
    <hyperlink ref="P243" r:id="rId613" display="https://barttorvik.com/team.php?team=Utah+St.&amp;year=2015" xr:uid="{B6B73F26-379D-4558-8A51-2BA873F2408B}"/>
    <hyperlink ref="P245" r:id="rId614" display="https://barttorvik.com/team.php?team=San+Diego&amp;year=2015" xr:uid="{F0B07CDD-889D-4419-882F-DF3AE39E2D7B}"/>
    <hyperlink ref="P247" r:id="rId615" display="https://barttorvik.com/team.php?team=UC+Davis&amp;year=2015" xr:uid="{EFF0735D-2C43-4D9B-9BE6-11F411920D60}"/>
    <hyperlink ref="P249" r:id="rId616" display="https://barttorvik.com/team.php?team=Louisiana+Lafayette&amp;year=2015" xr:uid="{1673CF3F-ED64-4786-8CEE-B5DA28BE7386}"/>
    <hyperlink ref="P251" r:id="rId617" display="https://barttorvik.com/team.php?team=Cleveland+St.&amp;year=2015" xr:uid="{E5B6C4E2-42B9-4779-B363-2F483019D531}"/>
    <hyperlink ref="P253" r:id="rId618" display="https://barttorvik.com/team.php?team=Belmont&amp;year=2015" xr:uid="{E6D13B28-AB99-4196-90F7-AC9F5B2BDCB5}"/>
    <hyperlink ref="P254" r:id="rId619" display="https://barttorvik.com/team.php?team=Belmont&amp;year=2015" xr:uid="{FD4E4A28-6BE6-4B46-B888-882D557283F9}"/>
    <hyperlink ref="Q255" r:id="rId620" display="https://barttorvik.com/trank.php?&amp;begin=20141101&amp;end=20150316&amp;conlimit=All&amp;year=2015&amp;top=0&amp;venue=H&amp;type=All&amp;mingames=0&amp;quad=5&amp;rpi=" xr:uid="{BEC8BD97-689C-40F7-AE26-BCF474D5A089}"/>
    <hyperlink ref="P256" r:id="rId621" display="https://barttorvik.com/team.php?team=Wofford&amp;year=2015" xr:uid="{54750471-48FA-4AF2-BCC1-104F0C5CD941}"/>
    <hyperlink ref="P257" r:id="rId622" display="https://barttorvik.com/team.php?team=Wofford&amp;year=2015" xr:uid="{2F289F2A-9BD6-46E4-8C3D-CB66723BCCD8}"/>
    <hyperlink ref="P258" r:id="rId623" display="https://barttorvik.com/team.php?team=Massachusetts&amp;year=2015" xr:uid="{4BBBD6D4-AF40-4B82-A4BA-F8F3BD3FCBE1}"/>
    <hyperlink ref="P260" r:id="rId624" display="https://barttorvik.com/team.php?team=New+Mexico&amp;year=2015" xr:uid="{588CBF56-0B67-4233-B9F4-BC05FCAC035A}"/>
    <hyperlink ref="P262" r:id="rId625" display="https://barttorvik.com/team.php?team=Kent+St.&amp;year=2015" xr:uid="{F9DDBE5D-AE80-4DA7-9992-013A93CF3452}"/>
    <hyperlink ref="P264" r:id="rId626" display="https://barttorvik.com/team.php?team=Cal+Poly&amp;year=2015" xr:uid="{FF361BFF-EE01-4485-88C6-1ED8912A90B3}"/>
    <hyperlink ref="P266" r:id="rId627" display="https://barttorvik.com/team.php?team=Saint+Joseph%27s&amp;year=2015" xr:uid="{866B3670-F383-4FF7-B78A-F9645700E877}"/>
    <hyperlink ref="P268" r:id="rId628" display="https://barttorvik.com/team.php?team=Hawaii&amp;year=2015" xr:uid="{6F9C11C5-0743-4132-A1C7-7F7D37F097AE}"/>
    <hyperlink ref="P270" r:id="rId629" display="https://barttorvik.com/team.php?team=UNC+Wilmington&amp;year=2015" xr:uid="{60A3B056-EEE4-4F9A-951B-28DBADBC7998}"/>
    <hyperlink ref="P272" r:id="rId630" display="https://barttorvik.com/team.php?team=Milwaukee&amp;year=2015" xr:uid="{EC7F8BFB-FA44-435C-926D-6F4DE0DAE21C}"/>
    <hyperlink ref="P274" r:id="rId631" display="https://barttorvik.com/team.php?team=Quinnipiac&amp;year=2015" xr:uid="{524060AF-D975-427A-A54C-5467EAF8E8F9}"/>
    <hyperlink ref="P276" r:id="rId632" display="https://barttorvik.com/team.php?team=Chattanooga&amp;year=2015" xr:uid="{49475F71-F5DB-4A30-9342-8E3E63A84306}"/>
    <hyperlink ref="P278" r:id="rId633" display="https://barttorvik.com/team.php?team=Northwestern&amp;year=2015" xr:uid="{23B08D4A-D617-48B8-854C-B1F916DABFF4}"/>
    <hyperlink ref="P280" r:id="rId634" display="https://barttorvik.com/team.php?team=Washington+St.&amp;year=2015" xr:uid="{CBC527BA-4BA7-4891-AAD0-FB1991FD750A}"/>
    <hyperlink ref="P282" r:id="rId635" display="https://barttorvik.com/team.php?team=Western+Michigan&amp;year=2015" xr:uid="{17733CE1-63D5-4CA3-AF7B-91BA71C064AD}"/>
    <hyperlink ref="P284" r:id="rId636" display="https://barttorvik.com/team.php?team=Auburn&amp;year=2015" xr:uid="{DA75F288-42CC-44F4-B4EF-2A51EFC686C8}"/>
    <hyperlink ref="P286" r:id="rId637" display="https://barttorvik.com/team.php?team=Yale&amp;year=2015" xr:uid="{09CCF0E6-8CF0-46B7-9902-DA44C7DE804B}"/>
    <hyperlink ref="P288" r:id="rId638" display="https://barttorvik.com/team.php?team=UAB&amp;year=2015" xr:uid="{EE175B0A-E714-4543-97BF-60EE02FE0C2E}"/>
    <hyperlink ref="P289" r:id="rId639" display="https://barttorvik.com/team.php?team=UAB&amp;year=2015" xr:uid="{26C413BA-1E93-4722-84CF-703C36F5CDAC}"/>
    <hyperlink ref="P290" r:id="rId640" display="https://barttorvik.com/team.php?team=Oral+Roberts&amp;year=2015" xr:uid="{6614793C-BFF9-4251-8BF5-212B06EE5E05}"/>
    <hyperlink ref="P292" r:id="rId641" display="https://barttorvik.com/team.php?team=Oakland&amp;year=2015" xr:uid="{58C6D4BC-A99D-4075-98DA-3ECDD13148B4}"/>
    <hyperlink ref="P294" r:id="rId642" display="https://barttorvik.com/team.php?team=Eastern+Washington&amp;year=2015" xr:uid="{33F4294F-0BCB-43D4-A13D-E6FE82C0FB62}"/>
    <hyperlink ref="P295" r:id="rId643" display="https://barttorvik.com/team.php?team=Eastern+Washington&amp;year=2015" xr:uid="{7E8BE2A5-D11B-4940-A77B-D69FD41438CC}"/>
    <hyperlink ref="P296" r:id="rId644" display="https://barttorvik.com/team.php?team=North+Carolina+Central&amp;year=2015" xr:uid="{1AED46FE-A9FA-4ABC-8462-E564BFC420A9}"/>
    <hyperlink ref="P298" r:id="rId645" display="https://barttorvik.com/team.php?team=Evansville&amp;year=2015" xr:uid="{7C60DB52-1461-42FA-AF67-A3B5A009741C}"/>
    <hyperlink ref="P300" r:id="rId646" display="https://barttorvik.com/team.php?team=California&amp;year=2015" xr:uid="{F43A4709-7376-4A99-841E-DEA5D8C8E8C9}"/>
    <hyperlink ref="P302" r:id="rId647" display="https://barttorvik.com/team.php?team=Florida+Gulf+Coast&amp;year=2015" xr:uid="{1592DF69-CA27-4F8D-A5FA-249B67DC58A0}"/>
    <hyperlink ref="P304" r:id="rId648" display="https://barttorvik.com/team.php?team=UT+Arlington&amp;year=2015" xr:uid="{9BD53048-3B9C-427E-803C-27A81CA6005E}"/>
    <hyperlink ref="Q306" r:id="rId649" display="https://barttorvik.com/trank.php?&amp;begin=20141101&amp;end=20150316&amp;conlimit=All&amp;year=2015&amp;top=0&amp;venue=H&amp;type=All&amp;mingames=0&amp;quad=5&amp;rpi=" xr:uid="{B49C3CF0-BA42-463A-85BE-CE1B2DE13C06}"/>
    <hyperlink ref="P307" r:id="rId650" display="https://barttorvik.com/team.php?team=St.+Bonaventure&amp;year=2015" xr:uid="{1226DDD9-D9CC-446D-93C0-43304B0F818B}"/>
    <hyperlink ref="P309" r:id="rId651" display="https://barttorvik.com/team.php?team=Montana&amp;year=2015" xr:uid="{280E3464-4A8A-4652-B846-1FBF174FB05D}"/>
    <hyperlink ref="P311" r:id="rId652" display="https://barttorvik.com/team.php?team=North+Florida&amp;year=2015" xr:uid="{2B4F6036-DD0B-41E1-9455-E4B78A3D4F3E}"/>
    <hyperlink ref="P312" r:id="rId653" display="https://barttorvik.com/team.php?team=North+Florida&amp;year=2015" xr:uid="{FBAA90CD-81CF-41EB-AEA3-A4DB49409880}"/>
    <hyperlink ref="P313" r:id="rId654" display="https://barttorvik.com/team.php?team=Western+Kentucky&amp;year=2015" xr:uid="{6D8D3DC0-A71D-4BA3-96DD-7DC81BCA8F22}"/>
    <hyperlink ref="P315" r:id="rId655" display="https://barttorvik.com/team.php?team=Manhattan&amp;year=2015" xr:uid="{16C48E50-7BF7-4EF0-B3B7-EC70AAFB80AC}"/>
    <hyperlink ref="P316" r:id="rId656" display="https://barttorvik.com/team.php?team=Manhattan&amp;year=2015" xr:uid="{09C0ED7C-1153-455A-B336-C4801CD4D65A}"/>
    <hyperlink ref="P317" r:id="rId657" display="https://barttorvik.com/team.php?team=Tennessee&amp;year=2015" xr:uid="{C4EA2B7A-5566-498C-8A5F-FE8BB6B1781B}"/>
    <hyperlink ref="P319" r:id="rId658" display="https://barttorvik.com/team.php?team=Louisiana+Monroe&amp;year=2015" xr:uid="{0EC7753F-F429-4128-926A-BE476F7510E0}"/>
    <hyperlink ref="P321" r:id="rId659" display="https://barttorvik.com/team.php?team=San+Francisco&amp;year=2015" xr:uid="{FC9EE321-A69B-4500-AE87-FE84A5927086}"/>
    <hyperlink ref="P323" r:id="rId660" display="https://barttorvik.com/team.php?team=Rider&amp;year=2015" xr:uid="{E7E54D85-8C00-4606-9EC0-BD562A433F9F}"/>
    <hyperlink ref="P325" r:id="rId661" display="https://barttorvik.com/team.php?team=USC&amp;year=2015" xr:uid="{617114B3-6B93-46AA-9BB2-E91891B9E2F9}"/>
    <hyperlink ref="P327" r:id="rId662" display="https://barttorvik.com/team.php?team=Hofstra&amp;year=2015" xr:uid="{607DAAB1-8C31-4C82-AFDF-5DB5566AB732}"/>
    <hyperlink ref="P329" r:id="rId663" display="https://barttorvik.com/team.php?team=Pepperdine&amp;year=2015" xr:uid="{C2D0A2E9-066D-4BAB-99C1-4F85DAEC4FBA}"/>
    <hyperlink ref="P331" r:id="rId664" display="https://barttorvik.com/team.php?team=Winthrop&amp;year=2015" xr:uid="{91D5B393-0B31-4F36-BDE7-631DF112ECD3}"/>
    <hyperlink ref="P333" r:id="rId665" display="https://barttorvik.com/team.php?team=NJIT&amp;year=2015" xr:uid="{C365E03F-429B-4CB4-8F92-A9FAC6148460}"/>
    <hyperlink ref="P335" r:id="rId666" display="https://barttorvik.com/team.php?team=St.+Francis+PA&amp;year=2015" xr:uid="{59202231-DFB9-4233-86A7-E52CA67B5879}"/>
    <hyperlink ref="P337" r:id="rId667" display="https://barttorvik.com/team.php?team=Georgia+Southern&amp;year=2015" xr:uid="{02D984A7-F48C-4531-954F-FE01DC83ACA3}"/>
    <hyperlink ref="P339" r:id="rId668" display="https://barttorvik.com/team.php?team=East+Carolina&amp;year=2015" xr:uid="{ED0AE51B-F6E2-4B6F-9025-418300CF1EE8}"/>
    <hyperlink ref="P341" r:id="rId669" display="https://barttorvik.com/team.php?team=Tennessee+Martin&amp;year=2015" xr:uid="{805ECB9D-DFBE-49A9-9FA0-80C77FA6D909}"/>
    <hyperlink ref="P343" r:id="rId670" display="https://barttorvik.com/team.php?team=Canisius&amp;year=2015" xr:uid="{256FBCDF-3901-4498-8AAB-12F1822A6336}"/>
    <hyperlink ref="P345" r:id="rId671" display="https://barttorvik.com/team.php?team=Princeton&amp;year=2015" xr:uid="{8710D5D2-6D64-463A-8BDB-94B59934D5CA}"/>
    <hyperlink ref="P347" r:id="rId672" display="https://barttorvik.com/team.php?team=Indiana+St.&amp;year=2015" xr:uid="{A45D983D-F134-4600-8691-CE70C987AB30}"/>
    <hyperlink ref="P349" r:id="rId673" display="https://barttorvik.com/team.php?team=Coastal+Carolina&amp;year=2015" xr:uid="{59EB8C9F-6BBF-4C15-B4D3-09A79BDA2308}"/>
    <hyperlink ref="P350" r:id="rId674" display="https://barttorvik.com/team.php?team=Coastal+Carolina&amp;year=2015" xr:uid="{EB963BBF-DC43-4A63-9D6A-39F83E3441F7}"/>
    <hyperlink ref="P351" r:id="rId675" display="https://barttorvik.com/team.php?team=Mercer&amp;year=2015" xr:uid="{1DBC2631-D7ED-4B95-AE4F-05C9BB956F95}"/>
    <hyperlink ref="P353" r:id="rId676" display="https://barttorvik.com/team.php?team=Virginia+Tech&amp;year=2015" xr:uid="{5D1D5DAF-04BF-49D2-9506-FF883B56CB4E}"/>
    <hyperlink ref="P355" r:id="rId677" display="https://barttorvik.com/team.php?team=Drake&amp;year=2015" xr:uid="{C82EB124-665F-4D6E-A97D-48878B781C1C}"/>
    <hyperlink ref="Q357" r:id="rId678" display="https://barttorvik.com/trank.php?&amp;begin=20141101&amp;end=20150316&amp;conlimit=All&amp;year=2015&amp;top=0&amp;venue=H&amp;type=All&amp;mingames=0&amp;quad=5&amp;rpi=" xr:uid="{3F3A02A1-9A5B-4FAE-8C53-470ACF813DB3}"/>
    <hyperlink ref="P358" r:id="rId679" display="https://barttorvik.com/team.php?team=Albany&amp;year=2015" xr:uid="{4BF4E3EE-2A9B-469A-B191-2987F47F8686}"/>
    <hyperlink ref="P359" r:id="rId680" display="https://barttorvik.com/team.php?team=Albany&amp;year=2015" xr:uid="{AF7D03DA-C636-46C7-AFB4-3C02BBB76156}"/>
    <hyperlink ref="P360" r:id="rId681" display="https://barttorvik.com/team.php?team=Southern+Illinois&amp;year=2015" xr:uid="{78AB329E-0CB7-4D90-A047-E02FA55E5DEE}"/>
    <hyperlink ref="P362" r:id="rId682" display="https://barttorvik.com/team.php?team=Duquesne&amp;year=2015" xr:uid="{0B0D8A73-C120-42B3-BD7B-37C22B5C0675}"/>
    <hyperlink ref="P364" r:id="rId683" display="https://barttorvik.com/team.php?team=Mississippi+St.&amp;year=2015" xr:uid="{D7E5197C-B378-471A-8665-ACF930AEC2E7}"/>
    <hyperlink ref="P366" r:id="rId684" display="https://barttorvik.com/team.php?team=Colgate&amp;year=2015" xr:uid="{D9DA7E4A-DC7B-41CC-94E5-642FF5195D14}"/>
    <hyperlink ref="P368" r:id="rId685" display="https://barttorvik.com/team.php?team=SIU+Edwardsville&amp;year=2015" xr:uid="{54E3C7A0-96F8-40B3-92CD-1DB5D0E040BC}"/>
    <hyperlink ref="P370" r:id="rId686" display="https://barttorvik.com/team.php?team=New+Hampshire&amp;year=2015" xr:uid="{CE28B23E-3FE8-4CDD-B868-11F56FDA7251}"/>
    <hyperlink ref="P372" r:id="rId687" display="https://barttorvik.com/team.php?team=Northern+Illinois&amp;year=2015" xr:uid="{67C46565-9738-44F9-B0C4-EA5FBD239825}"/>
    <hyperlink ref="P374" r:id="rId688" display="https://barttorvik.com/team.php?team=IPFW&amp;year=2015" xr:uid="{57A94C72-7568-4377-8E51-DB54F038D613}"/>
    <hyperlink ref="P376" r:id="rId689" display="https://barttorvik.com/team.php?team=Air+Force&amp;year=2015" xr:uid="{D147BE0F-DB72-4D0D-9084-6255344D2CD7}"/>
    <hyperlink ref="P378" r:id="rId690" display="https://barttorvik.com/team.php?team=American&amp;year=2015" xr:uid="{1343F0F4-37C0-4A48-BB2F-329F8180B32C}"/>
    <hyperlink ref="P380" r:id="rId691" display="https://barttorvik.com/team.php?team=High+Point&amp;year=2015" xr:uid="{2BE2A1E2-A89C-4844-882E-6B61F8523304}"/>
    <hyperlink ref="P382" r:id="rId692" display="https://barttorvik.com/team.php?team=Charleston+Southern&amp;year=2015" xr:uid="{A4292801-9784-41AF-AA10-52C9E3DD45D8}"/>
    <hyperlink ref="P384" r:id="rId693" display="https://barttorvik.com/team.php?team=Detroit&amp;year=2015" xr:uid="{BD4E5DBE-E5BC-4308-A08E-D4FD0EB7D975}"/>
    <hyperlink ref="P386" r:id="rId694" display="https://barttorvik.com/team.php?team=UC+Riverside&amp;year=2015" xr:uid="{382D13ED-1318-4121-8260-B2ECDF3052BF}"/>
    <hyperlink ref="P388" r:id="rId695" display="https://barttorvik.com/team.php?team=Missouri&amp;year=2015" xr:uid="{C0248F7D-EB92-4434-8149-9AE8CBC25978}"/>
    <hyperlink ref="P390" r:id="rId696" display="https://barttorvik.com/team.php?team=Sacramento+St.&amp;year=2015" xr:uid="{D7080746-C7AA-482A-AADB-6F267DD3B365}"/>
    <hyperlink ref="P392" r:id="rId697" display="https://barttorvik.com/team.php?team=Idaho&amp;year=2015" xr:uid="{CC10D4A1-801B-48A9-A3AA-3992B1DC06EE}"/>
    <hyperlink ref="P394" r:id="rId698" display="https://barttorvik.com/team.php?team=Denver&amp;year=2015" xr:uid="{180C476C-7732-411B-8089-98F455BC6474}"/>
    <hyperlink ref="P396" r:id="rId699" display="https://barttorvik.com/team.php?team=Northern+Arizona&amp;year=2015" xr:uid="{F8C620BB-ECA2-41C1-8381-11B9397D4E93}"/>
    <hyperlink ref="P398" r:id="rId700" display="https://barttorvik.com/team.php?team=St.+Francis+NY&amp;year=2015" xr:uid="{86206C1F-2D88-487A-97BB-8DD9425DC050}"/>
    <hyperlink ref="P400" r:id="rId701" display="https://barttorvik.com/team.php?team=Columbia&amp;year=2015" xr:uid="{119D0606-9A13-4C24-9EAA-750B9971F49A}"/>
    <hyperlink ref="P402" r:id="rId702" display="https://barttorvik.com/team.php?team=George+Mason&amp;year=2015" xr:uid="{A48E6327-8F7E-4171-B70D-F8342D02C823}"/>
    <hyperlink ref="P404" r:id="rId703" display="https://barttorvik.com/team.php?team=Lehigh&amp;year=2015" xr:uid="{75E9C476-31B8-4CD7-9F62-78061E38E8D1}"/>
    <hyperlink ref="P406" r:id="rId704" display="https://barttorvik.com/team.php?team=Eastern+Kentucky&amp;year=2015" xr:uid="{5BBFB17B-4C5C-47A0-AA1C-0DF927EC7B4A}"/>
    <hyperlink ref="Q408" r:id="rId705" display="https://barttorvik.com/trank.php?&amp;begin=20141101&amp;end=20150316&amp;conlimit=All&amp;year=2015&amp;top=0&amp;venue=H&amp;type=All&amp;mingames=0&amp;quad=5&amp;rpi=" xr:uid="{D7CEECF0-EC8F-47AF-A0EC-E83D444CEE88}"/>
    <hyperlink ref="P409" r:id="rId706" display="https://barttorvik.com/team.php?team=Stony+Brook&amp;year=2015" xr:uid="{B51C09E2-6E13-4FF1-92FD-362DFE3FA8C5}"/>
    <hyperlink ref="P411" r:id="rId707" display="https://barttorvik.com/team.php?team=Loyola+Chicago&amp;year=2015" xr:uid="{A35BE5A1-6AFF-472C-8C94-54B8A1BFC7D5}"/>
    <hyperlink ref="P413" r:id="rId708" display="https://barttorvik.com/team.php?team=North+Texas&amp;year=2015" xr:uid="{DC694377-C5DE-4790-ADCB-573020730A2C}"/>
    <hyperlink ref="P415" r:id="rId709" display="https://barttorvik.com/team.php?team=Northern+Kentucky&amp;year=2015" xr:uid="{D2AE7F3B-BFF8-4A40-B7BB-04072932F4C9}"/>
    <hyperlink ref="P417" r:id="rId710" display="https://barttorvik.com/team.php?team=Rutgers&amp;year=2015" xr:uid="{15B2F2C3-D992-471A-8DF5-8A38DB112E7B}"/>
    <hyperlink ref="P419" r:id="rId711" display="https://barttorvik.com/team.php?team=Nevada&amp;year=2015" xr:uid="{7FCC0BE8-9B08-4771-9327-575670F1CA2B}"/>
    <hyperlink ref="P421" r:id="rId712" display="https://barttorvik.com/team.php?team=Mount+St.+Mary%27s&amp;year=2015" xr:uid="{13C78E73-7904-40D4-A6A1-CF623DFD45AF}"/>
    <hyperlink ref="P423" r:id="rId713" display="https://barttorvik.com/team.php?team=Fordham&amp;year=2015" xr:uid="{7A118F5D-095D-4B96-85BD-6735509002DD}"/>
    <hyperlink ref="P425" r:id="rId714" display="https://barttorvik.com/team.php?team=Morehead+St.&amp;year=2015" xr:uid="{89CE0241-179E-48FF-81AA-663CCA81EB0F}"/>
    <hyperlink ref="P427" r:id="rId715" display="https://barttorvik.com/team.php?team=Robert+Morris&amp;year=2015" xr:uid="{4624F619-FF4A-4260-891B-BAFA1C594B01}"/>
    <hyperlink ref="P428" r:id="rId716" display="https://barttorvik.com/team.php?team=Robert+Morris&amp;year=2015" xr:uid="{C3E9575C-B2EF-4B5D-8983-295C547162A7}"/>
    <hyperlink ref="P429" r:id="rId717" display="https://barttorvik.com/team.php?team=Bucknell&amp;year=2015" xr:uid="{CA29F91D-643A-4106-8238-0A3917DA0BAB}"/>
    <hyperlink ref="P431" r:id="rId718" display="https://barttorvik.com/team.php?team=Santa+Clara&amp;year=2015" xr:uid="{80F930A7-2741-4B35-82DA-554C8F9DBEF9}"/>
    <hyperlink ref="P433" r:id="rId719" display="https://barttorvik.com/team.php?team=Ohio&amp;year=2015" xr:uid="{A00F3C7C-185D-43C5-99CF-9DE4F0166BEA}"/>
    <hyperlink ref="P435" r:id="rId720" display="https://barttorvik.com/team.php?team=Radford&amp;year=2015" xr:uid="{05FC8C41-08B5-4B36-9477-5321D64AE882}"/>
    <hyperlink ref="P437" r:id="rId721" display="https://barttorvik.com/team.php?team=Holy+Cross&amp;year=2015" xr:uid="{87DCB5CF-8312-4BED-8A37-1B69B5D45C32}"/>
    <hyperlink ref="P439" r:id="rId722" display="https://barttorvik.com/team.php?team=USC+Upstate&amp;year=2015" xr:uid="{20D986CF-5F92-458C-AB8E-42E79C66B136}"/>
    <hyperlink ref="P441" r:id="rId723" display="https://barttorvik.com/team.php?team=Dartmouth&amp;year=2015" xr:uid="{09E58AF6-F3DA-4DCC-925F-B55262A40830}"/>
    <hyperlink ref="P443" r:id="rId724" display="https://barttorvik.com/team.php?team=Texas+A%26M+Corpus+Chris&amp;year=2015" xr:uid="{A8661C7B-793C-40C7-91C3-B805A55FBC79}"/>
    <hyperlink ref="P445" r:id="rId725" display="https://barttorvik.com/team.php?team=FIU&amp;year=2015" xr:uid="{379A1904-98DB-4005-BE13-3E43A4C29D6A}"/>
    <hyperlink ref="P447" r:id="rId726" display="https://barttorvik.com/team.php?team=Charlotte&amp;year=2015" xr:uid="{811C5FB7-F2D3-41C5-9061-A6BC09D2AA46}"/>
    <hyperlink ref="P449" r:id="rId727" display="https://barttorvik.com/team.php?team=Tennessee+Tech&amp;year=2015" xr:uid="{A59A4BD3-2B91-4B79-B107-AF2F51617F75}"/>
    <hyperlink ref="P451" r:id="rId728" display="https://barttorvik.com/team.php?team=East+Tennessee+St.&amp;year=2015" xr:uid="{2F381E76-8E58-44D0-BCEF-F3E5D56BAA3F}"/>
    <hyperlink ref="P453" r:id="rId729" display="https://barttorvik.com/team.php?team=Northwestern+St.&amp;year=2015" xr:uid="{679B0543-B92E-44B9-B76B-8F3B6FC74884}"/>
    <hyperlink ref="P455" r:id="rId730" display="https://barttorvik.com/team.php?team=Southeast+Missouri+St.&amp;year=2015" xr:uid="{EF317902-D282-4B52-9694-76A7859669DB}"/>
    <hyperlink ref="P457" r:id="rId731" display="https://barttorvik.com/team.php?team=Houston&amp;year=2015" xr:uid="{426F5AEE-3251-4C1A-B043-E8B2FEE58098}"/>
    <hyperlink ref="Q459" r:id="rId732" display="https://barttorvik.com/trank.php?&amp;begin=20141101&amp;end=20150316&amp;conlimit=All&amp;year=2015&amp;top=0&amp;venue=H&amp;type=All&amp;mingames=0&amp;quad=5&amp;rpi=" xr:uid="{ACC00145-C2FA-4834-BB16-76E55B976002}"/>
    <hyperlink ref="P460" r:id="rId733" display="https://barttorvik.com/team.php?team=Saint+Peter%27s&amp;year=2015" xr:uid="{6366281C-11F4-40C2-8A83-8366A66BB904}"/>
    <hyperlink ref="P462" r:id="rId734" display="https://barttorvik.com/team.php?team=Marshall&amp;year=2015" xr:uid="{AF29B208-536E-4E74-910A-3855ABEBEB50}"/>
    <hyperlink ref="P464" r:id="rId735" display="https://barttorvik.com/team.php?team=Little+Rock&amp;year=2015" xr:uid="{AB3FAA7C-3ED0-4482-858F-758A4B627363}"/>
    <hyperlink ref="P466" r:id="rId736" display="https://barttorvik.com/team.php?team=Norfolk+St.&amp;year=2015" xr:uid="{FE1CBA73-4105-4002-BF8F-C3D5CB78D0F5}"/>
    <hyperlink ref="P468" r:id="rId737" display="https://barttorvik.com/team.php?team=Pacific&amp;year=2015" xr:uid="{43F5AE8F-BBA4-444F-8112-0E01BC2DE0F8}"/>
    <hyperlink ref="P470" r:id="rId738" display="https://barttorvik.com/team.php?team=Cal+St.+Bakersfield&amp;year=2015" xr:uid="{F972DF19-426B-4F8A-85DE-D66EE3B64158}"/>
    <hyperlink ref="P472" r:id="rId739" display="https://barttorvik.com/team.php?team=Lafayette&amp;year=2015" xr:uid="{5F2EE535-E1DF-44D0-9950-8A129700DB2B}"/>
    <hyperlink ref="P473" r:id="rId740" display="https://barttorvik.com/team.php?team=Lafayette&amp;year=2015" xr:uid="{80F846A8-42FA-45E5-B18C-F1C5A435CD1B}"/>
    <hyperlink ref="P474" r:id="rId741" display="https://barttorvik.com/team.php?team=Northern+Colorado&amp;year=2015" xr:uid="{620D8AA2-5B8F-4C77-98ED-808852F74FC5}"/>
    <hyperlink ref="P476" r:id="rId742" display="https://barttorvik.com/team.php?team=Missouri+St.&amp;year=2015" xr:uid="{62B04EAD-D4ED-4186-B5B5-3BA4A45A0904}"/>
    <hyperlink ref="P478" r:id="rId743" display="https://barttorvik.com/team.php?team=Cornell&amp;year=2015" xr:uid="{7853EB1D-8E73-42AC-BABA-49FE41735110}"/>
    <hyperlink ref="P480" r:id="rId744" display="https://barttorvik.com/team.php?team=Bryant&amp;year=2015" xr:uid="{5C29C821-718B-4857-9FDC-6D00B10C075F}"/>
    <hyperlink ref="P482" r:id="rId745" display="https://barttorvik.com/team.php?team=Bradley&amp;year=2015" xr:uid="{EED32B2A-8E46-48E5-936E-010E3154CB5E}"/>
    <hyperlink ref="P484" r:id="rId746" display="https://barttorvik.com/team.php?team=Incarnate+Word&amp;year=2015" xr:uid="{756DBCBD-0B1A-4D78-A028-006DB643F8AA}"/>
    <hyperlink ref="P486" r:id="rId747" display="https://barttorvik.com/team.php?team=Utah+Valley&amp;year=2015" xr:uid="{E04A139E-41BD-4A39-B621-656D418E331A}"/>
    <hyperlink ref="P488" r:id="rId748" display="https://barttorvik.com/team.php?team=Eastern+Illinois&amp;year=2015" xr:uid="{85C29D10-01AE-4898-8A74-B718976A10A6}"/>
    <hyperlink ref="P490" r:id="rId749" display="https://barttorvik.com/team.php?team=Navy&amp;year=2015" xr:uid="{2AD0C56F-1FC9-42F0-A996-CA055B36FB82}"/>
    <hyperlink ref="P492" r:id="rId750" display="https://barttorvik.com/team.php?team=Appalachian+St.&amp;year=2015" xr:uid="{3C8F6EFA-CECA-4C36-87A2-9A6EC50FC0CD}"/>
    <hyperlink ref="P494" r:id="rId751" display="https://barttorvik.com/team.php?team=Jacksonville+St.&amp;year=2015" xr:uid="{81BBE107-FBC3-4583-8619-0456E9CDB777}"/>
    <hyperlink ref="P496" r:id="rId752" display="https://barttorvik.com/team.php?team=Nebraska+Omaha&amp;year=2015" xr:uid="{ED4213EB-CCBC-4A34-827E-D243475E5262}"/>
    <hyperlink ref="P498" r:id="rId753" display="https://barttorvik.com/team.php?team=South+Florida&amp;year=2015" xr:uid="{1F4D4EEF-E6D2-4AD3-A2DB-3CDA68E6C0A1}"/>
    <hyperlink ref="P500" r:id="rId754" display="https://barttorvik.com/team.php?team=Miami+OH&amp;year=2015" xr:uid="{91CAF98E-575D-4078-B74C-96220EC73094}"/>
    <hyperlink ref="P502" r:id="rId755" display="https://barttorvik.com/team.php?team=South+Dakota&amp;year=2015" xr:uid="{60AE2384-1494-41D4-9888-C39B1165D6F9}"/>
    <hyperlink ref="P504" r:id="rId756" display="https://barttorvik.com/team.php?team=UNC+Asheville&amp;year=2015" xr:uid="{4FA0DA26-B657-4DDB-95A3-99426C91ADE9}"/>
    <hyperlink ref="P506" r:id="rId757" display="https://barttorvik.com/team.php?team=Howard&amp;year=2015" xr:uid="{4DA9C55F-6690-4684-ADD8-375F80254DF7}"/>
    <hyperlink ref="P508" r:id="rId758" display="https://barttorvik.com/team.php?team=UTSA&amp;year=2015" xr:uid="{069DF7AA-D514-4B0A-8A14-716DB39F2A91}"/>
    <hyperlink ref="Q510" r:id="rId759" display="https://barttorvik.com/trank.php?&amp;begin=20141101&amp;end=20150316&amp;conlimit=All&amp;year=2015&amp;top=0&amp;venue=H&amp;type=All&amp;mingames=0&amp;quad=5&amp;rpi=" xr:uid="{810F30A1-B1FE-4F56-84A6-D54DD1D9F02A}"/>
    <hyperlink ref="P511" r:id="rId760" display="https://barttorvik.com/team.php?team=Western+Carolina&amp;year=2015" xr:uid="{9E6EBC6E-AB39-4DE2-9D28-DDA965B111EF}"/>
    <hyperlink ref="P513" r:id="rId761" display="https://barttorvik.com/team.php?team=Tulane&amp;year=2015" xr:uid="{BF767FEB-5B96-476B-A922-94D87EA0A7A3}"/>
    <hyperlink ref="P515" r:id="rId762" display="https://barttorvik.com/team.php?team=Texas+Southern&amp;year=2015" xr:uid="{FAEBB0AC-2276-442E-9E5D-4F749D66CC79}"/>
    <hyperlink ref="P516" r:id="rId763" display="https://barttorvik.com/team.php?team=Texas+Southern&amp;year=2015" xr:uid="{0719C0D3-7641-44D3-BB04-A67E68A8D23B}"/>
    <hyperlink ref="P517" r:id="rId764" display="https://barttorvik.com/team.php?team=Gardner+Webb&amp;year=2015" xr:uid="{1DF30473-1824-4092-B62F-D2035A4897BB}"/>
    <hyperlink ref="P519" r:id="rId765" display="https://barttorvik.com/team.php?team=Portland+St.&amp;year=2015" xr:uid="{4520BF51-D7B2-434D-B43A-E24ACF7615CD}"/>
    <hyperlink ref="P521" r:id="rId766" display="https://barttorvik.com/team.php?team=Lamar&amp;year=2015" xr:uid="{BA91946D-437E-44C9-AB8E-67BA6D06B4FD}"/>
    <hyperlink ref="P523" r:id="rId767" display="https://barttorvik.com/team.php?team=UCF&amp;year=2015" xr:uid="{A2AF2996-4594-47A7-BCD9-D17A9EB0C658}"/>
    <hyperlink ref="P525" r:id="rId768" display="https://barttorvik.com/team.php?team=Saint+Louis&amp;year=2015" xr:uid="{E40BC276-ED6A-4E13-9825-4A2A31867DCD}"/>
    <hyperlink ref="P527" r:id="rId769" display="https://barttorvik.com/team.php?team=Texas+St.&amp;year=2015" xr:uid="{FB25AC03-B78C-4F43-B826-5AC304DBAE99}"/>
    <hyperlink ref="P529" r:id="rId770" display="https://barttorvik.com/team.php?team=Campbell&amp;year=2015" xr:uid="{AA963EA8-0548-48F1-A4FA-F3F9E0E9A016}"/>
    <hyperlink ref="P531" r:id="rId771" display="https://barttorvik.com/team.php?team=Sacred+Heart&amp;year=2015" xr:uid="{99CD7821-B75A-4348-A766-139F818D8497}"/>
    <hyperlink ref="P533" r:id="rId772" display="https://barttorvik.com/team.php?team=Monmouth&amp;year=2015" xr:uid="{4023A548-494C-4154-88CE-4884722C69B0}"/>
    <hyperlink ref="P535" r:id="rId773" display="https://barttorvik.com/team.php?team=Grand+Canyon&amp;year=2015" xr:uid="{07A0C8D2-12FE-4F52-98D8-9F70A12D5D57}"/>
    <hyperlink ref="P537" r:id="rId774" display="https://barttorvik.com/team.php?team=Jackson+St.&amp;year=2015" xr:uid="{A0F9D006-078D-44A0-848F-7B5735E680D0}"/>
    <hyperlink ref="P539" r:id="rId775" display="https://barttorvik.com/team.php?team=Rice&amp;year=2015" xr:uid="{D0834077-1E3A-4536-89F2-42903C4EFA4B}"/>
    <hyperlink ref="P541" r:id="rId776" display="https://barttorvik.com/team.php?team=Maryland+Eastern+Shore&amp;year=2015" xr:uid="{B6159364-9B9A-4036-8462-A000CB6A197A}"/>
    <hyperlink ref="P543" r:id="rId777" display="https://barttorvik.com/team.php?team=James+Madison&amp;year=2015" xr:uid="{1EA16A4A-AFE5-4434-8D3F-92FF6E252664}"/>
    <hyperlink ref="P545" r:id="rId778" display="https://barttorvik.com/team.php?team=Boston+University&amp;year=2015" xr:uid="{0FFDCA5E-6949-4CFA-BFBF-2292A156E260}"/>
    <hyperlink ref="P547" r:id="rId779" display="https://barttorvik.com/team.php?team=IUPUI&amp;year=2015" xr:uid="{E20F2D36-DACC-49BA-8FB7-F95972DE8438}"/>
    <hyperlink ref="P549" r:id="rId780" display="https://barttorvik.com/team.php?team=UMKC&amp;year=2015" xr:uid="{17819AAC-100A-47B6-92AD-9A7B3818FA4B}"/>
    <hyperlink ref="P551" r:id="rId781" display="https://barttorvik.com/team.php?team=Loyola+Marymount&amp;year=2015" xr:uid="{C3A2553E-D7B2-472D-B2EE-783BB3487DDB}"/>
    <hyperlink ref="P553" r:id="rId782" display="https://barttorvik.com/team.php?team=Weber+St.&amp;year=2015" xr:uid="{DD4D676E-A15D-4CB3-B168-5ACE2659DF25}"/>
    <hyperlink ref="P555" r:id="rId783" display="https://barttorvik.com/team.php?team=New+Orleans&amp;year=2015" xr:uid="{6ADBA07A-4DBF-47F9-B63B-A7D458FCC8C8}"/>
    <hyperlink ref="P557" r:id="rId784" display="https://barttorvik.com/team.php?team=Samford&amp;year=2015" xr:uid="{CE470B18-33CC-4D9D-8798-FA6C1EB4D374}"/>
    <hyperlink ref="P559" r:id="rId785" display="https://barttorvik.com/team.php?team=Siena&amp;year=2015" xr:uid="{A0C77B83-8B12-446E-9189-A92F3F6963A7}"/>
    <hyperlink ref="Q561" r:id="rId786" display="https://barttorvik.com/trank.php?&amp;begin=20141101&amp;end=20150316&amp;conlimit=All&amp;year=2015&amp;top=0&amp;venue=H&amp;type=All&amp;mingames=0&amp;quad=5&amp;rpi=" xr:uid="{9634DDE0-BBD6-4A21-9C8C-D6F108844275}"/>
    <hyperlink ref="P562" r:id="rId787" display="https://barttorvik.com/team.php?team=Elon&amp;year=2015" xr:uid="{62246212-4665-4597-8B6F-5762BB61C945}"/>
    <hyperlink ref="P564" r:id="rId788" display="https://barttorvik.com/team.php?team=Florida+Atlantic&amp;year=2015" xr:uid="{1D765800-84C0-4CE0-A881-71A457036FE9}"/>
    <hyperlink ref="P566" r:id="rId789" display="https://barttorvik.com/team.php?team=Prairie+View+A%26M&amp;year=2015" xr:uid="{4A915FEF-28AD-469E-96D8-2AE012C639D9}"/>
    <hyperlink ref="P568" r:id="rId790" display="https://barttorvik.com/team.php?team=Western+Illinois&amp;year=2015" xr:uid="{E14C5C26-514D-453A-BFAC-224C40494B96}"/>
    <hyperlink ref="P570" r:id="rId791" display="https://barttorvik.com/team.php?team=Wagner&amp;year=2015" xr:uid="{E544C4D6-E81D-4C5A-8B2E-B9D3422D14A5}"/>
    <hyperlink ref="P572" r:id="rId792" display="https://barttorvik.com/team.php?team=Cal+St.+Fullerton&amp;year=2015" xr:uid="{30F4DBE7-AE17-479D-9BE6-F9D9E089B0FF}"/>
    <hyperlink ref="P574" r:id="rId793" display="https://barttorvik.com/team.php?team=Lipscomb&amp;year=2015" xr:uid="{81E4CA61-8687-43F4-A51B-79CA79CB0B26}"/>
    <hyperlink ref="P576" r:id="rId794" display="https://barttorvik.com/team.php?team=Alabama+St.&amp;year=2015" xr:uid="{27C6EE1F-E43D-4B5B-9E9C-5D94003407B4}"/>
    <hyperlink ref="P578" r:id="rId795" display="https://barttorvik.com/team.php?team=Wright+St.&amp;year=2015" xr:uid="{B1848EBA-E064-460C-9E42-D66075A9F51E}"/>
    <hyperlink ref="P580" r:id="rId796" display="https://barttorvik.com/team.php?team=Niagara&amp;year=2015" xr:uid="{F9CC1E3F-3BFE-4E3F-A1CD-3E30FF6F843F}"/>
    <hyperlink ref="P582" r:id="rId797" display="https://barttorvik.com/team.php?team=Southeastern+Louisiana&amp;year=2015" xr:uid="{DDDF42F0-7437-407C-86DD-3C1AA5DDDDE0}"/>
    <hyperlink ref="P584" r:id="rId798" display="https://barttorvik.com/team.php?team=Southern+Miss&amp;year=2015" xr:uid="{8C2AEC0D-D289-4478-B06B-2A2FD3ECBFF5}"/>
    <hyperlink ref="P586" r:id="rId799" display="https://barttorvik.com/team.php?team=Brown&amp;year=2015" xr:uid="{AE7B37AB-95D2-4B65-8B73-A361949702B9}"/>
    <hyperlink ref="P588" r:id="rId800" display="https://barttorvik.com/team.php?team=Army&amp;year=2015" xr:uid="{16F588F2-7683-45C1-8C3C-18C1F1F378A7}"/>
    <hyperlink ref="P590" r:id="rId801" display="https://barttorvik.com/team.php?team=Hampton&amp;year=2015" xr:uid="{683ED0D5-9282-40F3-AC25-0EF5E8D4477F}"/>
    <hyperlink ref="P591" r:id="rId802" display="https://barttorvik.com/team.php?team=Hampton&amp;year=2015" xr:uid="{A0746673-852B-4888-AB5F-C384F08306EE}"/>
    <hyperlink ref="P592" r:id="rId803" display="https://barttorvik.com/team.php?team=Towson&amp;year=2015" xr:uid="{7B0AB14B-8A1C-4EFB-9A5B-84AFDE88B528}"/>
    <hyperlink ref="P594" r:id="rId804" display="https://barttorvik.com/team.php?team=LIU+Brooklyn&amp;year=2015" xr:uid="{BA8A6AA1-FC89-441F-B284-887585498734}"/>
    <hyperlink ref="P596" r:id="rId805" display="https://barttorvik.com/team.php?team=Furman&amp;year=2015" xr:uid="{A6F2739E-64D6-410C-B7FA-D0020FCEBE96}"/>
    <hyperlink ref="P598" r:id="rId806" display="https://barttorvik.com/team.php?team=VMI&amp;year=2015" xr:uid="{7967AA25-ED0E-4D8F-8F10-6EB9F7F70407}"/>
    <hyperlink ref="P600" r:id="rId807" display="https://barttorvik.com/team.php?team=Cal+St.+Northridge&amp;year=2015" xr:uid="{443F3133-D24C-4A9F-B214-BF2756D30EC9}"/>
    <hyperlink ref="P602" r:id="rId808" display="https://barttorvik.com/team.php?team=Illinois+Chicago&amp;year=2015" xr:uid="{539B023C-6A73-40D6-AA02-D99AD7AE605C}"/>
    <hyperlink ref="P604" r:id="rId809" display="https://barttorvik.com/team.php?team=Ball+St.&amp;year=2015" xr:uid="{C3DCDE5C-6DE1-480C-8DC3-7CAABAC0BD2A}"/>
    <hyperlink ref="P606" r:id="rId810" display="https://barttorvik.com/team.php?team=College+of+Charleston&amp;year=2015" xr:uid="{F4035953-FF1C-4FA2-8550-8C9D48E59D92}"/>
    <hyperlink ref="P608" r:id="rId811" display="https://barttorvik.com/team.php?team=Fairfield&amp;year=2015" xr:uid="{F19816A8-3AED-4C99-A566-9059BB303431}"/>
    <hyperlink ref="P610" r:id="rId812" display="https://barttorvik.com/team.php?team=Loyola+MD&amp;year=2015" xr:uid="{B870F070-248C-48FB-906E-8A215AB4E167}"/>
    <hyperlink ref="Q612" r:id="rId813" display="https://barttorvik.com/trank.php?&amp;begin=20141101&amp;end=20150316&amp;conlimit=All&amp;year=2015&amp;top=0&amp;venue=H&amp;type=All&amp;mingames=0&amp;quad=5&amp;rpi=" xr:uid="{C63767EA-E18C-465E-88B5-20A86EBF703B}"/>
    <hyperlink ref="P613" r:id="rId814" display="https://barttorvik.com/team.php?team=UNC+Greensboro&amp;year=2015" xr:uid="{E7F3C6FF-A2F9-4D9D-9F45-8CD3E7A61D35}"/>
    <hyperlink ref="P615" r:id="rId815" display="https://barttorvik.com/team.php?team=South+Alabama&amp;year=2015" xr:uid="{8CFC99A7-ADA0-421A-AF2D-498440CF42E6}"/>
    <hyperlink ref="P617" r:id="rId816" display="https://barttorvik.com/team.php?team=Houston+Christian&amp;year=2015" xr:uid="{B7BC5235-EBD0-463A-8D42-7FB8FD234F07}"/>
    <hyperlink ref="P619" r:id="rId817" display="https://barttorvik.com/team.php?team=Southern&amp;year=2015" xr:uid="{A91CD6A0-B096-491C-9153-BD6BDEDFA338}"/>
    <hyperlink ref="P621" r:id="rId818" display="https://barttorvik.com/team.php?team=Troy&amp;year=2015" xr:uid="{527D49D3-58E5-4C14-95B4-CEA5C314DDBF}"/>
    <hyperlink ref="P623" r:id="rId819" display="https://barttorvik.com/team.php?team=Montana+St.&amp;year=2015" xr:uid="{EF0111BC-FFE0-484F-AD81-9C41D1E6667A}"/>
    <hyperlink ref="P625" r:id="rId820" display="https://barttorvik.com/team.php?team=Marist&amp;year=2015" xr:uid="{D18ED742-FA12-478E-9475-BEC3A958EF21}"/>
    <hyperlink ref="P627" r:id="rId821" display="https://barttorvik.com/team.php?team=Drexel&amp;year=2015" xr:uid="{6382587E-2300-4C88-937B-1DF615B50BA9}"/>
    <hyperlink ref="P629" r:id="rId822" display="https://barttorvik.com/team.php?team=McNeese+St.&amp;year=2015" xr:uid="{FA5505AB-2FEC-4735-A19B-BE4428D871E2}"/>
    <hyperlink ref="P631" r:id="rId823" display="https://barttorvik.com/team.php?team=Arkansas+St.&amp;year=2015" xr:uid="{5E32B5C3-4A5B-4795-B289-4A8B0F58A7D7}"/>
    <hyperlink ref="P633" r:id="rId824" display="https://barttorvik.com/team.php?team=Austin+Peay&amp;year=2015" xr:uid="{7B6F48C8-1E96-4C71-9A54-1AD49367728F}"/>
    <hyperlink ref="P635" r:id="rId825" display="https://barttorvik.com/team.php?team=Longwood&amp;year=2015" xr:uid="{55DC8DCB-BDDC-4CBB-B922-CD15493EB17D}"/>
    <hyperlink ref="P637" r:id="rId826" display="https://barttorvik.com/team.php?team=Penn&amp;year=2015" xr:uid="{9329574E-938F-4B64-8E96-69CC914142E0}"/>
    <hyperlink ref="P639" r:id="rId827" display="https://barttorvik.com/team.php?team=Delaware&amp;year=2015" xr:uid="{1312B499-FE27-478C-8244-59280774520C}"/>
    <hyperlink ref="P641" r:id="rId828" display="https://barttorvik.com/team.php?team=Youngstown+St.&amp;year=2015" xr:uid="{C12EACD0-6123-430B-99F4-CF5C16CDB47C}"/>
    <hyperlink ref="P643" r:id="rId829" display="https://barttorvik.com/team.php?team=Chicago+St.&amp;year=2015" xr:uid="{C130757A-6449-4CD0-A65F-83233C8B0375}"/>
    <hyperlink ref="P645" r:id="rId830" display="https://barttorvik.com/team.php?team=Presbyterian&amp;year=2015" xr:uid="{2530BAE1-D56D-4540-A11B-95EA951CF040}"/>
    <hyperlink ref="P647" r:id="rId831" display="https://barttorvik.com/team.php?team=Southern+Utah&amp;year=2015" xr:uid="{805D674A-F129-4C59-A2C2-A784430C691F}"/>
    <hyperlink ref="P649" r:id="rId832" display="https://barttorvik.com/team.php?team=Idaho+St.&amp;year=2015" xr:uid="{2ACDD930-A153-4908-85A4-7524F3E6C3C6}"/>
    <hyperlink ref="P651" r:id="rId833" display="https://barttorvik.com/team.php?team=Hartford&amp;year=2015" xr:uid="{CDCEDEDD-EC8D-4786-8A30-2B95EB53A6FE}"/>
    <hyperlink ref="P653" r:id="rId834" display="https://barttorvik.com/team.php?team=North+Dakota&amp;year=2015" xr:uid="{0BDD6340-1902-460E-978C-340242DDF3E8}"/>
    <hyperlink ref="P655" r:id="rId835" display="https://barttorvik.com/team.php?team=North+Carolina+A%26T&amp;year=2015" xr:uid="{E630A89C-B9AB-4768-81C2-FC3EF8A25570}"/>
    <hyperlink ref="P657" r:id="rId836" display="https://barttorvik.com/team.php?team=Bethune+Cookman&amp;year=2015" xr:uid="{0C8F6C9E-8364-4BC9-8FD6-803917B35BA4}"/>
    <hyperlink ref="P659" r:id="rId837" display="https://barttorvik.com/team.php?team=Savannah+St.&amp;year=2015" xr:uid="{7DE6A7B9-9B0B-4A2E-8DBD-8B07244D67A3}"/>
    <hyperlink ref="P661" r:id="rId838" display="https://barttorvik.com/team.php?team=Nicholls+St.&amp;year=2015" xr:uid="{C7E84B2E-6D58-4429-96FF-5A5B4525F06D}"/>
    <hyperlink ref="Q663" r:id="rId839" display="https://barttorvik.com/trank.php?&amp;begin=20141101&amp;end=20150316&amp;conlimit=All&amp;year=2015&amp;top=0&amp;venue=H&amp;type=All&amp;mingames=0&amp;quad=5&amp;rpi=" xr:uid="{A0800AC3-84AE-45E2-9291-6EF9C1CC8D97}"/>
    <hyperlink ref="P664" r:id="rId840" display="https://barttorvik.com/team.php?team=Stetson&amp;year=2015" xr:uid="{7461D783-D629-49AD-AA61-A2054E059635}"/>
    <hyperlink ref="P666" r:id="rId841" display="https://barttorvik.com/team.php?team=Jacksonville&amp;year=2015" xr:uid="{2603A45A-F7C5-40E2-917C-8AAF2B932DA3}"/>
    <hyperlink ref="P668" r:id="rId842" display="https://barttorvik.com/team.php?team=Abilene+Christian&amp;year=2015" xr:uid="{C1493C0E-FA31-47CF-9F5C-8BA75BDBD1F7}"/>
    <hyperlink ref="P670" r:id="rId843" display="https://barttorvik.com/team.php?team=Arkansas+Pine+Bluff&amp;year=2015" xr:uid="{1A571A56-268C-4321-BDF3-B676891B10B0}"/>
    <hyperlink ref="P672" r:id="rId844" display="https://barttorvik.com/team.php?team=UMass+Lowell&amp;year=2015" xr:uid="{8393E45D-0F8E-4049-8E87-3120BDB58E5C}"/>
    <hyperlink ref="P674" r:id="rId845" display="https://barttorvik.com/team.php?team=Binghamton&amp;year=2015" xr:uid="{801ACA51-3DE8-4ACA-B27B-5FCBBEF4A404}"/>
    <hyperlink ref="P676" r:id="rId846" display="https://barttorvik.com/team.php?team=Fairleigh+Dickinson&amp;year=2015" xr:uid="{E9DA7B66-7055-40CE-A4A2-A0029CE5D3A9}"/>
    <hyperlink ref="P678" r:id="rId847" display="https://barttorvik.com/team.php?team=The+Citadel&amp;year=2015" xr:uid="{420260BA-E954-4CBA-B452-5D95E92D36E5}"/>
    <hyperlink ref="P680" r:id="rId848" display="https://barttorvik.com/team.php?team=Delaware+St.&amp;year=2015" xr:uid="{F946E63D-5ACB-442A-8289-DFCD16D9223F}"/>
    <hyperlink ref="P682" r:id="rId849" display="https://barttorvik.com/team.php?team=South+Carolina+St.&amp;year=2015" xr:uid="{B047E155-C589-4AA8-BC0D-E62BA22CBA6A}"/>
    <hyperlink ref="P684" r:id="rId850" display="https://barttorvik.com/team.php?team=Liberty&amp;year=2015" xr:uid="{B2EAC6DF-8CEA-4B69-9C0A-587E2EAC1C9E}"/>
    <hyperlink ref="P686" r:id="rId851" display="https://barttorvik.com/team.php?team=Alabama+A%26M&amp;year=2015" xr:uid="{27FDF630-144B-40DF-B039-92C4A047F5BB}"/>
    <hyperlink ref="P688" r:id="rId852" display="https://barttorvik.com/team.php?team=San+Jose+St.&amp;year=2015" xr:uid="{25074389-60B3-4D55-9EA7-6BD3224A5429}"/>
    <hyperlink ref="P690" r:id="rId853" display="https://barttorvik.com/team.php?team=Central+Connecticut&amp;year=2015" xr:uid="{39DCD224-3B5B-49DD-BE57-BED8ECA5B9CE}"/>
    <hyperlink ref="P692" r:id="rId854" display="https://barttorvik.com/team.php?team=UT+Rio+Grande+Valley&amp;year=2015" xr:uid="{58101A7B-9E71-4A9E-98DC-B1B3D50B778D}"/>
    <hyperlink ref="P694" r:id="rId855" display="https://barttorvik.com/team.php?team=Tennessee+St.&amp;year=2015" xr:uid="{BC1CA7B2-7DC8-4A8C-834F-A038CE8921B1}"/>
    <hyperlink ref="P696" r:id="rId856" display="https://barttorvik.com/team.php?team=Kennesaw+St.&amp;year=2015" xr:uid="{64B0F92C-E55A-4B26-AB51-F766C524FE74}"/>
    <hyperlink ref="P698" r:id="rId857" display="https://barttorvik.com/team.php?team=Morgan+St.&amp;year=2015" xr:uid="{2FF0BD20-5BCB-419B-A110-21BCF24600EF}"/>
    <hyperlink ref="P700" r:id="rId858" display="https://barttorvik.com/team.php?team=UMBC&amp;year=2015" xr:uid="{A309DA21-5D9C-4616-987C-C6A173966C15}"/>
    <hyperlink ref="P702" r:id="rId859" display="https://barttorvik.com/team.php?team=Coppin+St.&amp;year=2015" xr:uid="{3C4061E7-DF1D-4ADA-B21B-8CE514C27506}"/>
    <hyperlink ref="P704" r:id="rId860" display="https://barttorvik.com/team.php?team=Maine&amp;year=2015" xr:uid="{4DB4C655-F182-480C-91F3-B21B2BF9C676}"/>
    <hyperlink ref="P706" r:id="rId861" display="https://barttorvik.com/team.php?team=Alcorn+St.&amp;year=2015" xr:uid="{7647CF25-0626-4922-916E-A62F18D317F9}"/>
    <hyperlink ref="P708" r:id="rId862" display="https://barttorvik.com/team.php?team=Mississippi+Valley+St.&amp;year=2015" xr:uid="{D26BECF5-0830-4C1D-83CB-4E76A03F70D8}"/>
    <hyperlink ref="P710" r:id="rId863" display="https://barttorvik.com/team.php?team=Central+Arkansas&amp;year=2015" xr:uid="{52A6CAAC-8DA9-453E-8F40-FE964DC33879}"/>
    <hyperlink ref="P712" r:id="rId864" display="https://barttorvik.com/team.php?team=Florida+A%26M&amp;year=2015" xr:uid="{97333AF6-A88D-4546-998F-A51A2E008BFE}"/>
    <hyperlink ref="P714" r:id="rId865" display="https://barttorvik.com/team.php?team=Grambling+St.&amp;year=2015" xr:uid="{CB215B1E-7724-48B7-A066-F35D51AAACBD}"/>
    <hyperlink ref="Q716" r:id="rId866" display="https://barttorvik.com/trank.php?&amp;begin=20141101&amp;end=20150316&amp;conlimit=All&amp;year=2015&amp;top=0&amp;venue=H&amp;type=All&amp;mingames=0&amp;quad=5&amp;rpi=" xr:uid="{75790B30-2795-4D60-AB38-BD3EB7541A3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52A4-E014-4883-B05F-7A5F53D415FC}">
  <dimension ref="A1:N716"/>
  <sheetViews>
    <sheetView workbookViewId="0">
      <selection activeCell="F1" sqref="A1:F2"/>
    </sheetView>
  </sheetViews>
  <sheetFormatPr defaultRowHeight="15" x14ac:dyDescent="0.25"/>
  <cols>
    <col min="1" max="1" width="8.42578125" bestFit="1" customWidth="1"/>
  </cols>
  <sheetData>
    <row r="1" spans="1:14" x14ac:dyDescent="0.25">
      <c r="A1" t="s">
        <v>386</v>
      </c>
      <c r="B1" t="s">
        <v>387</v>
      </c>
      <c r="D1" t="s">
        <v>388</v>
      </c>
      <c r="E1" t="s">
        <v>15</v>
      </c>
      <c r="F1" t="s">
        <v>432</v>
      </c>
      <c r="J1" s="13" t="s">
        <v>171</v>
      </c>
      <c r="K1" s="15">
        <v>0.99009999999999998</v>
      </c>
      <c r="M1" t="s">
        <v>35</v>
      </c>
      <c r="N1">
        <v>6.8000000000000005E-2</v>
      </c>
    </row>
    <row r="2" spans="1:14" ht="15.75" thickBot="1" x14ac:dyDescent="0.3">
      <c r="A2" t="str">
        <f>IF(B2=D2,"","BAD")</f>
        <v/>
      </c>
      <c r="B2" t="s">
        <v>35</v>
      </c>
      <c r="D2" t="s">
        <v>35</v>
      </c>
      <c r="E2">
        <v>6.8000000000000005E-2</v>
      </c>
      <c r="F2">
        <v>344</v>
      </c>
      <c r="J2" s="14" t="s">
        <v>392</v>
      </c>
      <c r="K2" s="16">
        <v>1</v>
      </c>
      <c r="M2" t="s">
        <v>36</v>
      </c>
      <c r="N2">
        <v>0.60399999999999998</v>
      </c>
    </row>
    <row r="3" spans="1:14" x14ac:dyDescent="0.25">
      <c r="A3" t="str">
        <f t="shared" ref="A3:A66" si="0">IF(B3=D3,"","BAD")</f>
        <v/>
      </c>
      <c r="B3" t="s">
        <v>36</v>
      </c>
      <c r="D3" t="s">
        <v>36</v>
      </c>
      <c r="E3">
        <v>0.60399999999999998</v>
      </c>
      <c r="F3">
        <v>147</v>
      </c>
      <c r="J3" s="13" t="s">
        <v>361</v>
      </c>
      <c r="K3" s="15">
        <v>0.98839999999999995</v>
      </c>
      <c r="M3" t="s">
        <v>37</v>
      </c>
      <c r="N3">
        <v>0.79379999999999995</v>
      </c>
    </row>
    <row r="4" spans="1:14" ht="15.75" thickBot="1" x14ac:dyDescent="0.3">
      <c r="A4" t="str">
        <f t="shared" si="0"/>
        <v/>
      </c>
      <c r="B4" t="s">
        <v>37</v>
      </c>
      <c r="D4" t="s">
        <v>37</v>
      </c>
      <c r="E4">
        <v>0.79379999999999995</v>
      </c>
      <c r="F4">
        <v>75</v>
      </c>
      <c r="J4" s="14" t="s">
        <v>399</v>
      </c>
      <c r="K4" s="16">
        <v>2</v>
      </c>
      <c r="M4" t="s">
        <v>38</v>
      </c>
      <c r="N4">
        <v>0.72629999999999995</v>
      </c>
    </row>
    <row r="5" spans="1:14" x14ac:dyDescent="0.25">
      <c r="A5" t="str">
        <f t="shared" si="0"/>
        <v/>
      </c>
      <c r="B5" t="s">
        <v>38</v>
      </c>
      <c r="D5" t="s">
        <v>38</v>
      </c>
      <c r="E5">
        <v>0.72629999999999995</v>
      </c>
      <c r="F5">
        <v>102</v>
      </c>
      <c r="J5" s="13" t="s">
        <v>107</v>
      </c>
      <c r="K5" s="17">
        <v>0.98809999999999998</v>
      </c>
      <c r="M5" t="s">
        <v>39</v>
      </c>
      <c r="N5">
        <v>8.3199999999999996E-2</v>
      </c>
    </row>
    <row r="6" spans="1:14" ht="15.75" thickBot="1" x14ac:dyDescent="0.3">
      <c r="A6" t="str">
        <f t="shared" si="0"/>
        <v/>
      </c>
      <c r="B6" t="s">
        <v>39</v>
      </c>
      <c r="D6" t="s">
        <v>39</v>
      </c>
      <c r="E6">
        <v>8.3199999999999996E-2</v>
      </c>
      <c r="F6">
        <v>339</v>
      </c>
      <c r="J6" s="14" t="s">
        <v>395</v>
      </c>
      <c r="K6" s="18">
        <v>3</v>
      </c>
      <c r="M6" t="s">
        <v>40</v>
      </c>
      <c r="N6">
        <v>0.1348</v>
      </c>
    </row>
    <row r="7" spans="1:14" x14ac:dyDescent="0.25">
      <c r="A7" t="str">
        <f t="shared" si="0"/>
        <v/>
      </c>
      <c r="B7" t="s">
        <v>40</v>
      </c>
      <c r="D7" t="s">
        <v>40</v>
      </c>
      <c r="E7">
        <v>0.1348</v>
      </c>
      <c r="F7">
        <v>327</v>
      </c>
      <c r="J7" s="13" t="s">
        <v>375</v>
      </c>
      <c r="K7" s="19">
        <v>0.9829</v>
      </c>
      <c r="M7" t="s">
        <v>41</v>
      </c>
      <c r="N7">
        <v>0.50900000000000001</v>
      </c>
    </row>
    <row r="8" spans="1:14" ht="15.75" thickBot="1" x14ac:dyDescent="0.3">
      <c r="A8" t="str">
        <f t="shared" si="0"/>
        <v/>
      </c>
      <c r="B8" t="s">
        <v>41</v>
      </c>
      <c r="D8" t="s">
        <v>41</v>
      </c>
      <c r="E8">
        <v>0.50900000000000001</v>
      </c>
      <c r="F8">
        <v>181</v>
      </c>
      <c r="J8" s="14" t="s">
        <v>410</v>
      </c>
      <c r="K8" s="20">
        <v>4</v>
      </c>
      <c r="M8" t="s">
        <v>42</v>
      </c>
      <c r="N8">
        <v>0.05</v>
      </c>
    </row>
    <row r="9" spans="1:14" x14ac:dyDescent="0.25">
      <c r="A9" t="str">
        <f t="shared" si="0"/>
        <v/>
      </c>
      <c r="B9" t="s">
        <v>42</v>
      </c>
      <c r="D9" t="s">
        <v>42</v>
      </c>
      <c r="E9">
        <v>0.05</v>
      </c>
      <c r="F9">
        <v>346</v>
      </c>
      <c r="J9" s="13" t="s">
        <v>45</v>
      </c>
      <c r="K9" s="21">
        <v>0.98150000000000004</v>
      </c>
      <c r="M9" t="s">
        <v>43</v>
      </c>
      <c r="N9">
        <v>0.60340000000000005</v>
      </c>
    </row>
    <row r="10" spans="1:14" ht="15.75" thickBot="1" x14ac:dyDescent="0.3">
      <c r="A10" t="str">
        <f t="shared" si="0"/>
        <v/>
      </c>
      <c r="B10" t="s">
        <v>43</v>
      </c>
      <c r="D10" t="s">
        <v>43</v>
      </c>
      <c r="E10">
        <v>0.60340000000000005</v>
      </c>
      <c r="F10">
        <v>149</v>
      </c>
      <c r="J10" s="14" t="s">
        <v>397</v>
      </c>
      <c r="K10" s="22">
        <v>5</v>
      </c>
      <c r="M10" t="s">
        <v>44</v>
      </c>
      <c r="N10">
        <v>0.4385</v>
      </c>
    </row>
    <row r="11" spans="1:14" x14ac:dyDescent="0.25">
      <c r="A11" t="str">
        <f t="shared" si="0"/>
        <v/>
      </c>
      <c r="B11" t="s">
        <v>44</v>
      </c>
      <c r="D11" t="s">
        <v>44</v>
      </c>
      <c r="E11">
        <v>0.4385</v>
      </c>
      <c r="F11">
        <v>209</v>
      </c>
      <c r="J11" s="13" t="s">
        <v>352</v>
      </c>
      <c r="K11" s="23">
        <v>0.98</v>
      </c>
      <c r="M11" t="s">
        <v>45</v>
      </c>
      <c r="N11">
        <v>0.98150000000000004</v>
      </c>
    </row>
    <row r="12" spans="1:14" ht="15.75" thickBot="1" x14ac:dyDescent="0.3">
      <c r="A12" t="str">
        <f t="shared" si="0"/>
        <v/>
      </c>
      <c r="B12" t="s">
        <v>45</v>
      </c>
      <c r="D12" t="s">
        <v>45</v>
      </c>
      <c r="E12">
        <v>0.98150000000000004</v>
      </c>
      <c r="F12">
        <v>5</v>
      </c>
      <c r="J12" s="14" t="s">
        <v>403</v>
      </c>
      <c r="K12" s="24">
        <v>6</v>
      </c>
      <c r="M12" t="s">
        <v>46</v>
      </c>
      <c r="N12">
        <v>0.83540000000000003</v>
      </c>
    </row>
    <row r="13" spans="1:14" x14ac:dyDescent="0.25">
      <c r="A13" t="str">
        <f t="shared" si="0"/>
        <v/>
      </c>
      <c r="B13" t="s">
        <v>46</v>
      </c>
      <c r="D13" t="s">
        <v>46</v>
      </c>
      <c r="E13">
        <v>0.83540000000000003</v>
      </c>
      <c r="F13">
        <v>59</v>
      </c>
      <c r="J13" s="13" t="s">
        <v>378</v>
      </c>
      <c r="K13" s="25">
        <v>0.9778</v>
      </c>
      <c r="M13" t="s">
        <v>47</v>
      </c>
      <c r="N13">
        <v>0.93330000000000002</v>
      </c>
    </row>
    <row r="14" spans="1:14" ht="15.75" thickBot="1" x14ac:dyDescent="0.3">
      <c r="A14" t="str">
        <f t="shared" si="0"/>
        <v/>
      </c>
      <c r="B14" t="s">
        <v>47</v>
      </c>
      <c r="D14" t="s">
        <v>47</v>
      </c>
      <c r="E14">
        <v>0.93330000000000002</v>
      </c>
      <c r="F14">
        <v>21</v>
      </c>
      <c r="J14" s="14" t="s">
        <v>394</v>
      </c>
      <c r="K14" s="26">
        <v>7</v>
      </c>
      <c r="M14" t="s">
        <v>49</v>
      </c>
      <c r="N14">
        <v>4.9500000000000002E-2</v>
      </c>
    </row>
    <row r="15" spans="1:14" x14ac:dyDescent="0.25">
      <c r="A15" t="str">
        <f t="shared" si="0"/>
        <v/>
      </c>
      <c r="B15" t="s">
        <v>48</v>
      </c>
      <c r="D15" t="s">
        <v>48</v>
      </c>
      <c r="E15">
        <v>0.49099999999999999</v>
      </c>
      <c r="F15">
        <v>189</v>
      </c>
      <c r="J15" s="13" t="s">
        <v>59</v>
      </c>
      <c r="K15" s="27">
        <v>0.96889999999999998</v>
      </c>
      <c r="M15" t="s">
        <v>50</v>
      </c>
      <c r="N15">
        <v>0.1396</v>
      </c>
    </row>
    <row r="16" spans="1:14" ht="15.75" thickBot="1" x14ac:dyDescent="0.3">
      <c r="A16" t="str">
        <f t="shared" si="0"/>
        <v/>
      </c>
      <c r="B16" t="s">
        <v>49</v>
      </c>
      <c r="D16" t="s">
        <v>49</v>
      </c>
      <c r="E16">
        <v>4.9500000000000002E-2</v>
      </c>
      <c r="F16">
        <v>347</v>
      </c>
      <c r="J16" s="14" t="s">
        <v>409</v>
      </c>
      <c r="K16" s="28">
        <v>8</v>
      </c>
      <c r="M16" t="s">
        <v>51</v>
      </c>
      <c r="N16">
        <v>0.24399999999999999</v>
      </c>
    </row>
    <row r="17" spans="1:14" x14ac:dyDescent="0.25">
      <c r="A17" t="str">
        <f t="shared" si="0"/>
        <v/>
      </c>
      <c r="B17" t="s">
        <v>50</v>
      </c>
      <c r="D17" t="s">
        <v>50</v>
      </c>
      <c r="E17">
        <v>0.1396</v>
      </c>
      <c r="F17">
        <v>325</v>
      </c>
      <c r="J17" s="13" t="s">
        <v>243</v>
      </c>
      <c r="K17" s="29">
        <v>0.96840000000000004</v>
      </c>
      <c r="M17" t="s">
        <v>52</v>
      </c>
      <c r="N17">
        <v>0.46300000000000002</v>
      </c>
    </row>
    <row r="18" spans="1:14" ht="15.75" thickBot="1" x14ac:dyDescent="0.3">
      <c r="A18" t="str">
        <f t="shared" si="0"/>
        <v/>
      </c>
      <c r="B18" t="s">
        <v>51</v>
      </c>
      <c r="D18" t="s">
        <v>51</v>
      </c>
      <c r="E18">
        <v>0.24399999999999999</v>
      </c>
      <c r="F18">
        <v>283</v>
      </c>
      <c r="J18" s="14" t="s">
        <v>402</v>
      </c>
      <c r="K18" s="30">
        <v>9</v>
      </c>
      <c r="M18" t="s">
        <v>53</v>
      </c>
      <c r="N18">
        <v>0.14799999999999999</v>
      </c>
    </row>
    <row r="19" spans="1:14" x14ac:dyDescent="0.25">
      <c r="A19" t="str">
        <f t="shared" si="0"/>
        <v/>
      </c>
      <c r="B19" t="s">
        <v>52</v>
      </c>
      <c r="D19" t="s">
        <v>52</v>
      </c>
      <c r="E19">
        <v>0.46300000000000002</v>
      </c>
      <c r="F19">
        <v>198</v>
      </c>
      <c r="J19" s="13" t="s">
        <v>134</v>
      </c>
      <c r="K19" s="31">
        <v>0.96809999999999996</v>
      </c>
      <c r="M19" t="s">
        <v>54</v>
      </c>
      <c r="N19">
        <v>0.19139999999999999</v>
      </c>
    </row>
    <row r="20" spans="1:14" ht="15.75" thickBot="1" x14ac:dyDescent="0.3">
      <c r="A20" t="str">
        <f t="shared" si="0"/>
        <v/>
      </c>
      <c r="B20" t="s">
        <v>53</v>
      </c>
      <c r="D20" t="s">
        <v>53</v>
      </c>
      <c r="E20">
        <v>0.14799999999999999</v>
      </c>
      <c r="F20">
        <v>318</v>
      </c>
      <c r="J20" s="14" t="s">
        <v>424</v>
      </c>
      <c r="K20" s="32">
        <v>10</v>
      </c>
      <c r="M20" t="s">
        <v>55</v>
      </c>
      <c r="N20">
        <v>0.95050000000000001</v>
      </c>
    </row>
    <row r="21" spans="1:14" x14ac:dyDescent="0.25">
      <c r="A21" t="str">
        <f t="shared" si="0"/>
        <v/>
      </c>
      <c r="B21" t="s">
        <v>54</v>
      </c>
      <c r="D21" t="s">
        <v>54</v>
      </c>
      <c r="E21">
        <v>0.19139999999999999</v>
      </c>
      <c r="F21">
        <v>297</v>
      </c>
      <c r="J21" s="13" t="s">
        <v>286</v>
      </c>
      <c r="K21" s="33">
        <v>0.9647</v>
      </c>
      <c r="M21" t="s">
        <v>56</v>
      </c>
      <c r="N21">
        <v>0.78669999999999995</v>
      </c>
    </row>
    <row r="22" spans="1:14" ht="15.75" thickBot="1" x14ac:dyDescent="0.3">
      <c r="A22" t="str">
        <f t="shared" si="0"/>
        <v/>
      </c>
      <c r="B22" t="s">
        <v>55</v>
      </c>
      <c r="D22" t="s">
        <v>55</v>
      </c>
      <c r="E22">
        <v>0.95050000000000001</v>
      </c>
      <c r="F22">
        <v>15</v>
      </c>
      <c r="J22" s="14" t="s">
        <v>418</v>
      </c>
      <c r="K22" s="34">
        <v>11</v>
      </c>
      <c r="M22" t="s">
        <v>57</v>
      </c>
      <c r="N22">
        <v>0.1875</v>
      </c>
    </row>
    <row r="23" spans="1:14" x14ac:dyDescent="0.25">
      <c r="A23" t="str">
        <f t="shared" si="0"/>
        <v/>
      </c>
      <c r="B23" t="s">
        <v>56</v>
      </c>
      <c r="D23" t="s">
        <v>56</v>
      </c>
      <c r="E23">
        <v>0.78669999999999995</v>
      </c>
      <c r="F23">
        <v>76</v>
      </c>
      <c r="J23" s="13" t="s">
        <v>160</v>
      </c>
      <c r="K23" s="35">
        <v>0.9627</v>
      </c>
      <c r="M23" t="s">
        <v>58</v>
      </c>
      <c r="N23">
        <v>0.18679999999999999</v>
      </c>
    </row>
    <row r="24" spans="1:14" ht="15.75" thickBot="1" x14ac:dyDescent="0.3">
      <c r="A24" t="str">
        <f t="shared" si="0"/>
        <v/>
      </c>
      <c r="B24" t="s">
        <v>57</v>
      </c>
      <c r="D24" t="s">
        <v>57</v>
      </c>
      <c r="E24">
        <v>0.1875</v>
      </c>
      <c r="F24">
        <v>299</v>
      </c>
      <c r="J24" s="14" t="s">
        <v>405</v>
      </c>
      <c r="K24" s="36">
        <v>12</v>
      </c>
      <c r="M24" t="s">
        <v>59</v>
      </c>
      <c r="N24">
        <v>0.96889999999999998</v>
      </c>
    </row>
    <row r="25" spans="1:14" x14ac:dyDescent="0.25">
      <c r="A25" t="str">
        <f t="shared" si="0"/>
        <v/>
      </c>
      <c r="B25" t="s">
        <v>58</v>
      </c>
      <c r="D25" t="s">
        <v>58</v>
      </c>
      <c r="E25">
        <v>0.18679999999999999</v>
      </c>
      <c r="F25">
        <v>301</v>
      </c>
      <c r="J25" s="424" t="s">
        <v>300</v>
      </c>
      <c r="K25" s="37">
        <v>0.95569999999999999</v>
      </c>
      <c r="M25" t="s">
        <v>60</v>
      </c>
      <c r="N25">
        <v>0.82310000000000005</v>
      </c>
    </row>
    <row r="26" spans="1:14" ht="15.75" thickBot="1" x14ac:dyDescent="0.3">
      <c r="A26" t="str">
        <f t="shared" si="0"/>
        <v/>
      </c>
      <c r="B26" t="s">
        <v>59</v>
      </c>
      <c r="D26" t="s">
        <v>59</v>
      </c>
      <c r="E26">
        <v>0.96889999999999998</v>
      </c>
      <c r="F26">
        <v>8</v>
      </c>
      <c r="J26" s="425"/>
      <c r="K26" s="38">
        <v>13</v>
      </c>
      <c r="M26" t="s">
        <v>61</v>
      </c>
      <c r="N26">
        <v>0.3503</v>
      </c>
    </row>
    <row r="27" spans="1:14" x14ac:dyDescent="0.25">
      <c r="A27" t="str">
        <f t="shared" si="0"/>
        <v/>
      </c>
      <c r="B27" t="s">
        <v>60</v>
      </c>
      <c r="D27" t="s">
        <v>60</v>
      </c>
      <c r="E27">
        <v>0.82310000000000005</v>
      </c>
      <c r="F27">
        <v>66</v>
      </c>
      <c r="J27" s="424" t="s">
        <v>85</v>
      </c>
      <c r="K27" s="39">
        <v>0.95450000000000002</v>
      </c>
      <c r="M27" t="s">
        <v>62</v>
      </c>
      <c r="N27">
        <v>0.52410000000000001</v>
      </c>
    </row>
    <row r="28" spans="1:14" ht="15.75" thickBot="1" x14ac:dyDescent="0.3">
      <c r="A28" t="str">
        <f t="shared" si="0"/>
        <v/>
      </c>
      <c r="B28" t="s">
        <v>61</v>
      </c>
      <c r="D28" t="s">
        <v>61</v>
      </c>
      <c r="E28">
        <v>0.3503</v>
      </c>
      <c r="F28">
        <v>243</v>
      </c>
      <c r="J28" s="425"/>
      <c r="K28" s="40">
        <v>14</v>
      </c>
      <c r="M28" t="s">
        <v>63</v>
      </c>
      <c r="N28">
        <v>0.26960000000000001</v>
      </c>
    </row>
    <row r="29" spans="1:14" x14ac:dyDescent="0.25">
      <c r="A29" t="str">
        <f t="shared" si="0"/>
        <v/>
      </c>
      <c r="B29" t="s">
        <v>62</v>
      </c>
      <c r="D29" t="s">
        <v>62</v>
      </c>
      <c r="E29">
        <v>0.52410000000000001</v>
      </c>
      <c r="F29">
        <v>174</v>
      </c>
      <c r="J29" s="13" t="s">
        <v>55</v>
      </c>
      <c r="K29" s="41">
        <v>0.95050000000000001</v>
      </c>
      <c r="M29" t="s">
        <v>64</v>
      </c>
      <c r="N29">
        <v>0.22209999999999999</v>
      </c>
    </row>
    <row r="30" spans="1:14" ht="15.75" thickBot="1" x14ac:dyDescent="0.3">
      <c r="A30" t="str">
        <f t="shared" si="0"/>
        <v/>
      </c>
      <c r="B30" t="s">
        <v>63</v>
      </c>
      <c r="D30" t="s">
        <v>63</v>
      </c>
      <c r="E30">
        <v>0.26960000000000001</v>
      </c>
      <c r="F30">
        <v>276</v>
      </c>
      <c r="J30" s="14" t="s">
        <v>405</v>
      </c>
      <c r="K30" s="42">
        <v>15</v>
      </c>
      <c r="M30" t="s">
        <v>65</v>
      </c>
      <c r="N30">
        <v>0.34510000000000002</v>
      </c>
    </row>
    <row r="31" spans="1:14" x14ac:dyDescent="0.25">
      <c r="A31" t="str">
        <f t="shared" si="0"/>
        <v/>
      </c>
      <c r="B31" t="s">
        <v>64</v>
      </c>
      <c r="D31" t="s">
        <v>64</v>
      </c>
      <c r="E31">
        <v>0.22209999999999999</v>
      </c>
      <c r="F31">
        <v>287</v>
      </c>
      <c r="J31" s="13" t="s">
        <v>69</v>
      </c>
      <c r="K31" s="43">
        <v>0.9405</v>
      </c>
      <c r="M31" t="s">
        <v>66</v>
      </c>
      <c r="N31">
        <v>0.47339999999999999</v>
      </c>
    </row>
    <row r="32" spans="1:14" ht="15.75" thickBot="1" x14ac:dyDescent="0.3">
      <c r="A32" t="str">
        <f t="shared" si="0"/>
        <v/>
      </c>
      <c r="B32" t="s">
        <v>65</v>
      </c>
      <c r="D32" t="s">
        <v>65</v>
      </c>
      <c r="E32">
        <v>0.34510000000000002</v>
      </c>
      <c r="F32">
        <v>246</v>
      </c>
      <c r="J32" s="14" t="s">
        <v>409</v>
      </c>
      <c r="K32" s="44">
        <v>16</v>
      </c>
      <c r="M32" t="s">
        <v>67</v>
      </c>
      <c r="N32">
        <v>0.65529999999999999</v>
      </c>
    </row>
    <row r="33" spans="1:14" x14ac:dyDescent="0.25">
      <c r="A33" t="str">
        <f t="shared" si="0"/>
        <v/>
      </c>
      <c r="B33" t="s">
        <v>66</v>
      </c>
      <c r="D33" t="s">
        <v>66</v>
      </c>
      <c r="E33">
        <v>0.47339999999999999</v>
      </c>
      <c r="F33">
        <v>193</v>
      </c>
      <c r="J33" s="13" t="s">
        <v>159</v>
      </c>
      <c r="K33" s="45">
        <v>0.94010000000000005</v>
      </c>
      <c r="M33" t="s">
        <v>68</v>
      </c>
      <c r="N33">
        <v>0.93359999999999999</v>
      </c>
    </row>
    <row r="34" spans="1:14" ht="15.75" thickBot="1" x14ac:dyDescent="0.3">
      <c r="A34" t="str">
        <f t="shared" si="0"/>
        <v/>
      </c>
      <c r="B34" t="s">
        <v>67</v>
      </c>
      <c r="D34" t="s">
        <v>67</v>
      </c>
      <c r="E34">
        <v>0.65529999999999999</v>
      </c>
      <c r="F34">
        <v>129</v>
      </c>
      <c r="J34" s="14" t="s">
        <v>408</v>
      </c>
      <c r="K34" s="46">
        <v>17</v>
      </c>
      <c r="M34" t="s">
        <v>69</v>
      </c>
      <c r="N34">
        <v>0.9405</v>
      </c>
    </row>
    <row r="35" spans="1:14" x14ac:dyDescent="0.25">
      <c r="A35" t="str">
        <f t="shared" si="0"/>
        <v/>
      </c>
      <c r="B35" t="s">
        <v>68</v>
      </c>
      <c r="D35" t="s">
        <v>68</v>
      </c>
      <c r="E35">
        <v>0.93359999999999999</v>
      </c>
      <c r="F35">
        <v>20</v>
      </c>
      <c r="J35" s="13" t="s">
        <v>251</v>
      </c>
      <c r="K35" s="47">
        <v>0.93920000000000003</v>
      </c>
      <c r="M35" t="s">
        <v>70</v>
      </c>
      <c r="N35">
        <v>0.4985</v>
      </c>
    </row>
    <row r="36" spans="1:14" ht="15.75" thickBot="1" x14ac:dyDescent="0.3">
      <c r="A36" t="str">
        <f t="shared" si="0"/>
        <v/>
      </c>
      <c r="B36" t="s">
        <v>69</v>
      </c>
      <c r="D36" t="s">
        <v>69</v>
      </c>
      <c r="E36">
        <v>0.9405</v>
      </c>
      <c r="F36">
        <v>16</v>
      </c>
      <c r="J36" s="14" t="s">
        <v>407</v>
      </c>
      <c r="K36" s="48">
        <v>18</v>
      </c>
      <c r="M36" t="s">
        <v>71</v>
      </c>
      <c r="N36">
        <v>0.36159999999999998</v>
      </c>
    </row>
    <row r="37" spans="1:14" x14ac:dyDescent="0.25">
      <c r="A37" t="str">
        <f t="shared" si="0"/>
        <v/>
      </c>
      <c r="B37" t="s">
        <v>70</v>
      </c>
      <c r="D37" t="s">
        <v>70</v>
      </c>
      <c r="E37">
        <v>0.4985</v>
      </c>
      <c r="F37">
        <v>187</v>
      </c>
      <c r="J37" s="13" t="s">
        <v>234</v>
      </c>
      <c r="K37" s="49">
        <v>0.93799999999999994</v>
      </c>
      <c r="M37" t="s">
        <v>72</v>
      </c>
      <c r="N37">
        <v>0.1774</v>
      </c>
    </row>
    <row r="38" spans="1:14" ht="15.75" thickBot="1" x14ac:dyDescent="0.3">
      <c r="A38" t="str">
        <f t="shared" si="0"/>
        <v/>
      </c>
      <c r="B38" t="s">
        <v>71</v>
      </c>
      <c r="D38" t="s">
        <v>71</v>
      </c>
      <c r="E38">
        <v>0.36159999999999998</v>
      </c>
      <c r="F38">
        <v>241</v>
      </c>
      <c r="J38" s="14" t="s">
        <v>419</v>
      </c>
      <c r="K38" s="50">
        <v>19</v>
      </c>
      <c r="M38" t="s">
        <v>73</v>
      </c>
      <c r="N38">
        <v>0.30470000000000003</v>
      </c>
    </row>
    <row r="39" spans="1:14" x14ac:dyDescent="0.25">
      <c r="A39" t="str">
        <f t="shared" si="0"/>
        <v/>
      </c>
      <c r="B39" t="s">
        <v>72</v>
      </c>
      <c r="D39" t="s">
        <v>72</v>
      </c>
      <c r="E39">
        <v>0.1774</v>
      </c>
      <c r="F39">
        <v>304</v>
      </c>
      <c r="J39" s="13" t="s">
        <v>68</v>
      </c>
      <c r="K39" s="51">
        <v>0.93359999999999999</v>
      </c>
      <c r="M39" t="s">
        <v>74</v>
      </c>
      <c r="N39">
        <v>0.75149999999999995</v>
      </c>
    </row>
    <row r="40" spans="1:14" ht="15.75" thickBot="1" x14ac:dyDescent="0.3">
      <c r="A40" t="str">
        <f t="shared" si="0"/>
        <v/>
      </c>
      <c r="B40" t="s">
        <v>73</v>
      </c>
      <c r="D40" t="s">
        <v>73</v>
      </c>
      <c r="E40">
        <v>0.30470000000000003</v>
      </c>
      <c r="F40">
        <v>259</v>
      </c>
      <c r="J40" s="14" t="s">
        <v>412</v>
      </c>
      <c r="K40" s="52">
        <v>20</v>
      </c>
      <c r="M40" t="s">
        <v>75</v>
      </c>
      <c r="N40">
        <v>0.23630000000000001</v>
      </c>
    </row>
    <row r="41" spans="1:14" x14ac:dyDescent="0.25">
      <c r="A41" t="str">
        <f t="shared" si="0"/>
        <v/>
      </c>
      <c r="B41" t="s">
        <v>74</v>
      </c>
      <c r="D41" t="s">
        <v>74</v>
      </c>
      <c r="E41">
        <v>0.75149999999999995</v>
      </c>
      <c r="F41">
        <v>94</v>
      </c>
      <c r="J41" s="13" t="s">
        <v>47</v>
      </c>
      <c r="K41" s="53">
        <v>0.93330000000000002</v>
      </c>
      <c r="M41" t="s">
        <v>76</v>
      </c>
      <c r="N41">
        <v>0.28749999999999998</v>
      </c>
    </row>
    <row r="42" spans="1:14" ht="15.75" thickBot="1" x14ac:dyDescent="0.3">
      <c r="A42" t="str">
        <f t="shared" si="0"/>
        <v/>
      </c>
      <c r="B42" t="s">
        <v>75</v>
      </c>
      <c r="D42" t="s">
        <v>75</v>
      </c>
      <c r="E42">
        <v>0.23630000000000001</v>
      </c>
      <c r="F42">
        <v>285</v>
      </c>
      <c r="J42" s="14" t="s">
        <v>402</v>
      </c>
      <c r="K42" s="54">
        <v>21</v>
      </c>
      <c r="M42" t="s">
        <v>77</v>
      </c>
      <c r="N42">
        <v>9.0399999999999994E-2</v>
      </c>
    </row>
    <row r="43" spans="1:14" x14ac:dyDescent="0.25">
      <c r="A43" t="str">
        <f t="shared" si="0"/>
        <v/>
      </c>
      <c r="B43" t="s">
        <v>76</v>
      </c>
      <c r="D43" t="s">
        <v>76</v>
      </c>
      <c r="E43">
        <v>0.28749999999999998</v>
      </c>
      <c r="F43">
        <v>267</v>
      </c>
      <c r="J43" s="13" t="s">
        <v>255</v>
      </c>
      <c r="K43" s="55">
        <v>0.93110000000000004</v>
      </c>
      <c r="M43" t="s">
        <v>78</v>
      </c>
      <c r="N43">
        <v>0.17510000000000001</v>
      </c>
    </row>
    <row r="44" spans="1:14" ht="15.75" thickBot="1" x14ac:dyDescent="0.3">
      <c r="A44" t="str">
        <f t="shared" si="0"/>
        <v/>
      </c>
      <c r="B44" t="s">
        <v>77</v>
      </c>
      <c r="D44" t="s">
        <v>77</v>
      </c>
      <c r="E44">
        <v>9.0399999999999994E-2</v>
      </c>
      <c r="F44">
        <v>337</v>
      </c>
      <c r="J44" s="14" t="s">
        <v>418</v>
      </c>
      <c r="K44" s="56">
        <v>22</v>
      </c>
      <c r="M44" t="s">
        <v>79</v>
      </c>
      <c r="N44">
        <v>0.65529999999999999</v>
      </c>
    </row>
    <row r="45" spans="1:14" x14ac:dyDescent="0.25">
      <c r="A45" t="str">
        <f t="shared" si="0"/>
        <v/>
      </c>
      <c r="B45" t="s">
        <v>78</v>
      </c>
      <c r="D45" t="s">
        <v>78</v>
      </c>
      <c r="E45">
        <v>0.17510000000000001</v>
      </c>
      <c r="F45">
        <v>307</v>
      </c>
      <c r="J45" s="13" t="s">
        <v>167</v>
      </c>
      <c r="K45" s="57">
        <v>0.93079999999999996</v>
      </c>
      <c r="M45" t="s">
        <v>80</v>
      </c>
      <c r="N45">
        <v>0.65990000000000004</v>
      </c>
    </row>
    <row r="46" spans="1:14" ht="15.75" thickBot="1" x14ac:dyDescent="0.3">
      <c r="A46" t="str">
        <f t="shared" si="0"/>
        <v/>
      </c>
      <c r="B46" t="s">
        <v>79</v>
      </c>
      <c r="D46" t="s">
        <v>79</v>
      </c>
      <c r="E46">
        <v>0.65529999999999999</v>
      </c>
      <c r="F46">
        <v>130</v>
      </c>
      <c r="J46" s="14" t="s">
        <v>393</v>
      </c>
      <c r="K46" s="58">
        <v>23</v>
      </c>
      <c r="M46" t="s">
        <v>81</v>
      </c>
      <c r="N46">
        <v>0.39529999999999998</v>
      </c>
    </row>
    <row r="47" spans="1:14" x14ac:dyDescent="0.25">
      <c r="A47" t="str">
        <f t="shared" si="0"/>
        <v/>
      </c>
      <c r="B47" t="s">
        <v>80</v>
      </c>
      <c r="D47" t="s">
        <v>80</v>
      </c>
      <c r="E47">
        <v>0.65990000000000004</v>
      </c>
      <c r="F47">
        <v>128</v>
      </c>
      <c r="J47" s="13" t="s">
        <v>136</v>
      </c>
      <c r="K47" s="59">
        <v>0.92689999999999995</v>
      </c>
      <c r="M47" t="s">
        <v>82</v>
      </c>
      <c r="N47">
        <v>0.48020000000000002</v>
      </c>
    </row>
    <row r="48" spans="1:14" ht="15.75" thickBot="1" x14ac:dyDescent="0.3">
      <c r="A48" t="str">
        <f t="shared" si="0"/>
        <v/>
      </c>
      <c r="B48" t="s">
        <v>81</v>
      </c>
      <c r="D48" t="s">
        <v>81</v>
      </c>
      <c r="E48">
        <v>0.39529999999999998</v>
      </c>
      <c r="F48">
        <v>224</v>
      </c>
      <c r="J48" s="14" t="s">
        <v>397</v>
      </c>
      <c r="K48" s="60">
        <v>24</v>
      </c>
      <c r="M48" t="s">
        <v>83</v>
      </c>
      <c r="N48">
        <v>0.28239999999999998</v>
      </c>
    </row>
    <row r="49" spans="1:14" x14ac:dyDescent="0.25">
      <c r="A49" t="str">
        <f t="shared" si="0"/>
        <v/>
      </c>
      <c r="B49" t="s">
        <v>82</v>
      </c>
      <c r="D49" t="s">
        <v>82</v>
      </c>
      <c r="E49">
        <v>0.48020000000000002</v>
      </c>
      <c r="F49">
        <v>192</v>
      </c>
      <c r="J49" s="424" t="s">
        <v>318</v>
      </c>
      <c r="K49" s="61">
        <v>0.92500000000000004</v>
      </c>
      <c r="M49" t="s">
        <v>84</v>
      </c>
      <c r="N49">
        <v>0.74690000000000001</v>
      </c>
    </row>
    <row r="50" spans="1:14" ht="15.75" thickBot="1" x14ac:dyDescent="0.3">
      <c r="A50" t="str">
        <f t="shared" si="0"/>
        <v/>
      </c>
      <c r="B50" t="s">
        <v>83</v>
      </c>
      <c r="D50" t="s">
        <v>83</v>
      </c>
      <c r="E50">
        <v>0.28239999999999998</v>
      </c>
      <c r="F50">
        <v>269</v>
      </c>
      <c r="J50" s="425"/>
      <c r="K50" s="62">
        <v>25</v>
      </c>
      <c r="M50" t="s">
        <v>85</v>
      </c>
      <c r="N50">
        <v>0.95450000000000002</v>
      </c>
    </row>
    <row r="51" spans="1:14" ht="15.75" thickBot="1" x14ac:dyDescent="0.3">
      <c r="A51" t="str">
        <f t="shared" si="0"/>
        <v/>
      </c>
      <c r="B51" t="s">
        <v>84</v>
      </c>
      <c r="D51" t="s">
        <v>84</v>
      </c>
      <c r="E51">
        <v>0.74690000000000001</v>
      </c>
      <c r="F51">
        <v>95</v>
      </c>
      <c r="J51" s="63" t="s">
        <v>23</v>
      </c>
      <c r="K51" s="64" t="s">
        <v>391</v>
      </c>
      <c r="M51" t="s">
        <v>86</v>
      </c>
      <c r="N51">
        <v>0.71340000000000003</v>
      </c>
    </row>
    <row r="52" spans="1:14" x14ac:dyDescent="0.25">
      <c r="A52" t="str">
        <f t="shared" si="0"/>
        <v/>
      </c>
      <c r="B52" t="s">
        <v>85</v>
      </c>
      <c r="D52" t="s">
        <v>85</v>
      </c>
      <c r="E52">
        <v>0.95450000000000002</v>
      </c>
      <c r="F52">
        <v>14</v>
      </c>
      <c r="J52" s="13" t="s">
        <v>98</v>
      </c>
      <c r="K52" s="65">
        <v>0.92400000000000004</v>
      </c>
      <c r="M52" t="s">
        <v>87</v>
      </c>
      <c r="N52">
        <v>0.70289999999999997</v>
      </c>
    </row>
    <row r="53" spans="1:14" ht="15.75" thickBot="1" x14ac:dyDescent="0.3">
      <c r="A53" t="str">
        <f t="shared" si="0"/>
        <v/>
      </c>
      <c r="B53" t="s">
        <v>86</v>
      </c>
      <c r="D53" t="s">
        <v>86</v>
      </c>
      <c r="E53">
        <v>0.71340000000000003</v>
      </c>
      <c r="F53">
        <v>104</v>
      </c>
      <c r="J53" s="14" t="s">
        <v>415</v>
      </c>
      <c r="K53" s="66">
        <v>26</v>
      </c>
      <c r="M53" t="s">
        <v>88</v>
      </c>
      <c r="N53">
        <v>0.5726</v>
      </c>
    </row>
    <row r="54" spans="1:14" x14ac:dyDescent="0.25">
      <c r="A54" t="str">
        <f t="shared" si="0"/>
        <v/>
      </c>
      <c r="B54" t="s">
        <v>87</v>
      </c>
      <c r="D54" t="s">
        <v>87</v>
      </c>
      <c r="E54">
        <v>0.70289999999999997</v>
      </c>
      <c r="F54">
        <v>110</v>
      </c>
      <c r="J54" s="13" t="s">
        <v>250</v>
      </c>
      <c r="K54" s="67">
        <v>0.91510000000000002</v>
      </c>
      <c r="M54" t="s">
        <v>89</v>
      </c>
      <c r="N54">
        <v>0.2676</v>
      </c>
    </row>
    <row r="55" spans="1:14" ht="15.75" thickBot="1" x14ac:dyDescent="0.3">
      <c r="A55" t="str">
        <f t="shared" si="0"/>
        <v/>
      </c>
      <c r="B55" t="s">
        <v>88</v>
      </c>
      <c r="D55" t="s">
        <v>88</v>
      </c>
      <c r="E55">
        <v>0.5726</v>
      </c>
      <c r="F55">
        <v>162</v>
      </c>
      <c r="J55" s="14" t="s">
        <v>420</v>
      </c>
      <c r="K55" s="68">
        <v>27</v>
      </c>
      <c r="M55" t="s">
        <v>90</v>
      </c>
      <c r="N55">
        <v>0.50719999999999998</v>
      </c>
    </row>
    <row r="56" spans="1:14" x14ac:dyDescent="0.25">
      <c r="A56" t="str">
        <f t="shared" si="0"/>
        <v/>
      </c>
      <c r="B56" t="s">
        <v>89</v>
      </c>
      <c r="D56" t="s">
        <v>89</v>
      </c>
      <c r="E56">
        <v>0.2676</v>
      </c>
      <c r="F56">
        <v>278</v>
      </c>
      <c r="J56" s="424" t="s">
        <v>120</v>
      </c>
      <c r="K56" s="69">
        <v>0.91049999999999998</v>
      </c>
      <c r="M56" t="s">
        <v>91</v>
      </c>
      <c r="N56">
        <v>0.86170000000000002</v>
      </c>
    </row>
    <row r="57" spans="1:14" ht="15.75" thickBot="1" x14ac:dyDescent="0.3">
      <c r="A57" t="str">
        <f t="shared" si="0"/>
        <v/>
      </c>
      <c r="B57" t="s">
        <v>90</v>
      </c>
      <c r="D57" t="s">
        <v>90</v>
      </c>
      <c r="E57">
        <v>0.50719999999999998</v>
      </c>
      <c r="F57">
        <v>184</v>
      </c>
      <c r="J57" s="425"/>
      <c r="K57" s="70">
        <v>28</v>
      </c>
      <c r="M57" t="s">
        <v>92</v>
      </c>
      <c r="N57">
        <v>0.4582</v>
      </c>
    </row>
    <row r="58" spans="1:14" x14ac:dyDescent="0.25">
      <c r="A58" t="str">
        <f t="shared" si="0"/>
        <v/>
      </c>
      <c r="B58" t="s">
        <v>91</v>
      </c>
      <c r="D58" t="s">
        <v>91</v>
      </c>
      <c r="E58">
        <v>0.86170000000000002</v>
      </c>
      <c r="F58">
        <v>48</v>
      </c>
      <c r="J58" s="13" t="s">
        <v>362</v>
      </c>
      <c r="K58" s="71">
        <v>0.91</v>
      </c>
      <c r="M58" t="s">
        <v>93</v>
      </c>
      <c r="N58">
        <v>0.83069999999999999</v>
      </c>
    </row>
    <row r="59" spans="1:14" ht="15.75" thickBot="1" x14ac:dyDescent="0.3">
      <c r="A59" t="str">
        <f t="shared" si="0"/>
        <v/>
      </c>
      <c r="B59" t="s">
        <v>92</v>
      </c>
      <c r="D59" t="s">
        <v>92</v>
      </c>
      <c r="E59">
        <v>0.4582</v>
      </c>
      <c r="F59">
        <v>202</v>
      </c>
      <c r="J59" s="14" t="s">
        <v>393</v>
      </c>
      <c r="K59" s="72">
        <v>29</v>
      </c>
      <c r="M59" t="s">
        <v>94</v>
      </c>
      <c r="N59">
        <v>9.0499999999999997E-2</v>
      </c>
    </row>
    <row r="60" spans="1:14" x14ac:dyDescent="0.25">
      <c r="A60" t="str">
        <f t="shared" si="0"/>
        <v/>
      </c>
      <c r="B60" t="s">
        <v>93</v>
      </c>
      <c r="D60" t="s">
        <v>93</v>
      </c>
      <c r="E60">
        <v>0.83069999999999999</v>
      </c>
      <c r="F60">
        <v>62</v>
      </c>
      <c r="J60" s="13" t="s">
        <v>194</v>
      </c>
      <c r="K60" s="73">
        <v>0.90749999999999997</v>
      </c>
      <c r="M60" t="s">
        <v>95</v>
      </c>
      <c r="N60">
        <v>0.36220000000000002</v>
      </c>
    </row>
    <row r="61" spans="1:14" ht="15.75" thickBot="1" x14ac:dyDescent="0.3">
      <c r="A61" t="str">
        <f t="shared" si="0"/>
        <v/>
      </c>
      <c r="B61" t="s">
        <v>94</v>
      </c>
      <c r="D61" t="s">
        <v>94</v>
      </c>
      <c r="E61">
        <v>9.0499999999999997E-2</v>
      </c>
      <c r="F61">
        <v>336</v>
      </c>
      <c r="J61" s="14" t="s">
        <v>411</v>
      </c>
      <c r="K61" s="74">
        <v>30</v>
      </c>
      <c r="M61" t="s">
        <v>96</v>
      </c>
      <c r="N61">
        <v>0.75790000000000002</v>
      </c>
    </row>
    <row r="62" spans="1:14" x14ac:dyDescent="0.25">
      <c r="A62" t="str">
        <f t="shared" si="0"/>
        <v/>
      </c>
      <c r="B62" t="s">
        <v>95</v>
      </c>
      <c r="D62" t="s">
        <v>95</v>
      </c>
      <c r="E62">
        <v>0.36220000000000002</v>
      </c>
      <c r="F62">
        <v>240</v>
      </c>
      <c r="J62" s="13" t="s">
        <v>341</v>
      </c>
      <c r="K62" s="75">
        <v>0.90690000000000004</v>
      </c>
      <c r="M62" t="s">
        <v>97</v>
      </c>
      <c r="N62">
        <v>0.36570000000000003</v>
      </c>
    </row>
    <row r="63" spans="1:14" ht="15.75" thickBot="1" x14ac:dyDescent="0.3">
      <c r="A63" t="str">
        <f t="shared" si="0"/>
        <v/>
      </c>
      <c r="B63" t="s">
        <v>96</v>
      </c>
      <c r="D63" t="s">
        <v>96</v>
      </c>
      <c r="E63">
        <v>0.75790000000000002</v>
      </c>
      <c r="F63">
        <v>93</v>
      </c>
      <c r="J63" s="14" t="s">
        <v>423</v>
      </c>
      <c r="K63" s="76">
        <v>31</v>
      </c>
      <c r="M63" t="s">
        <v>98</v>
      </c>
      <c r="N63">
        <v>0.92400000000000004</v>
      </c>
    </row>
    <row r="64" spans="1:14" x14ac:dyDescent="0.25">
      <c r="A64" t="str">
        <f t="shared" si="0"/>
        <v/>
      </c>
      <c r="B64" t="s">
        <v>97</v>
      </c>
      <c r="D64" t="s">
        <v>97</v>
      </c>
      <c r="E64">
        <v>0.36570000000000003</v>
      </c>
      <c r="F64">
        <v>237</v>
      </c>
      <c r="J64" s="13" t="s">
        <v>131</v>
      </c>
      <c r="K64" s="77">
        <v>0.90539999999999998</v>
      </c>
      <c r="M64" t="s">
        <v>99</v>
      </c>
      <c r="N64">
        <v>0.87329999999999997</v>
      </c>
    </row>
    <row r="65" spans="1:14" ht="15.75" thickBot="1" x14ac:dyDescent="0.3">
      <c r="A65" t="str">
        <f t="shared" si="0"/>
        <v/>
      </c>
      <c r="B65" t="s">
        <v>98</v>
      </c>
      <c r="D65" t="s">
        <v>98</v>
      </c>
      <c r="E65">
        <v>0.92400000000000004</v>
      </c>
      <c r="F65">
        <v>26</v>
      </c>
      <c r="J65" s="14" t="s">
        <v>411</v>
      </c>
      <c r="K65" s="78">
        <v>32</v>
      </c>
      <c r="M65" t="s">
        <v>100</v>
      </c>
      <c r="N65">
        <v>0.21460000000000001</v>
      </c>
    </row>
    <row r="66" spans="1:14" x14ac:dyDescent="0.25">
      <c r="A66" t="str">
        <f t="shared" si="0"/>
        <v/>
      </c>
      <c r="B66" t="s">
        <v>99</v>
      </c>
      <c r="D66" t="s">
        <v>99</v>
      </c>
      <c r="E66">
        <v>0.87329999999999997</v>
      </c>
      <c r="F66">
        <v>46</v>
      </c>
      <c r="J66" s="13" t="s">
        <v>247</v>
      </c>
      <c r="K66" s="79">
        <v>0.90529999999999999</v>
      </c>
      <c r="M66" t="s">
        <v>101</v>
      </c>
      <c r="N66">
        <v>0.1452</v>
      </c>
    </row>
    <row r="67" spans="1:14" ht="15.75" thickBot="1" x14ac:dyDescent="0.3">
      <c r="A67" t="str">
        <f t="shared" ref="A67:A130" si="1">IF(B67=D67,"","BAD")</f>
        <v/>
      </c>
      <c r="B67" t="s">
        <v>100</v>
      </c>
      <c r="D67" t="s">
        <v>100</v>
      </c>
      <c r="E67">
        <v>0.21460000000000001</v>
      </c>
      <c r="F67">
        <v>289</v>
      </c>
      <c r="J67" s="14" t="s">
        <v>398</v>
      </c>
      <c r="K67" s="80">
        <v>33</v>
      </c>
      <c r="M67" t="s">
        <v>102</v>
      </c>
      <c r="N67">
        <v>0.28439999999999999</v>
      </c>
    </row>
    <row r="68" spans="1:14" x14ac:dyDescent="0.25">
      <c r="A68" t="str">
        <f t="shared" si="1"/>
        <v/>
      </c>
      <c r="B68" t="s">
        <v>101</v>
      </c>
      <c r="D68" t="s">
        <v>101</v>
      </c>
      <c r="E68">
        <v>0.1452</v>
      </c>
      <c r="F68">
        <v>321</v>
      </c>
      <c r="J68" s="13" t="s">
        <v>231</v>
      </c>
      <c r="K68" s="81">
        <v>0.90280000000000005</v>
      </c>
      <c r="M68" t="s">
        <v>103</v>
      </c>
      <c r="N68">
        <v>0.51390000000000002</v>
      </c>
    </row>
    <row r="69" spans="1:14" ht="15.75" thickBot="1" x14ac:dyDescent="0.3">
      <c r="A69" t="str">
        <f t="shared" si="1"/>
        <v/>
      </c>
      <c r="B69" t="s">
        <v>102</v>
      </c>
      <c r="D69" t="s">
        <v>102</v>
      </c>
      <c r="E69">
        <v>0.28439999999999999</v>
      </c>
      <c r="F69">
        <v>268</v>
      </c>
      <c r="J69" s="14" t="s">
        <v>396</v>
      </c>
      <c r="K69" s="82">
        <v>34</v>
      </c>
      <c r="M69" t="s">
        <v>104</v>
      </c>
      <c r="N69">
        <v>0.41339999999999999</v>
      </c>
    </row>
    <row r="70" spans="1:14" x14ac:dyDescent="0.25">
      <c r="A70" t="str">
        <f t="shared" si="1"/>
        <v/>
      </c>
      <c r="B70" t="s">
        <v>103</v>
      </c>
      <c r="D70" t="s">
        <v>103</v>
      </c>
      <c r="E70">
        <v>0.51390000000000002</v>
      </c>
      <c r="F70">
        <v>177</v>
      </c>
      <c r="J70" s="13" t="s">
        <v>323</v>
      </c>
      <c r="K70" s="83">
        <v>0.89170000000000005</v>
      </c>
      <c r="M70" t="s">
        <v>105</v>
      </c>
      <c r="N70">
        <v>0.66830000000000001</v>
      </c>
    </row>
    <row r="71" spans="1:14" ht="15.75" thickBot="1" x14ac:dyDescent="0.3">
      <c r="A71" t="str">
        <f t="shared" si="1"/>
        <v/>
      </c>
      <c r="B71" t="s">
        <v>104</v>
      </c>
      <c r="D71" t="s">
        <v>104</v>
      </c>
      <c r="E71">
        <v>0.41339999999999999</v>
      </c>
      <c r="F71">
        <v>216</v>
      </c>
      <c r="J71" s="14" t="s">
        <v>406</v>
      </c>
      <c r="K71" s="84">
        <v>35</v>
      </c>
      <c r="M71" t="s">
        <v>106</v>
      </c>
      <c r="N71">
        <v>0.17660000000000001</v>
      </c>
    </row>
    <row r="72" spans="1:14" x14ac:dyDescent="0.25">
      <c r="A72" t="str">
        <f t="shared" si="1"/>
        <v/>
      </c>
      <c r="B72" t="s">
        <v>105</v>
      </c>
      <c r="D72" t="s">
        <v>105</v>
      </c>
      <c r="E72">
        <v>0.66830000000000001</v>
      </c>
      <c r="F72">
        <v>127</v>
      </c>
      <c r="J72" s="13" t="s">
        <v>311</v>
      </c>
      <c r="K72" s="85">
        <v>0.89149999999999996</v>
      </c>
      <c r="M72" t="s">
        <v>107</v>
      </c>
      <c r="N72">
        <v>0.98809999999999998</v>
      </c>
    </row>
    <row r="73" spans="1:14" ht="15.75" thickBot="1" x14ac:dyDescent="0.3">
      <c r="A73" t="str">
        <f t="shared" si="1"/>
        <v/>
      </c>
      <c r="B73" t="s">
        <v>106</v>
      </c>
      <c r="D73" t="s">
        <v>106</v>
      </c>
      <c r="E73">
        <v>0.17660000000000001</v>
      </c>
      <c r="F73">
        <v>305</v>
      </c>
      <c r="J73" s="14" t="s">
        <v>413</v>
      </c>
      <c r="K73" s="86">
        <v>36</v>
      </c>
      <c r="M73" t="s">
        <v>108</v>
      </c>
      <c r="N73">
        <v>0.73719999999999997</v>
      </c>
    </row>
    <row r="74" spans="1:14" x14ac:dyDescent="0.25">
      <c r="A74" t="str">
        <f t="shared" si="1"/>
        <v/>
      </c>
      <c r="B74" t="s">
        <v>107</v>
      </c>
      <c r="D74" t="s">
        <v>107</v>
      </c>
      <c r="E74">
        <v>0.98809999999999998</v>
      </c>
      <c r="F74">
        <v>3</v>
      </c>
      <c r="J74" s="424" t="s">
        <v>324</v>
      </c>
      <c r="K74" s="87">
        <v>0.89139999999999997</v>
      </c>
      <c r="M74" t="s">
        <v>109</v>
      </c>
      <c r="N74">
        <v>0.66920000000000002</v>
      </c>
    </row>
    <row r="75" spans="1:14" ht="15.75" thickBot="1" x14ac:dyDescent="0.3">
      <c r="A75" t="str">
        <f t="shared" si="1"/>
        <v/>
      </c>
      <c r="B75" t="s">
        <v>108</v>
      </c>
      <c r="D75" t="s">
        <v>108</v>
      </c>
      <c r="E75">
        <v>0.73719999999999997</v>
      </c>
      <c r="F75">
        <v>100</v>
      </c>
      <c r="J75" s="425"/>
      <c r="K75" s="88">
        <v>37</v>
      </c>
      <c r="M75" t="s">
        <v>110</v>
      </c>
      <c r="N75">
        <v>0.3649</v>
      </c>
    </row>
    <row r="76" spans="1:14" x14ac:dyDescent="0.25">
      <c r="A76" t="str">
        <f t="shared" si="1"/>
        <v/>
      </c>
      <c r="B76" t="s">
        <v>109</v>
      </c>
      <c r="D76" t="s">
        <v>109</v>
      </c>
      <c r="E76">
        <v>0.66920000000000002</v>
      </c>
      <c r="F76">
        <v>125</v>
      </c>
      <c r="J76" s="13" t="s">
        <v>370</v>
      </c>
      <c r="K76" s="89">
        <v>0.88839999999999997</v>
      </c>
      <c r="M76" t="s">
        <v>111</v>
      </c>
      <c r="N76">
        <v>0.38840000000000002</v>
      </c>
    </row>
    <row r="77" spans="1:14" ht="15.75" thickBot="1" x14ac:dyDescent="0.3">
      <c r="A77" t="str">
        <f t="shared" si="1"/>
        <v/>
      </c>
      <c r="B77" t="s">
        <v>110</v>
      </c>
      <c r="D77" t="s">
        <v>110</v>
      </c>
      <c r="E77">
        <v>0.3649</v>
      </c>
      <c r="F77">
        <v>238</v>
      </c>
      <c r="J77" s="14" t="s">
        <v>403</v>
      </c>
      <c r="K77" s="90">
        <v>38</v>
      </c>
      <c r="M77" t="s">
        <v>112</v>
      </c>
      <c r="N77">
        <v>0.51639999999999997</v>
      </c>
    </row>
    <row r="78" spans="1:14" x14ac:dyDescent="0.25">
      <c r="A78" t="str">
        <f t="shared" si="1"/>
        <v/>
      </c>
      <c r="B78" t="s">
        <v>111</v>
      </c>
      <c r="D78" t="s">
        <v>111</v>
      </c>
      <c r="E78">
        <v>0.38840000000000002</v>
      </c>
      <c r="F78">
        <v>227</v>
      </c>
      <c r="J78" s="424" t="s">
        <v>152</v>
      </c>
      <c r="K78" s="91">
        <v>0.88139999999999996</v>
      </c>
      <c r="M78" t="s">
        <v>113</v>
      </c>
      <c r="N78">
        <v>0.5907</v>
      </c>
    </row>
    <row r="79" spans="1:14" ht="15.75" thickBot="1" x14ac:dyDescent="0.3">
      <c r="A79" t="str">
        <f t="shared" si="1"/>
        <v/>
      </c>
      <c r="B79" t="s">
        <v>112</v>
      </c>
      <c r="D79" t="s">
        <v>112</v>
      </c>
      <c r="E79">
        <v>0.51639999999999997</v>
      </c>
      <c r="F79">
        <v>175</v>
      </c>
      <c r="J79" s="425"/>
      <c r="K79" s="92">
        <v>39</v>
      </c>
      <c r="M79" t="s">
        <v>114</v>
      </c>
      <c r="N79">
        <v>0.44180000000000003</v>
      </c>
    </row>
    <row r="80" spans="1:14" x14ac:dyDescent="0.25">
      <c r="A80" t="str">
        <f t="shared" si="1"/>
        <v/>
      </c>
      <c r="B80" t="s">
        <v>113</v>
      </c>
      <c r="D80" t="s">
        <v>113</v>
      </c>
      <c r="E80">
        <v>0.5907</v>
      </c>
      <c r="F80">
        <v>155</v>
      </c>
      <c r="J80" s="424" t="s">
        <v>253</v>
      </c>
      <c r="K80" s="93">
        <v>0.87880000000000003</v>
      </c>
      <c r="M80" t="s">
        <v>115</v>
      </c>
      <c r="N80">
        <v>0.4672</v>
      </c>
    </row>
    <row r="81" spans="1:14" ht="15.75" thickBot="1" x14ac:dyDescent="0.3">
      <c r="A81" t="str">
        <f t="shared" si="1"/>
        <v/>
      </c>
      <c r="B81" t="s">
        <v>114</v>
      </c>
      <c r="D81" t="s">
        <v>114</v>
      </c>
      <c r="E81">
        <v>0.44180000000000003</v>
      </c>
      <c r="F81">
        <v>208</v>
      </c>
      <c r="J81" s="425"/>
      <c r="K81" s="94">
        <v>40</v>
      </c>
      <c r="M81" t="s">
        <v>116</v>
      </c>
      <c r="N81">
        <v>0.49370000000000003</v>
      </c>
    </row>
    <row r="82" spans="1:14" x14ac:dyDescent="0.25">
      <c r="A82" t="str">
        <f t="shared" si="1"/>
        <v/>
      </c>
      <c r="B82" t="s">
        <v>115</v>
      </c>
      <c r="D82" t="s">
        <v>115</v>
      </c>
      <c r="E82">
        <v>0.4672</v>
      </c>
      <c r="F82">
        <v>196</v>
      </c>
      <c r="J82" s="424" t="s">
        <v>261</v>
      </c>
      <c r="K82" s="95">
        <v>0.87760000000000005</v>
      </c>
      <c r="M82" t="s">
        <v>117</v>
      </c>
      <c r="N82">
        <v>0.2087</v>
      </c>
    </row>
    <row r="83" spans="1:14" ht="15.75" thickBot="1" x14ac:dyDescent="0.3">
      <c r="A83" t="str">
        <f t="shared" si="1"/>
        <v/>
      </c>
      <c r="B83" t="s">
        <v>116</v>
      </c>
      <c r="D83" t="s">
        <v>116</v>
      </c>
      <c r="E83">
        <v>0.49370000000000003</v>
      </c>
      <c r="F83">
        <v>188</v>
      </c>
      <c r="J83" s="425"/>
      <c r="K83" s="96">
        <v>41</v>
      </c>
      <c r="M83" t="s">
        <v>118</v>
      </c>
      <c r="N83">
        <v>0.1741</v>
      </c>
    </row>
    <row r="84" spans="1:14" x14ac:dyDescent="0.25">
      <c r="A84" t="str">
        <f t="shared" si="1"/>
        <v/>
      </c>
      <c r="B84" t="s">
        <v>117</v>
      </c>
      <c r="D84" t="s">
        <v>117</v>
      </c>
      <c r="E84">
        <v>0.2087</v>
      </c>
      <c r="F84">
        <v>293</v>
      </c>
      <c r="J84" s="13" t="s">
        <v>184</v>
      </c>
      <c r="K84" s="97">
        <v>0.877</v>
      </c>
      <c r="M84" t="s">
        <v>119</v>
      </c>
      <c r="N84">
        <v>0.41189999999999999</v>
      </c>
    </row>
    <row r="85" spans="1:14" ht="15.75" thickBot="1" x14ac:dyDescent="0.3">
      <c r="A85" t="str">
        <f t="shared" si="1"/>
        <v/>
      </c>
      <c r="B85" t="s">
        <v>118</v>
      </c>
      <c r="D85" t="s">
        <v>118</v>
      </c>
      <c r="E85">
        <v>0.1741</v>
      </c>
      <c r="F85">
        <v>308</v>
      </c>
      <c r="J85" s="14" t="s">
        <v>400</v>
      </c>
      <c r="K85" s="98">
        <v>42</v>
      </c>
      <c r="M85" t="s">
        <v>120</v>
      </c>
      <c r="N85">
        <v>0.91049999999999998</v>
      </c>
    </row>
    <row r="86" spans="1:14" x14ac:dyDescent="0.25">
      <c r="A86" t="str">
        <f t="shared" si="1"/>
        <v/>
      </c>
      <c r="B86" t="s">
        <v>119</v>
      </c>
      <c r="D86" t="s">
        <v>119</v>
      </c>
      <c r="E86">
        <v>0.41189999999999999</v>
      </c>
      <c r="F86">
        <v>218</v>
      </c>
      <c r="J86" s="424" t="s">
        <v>154</v>
      </c>
      <c r="K86" s="99">
        <v>0.87409999999999999</v>
      </c>
      <c r="M86" t="s">
        <v>121</v>
      </c>
      <c r="N86">
        <v>3.56E-2</v>
      </c>
    </row>
    <row r="87" spans="1:14" ht="15.75" thickBot="1" x14ac:dyDescent="0.3">
      <c r="A87" t="str">
        <f t="shared" si="1"/>
        <v/>
      </c>
      <c r="B87" t="s">
        <v>120</v>
      </c>
      <c r="D87" t="s">
        <v>120</v>
      </c>
      <c r="E87">
        <v>0.91049999999999998</v>
      </c>
      <c r="F87">
        <v>28</v>
      </c>
      <c r="J87" s="425"/>
      <c r="K87" s="100">
        <v>43</v>
      </c>
      <c r="M87" t="s">
        <v>122</v>
      </c>
      <c r="N87">
        <v>0.14169999999999999</v>
      </c>
    </row>
    <row r="88" spans="1:14" x14ac:dyDescent="0.25">
      <c r="A88" t="str">
        <f t="shared" si="1"/>
        <v/>
      </c>
      <c r="B88" t="s">
        <v>121</v>
      </c>
      <c r="D88" t="s">
        <v>121</v>
      </c>
      <c r="E88">
        <v>3.56E-2</v>
      </c>
      <c r="F88">
        <v>349</v>
      </c>
      <c r="J88" s="424" t="s">
        <v>317</v>
      </c>
      <c r="K88" s="101">
        <v>0.87370000000000003</v>
      </c>
      <c r="M88" t="s">
        <v>123</v>
      </c>
      <c r="N88">
        <v>0.38819999999999999</v>
      </c>
    </row>
    <row r="89" spans="1:14" ht="15.75" thickBot="1" x14ac:dyDescent="0.3">
      <c r="A89" t="str">
        <f t="shared" si="1"/>
        <v/>
      </c>
      <c r="B89" t="s">
        <v>122</v>
      </c>
      <c r="D89" t="s">
        <v>122</v>
      </c>
      <c r="E89">
        <v>0.14169999999999999</v>
      </c>
      <c r="F89">
        <v>323</v>
      </c>
      <c r="J89" s="425"/>
      <c r="K89" s="102">
        <v>44</v>
      </c>
      <c r="M89" t="s">
        <v>124</v>
      </c>
      <c r="N89">
        <v>0.71760000000000002</v>
      </c>
    </row>
    <row r="90" spans="1:14" x14ac:dyDescent="0.25">
      <c r="A90" t="str">
        <f t="shared" si="1"/>
        <v/>
      </c>
      <c r="B90" t="s">
        <v>123</v>
      </c>
      <c r="D90" t="s">
        <v>123</v>
      </c>
      <c r="E90">
        <v>0.38819999999999999</v>
      </c>
      <c r="F90">
        <v>228</v>
      </c>
      <c r="J90" s="424" t="s">
        <v>130</v>
      </c>
      <c r="K90" s="103">
        <v>0.87360000000000004</v>
      </c>
      <c r="M90" t="s">
        <v>125</v>
      </c>
      <c r="N90">
        <v>0.62629999999999997</v>
      </c>
    </row>
    <row r="91" spans="1:14" ht="15.75" thickBot="1" x14ac:dyDescent="0.3">
      <c r="A91" t="str">
        <f t="shared" si="1"/>
        <v/>
      </c>
      <c r="B91" t="s">
        <v>124</v>
      </c>
      <c r="D91" t="s">
        <v>124</v>
      </c>
      <c r="E91">
        <v>0.71760000000000002</v>
      </c>
      <c r="F91">
        <v>103</v>
      </c>
      <c r="J91" s="425"/>
      <c r="K91" s="104">
        <v>45</v>
      </c>
      <c r="M91" t="s">
        <v>126</v>
      </c>
      <c r="N91">
        <v>0.627</v>
      </c>
    </row>
    <row r="92" spans="1:14" x14ac:dyDescent="0.25">
      <c r="A92" t="str">
        <f t="shared" si="1"/>
        <v/>
      </c>
      <c r="B92" t="s">
        <v>125</v>
      </c>
      <c r="D92" t="s">
        <v>125</v>
      </c>
      <c r="E92">
        <v>0.62629999999999997</v>
      </c>
      <c r="F92">
        <v>144</v>
      </c>
      <c r="J92" s="13" t="s">
        <v>99</v>
      </c>
      <c r="K92" s="105">
        <v>0.87329999999999997</v>
      </c>
      <c r="M92" t="s">
        <v>127</v>
      </c>
      <c r="N92">
        <v>0.29010000000000002</v>
      </c>
    </row>
    <row r="93" spans="1:14" ht="15.75" thickBot="1" x14ac:dyDescent="0.3">
      <c r="A93" t="str">
        <f t="shared" si="1"/>
        <v/>
      </c>
      <c r="B93" t="s">
        <v>126</v>
      </c>
      <c r="D93" t="s">
        <v>126</v>
      </c>
      <c r="E93">
        <v>0.627</v>
      </c>
      <c r="F93">
        <v>143</v>
      </c>
      <c r="J93" s="14" t="s">
        <v>422</v>
      </c>
      <c r="K93" s="106">
        <v>46</v>
      </c>
      <c r="M93" t="s">
        <v>128</v>
      </c>
      <c r="N93">
        <v>0.36990000000000001</v>
      </c>
    </row>
    <row r="94" spans="1:14" x14ac:dyDescent="0.25">
      <c r="A94" t="str">
        <f t="shared" si="1"/>
        <v/>
      </c>
      <c r="B94" t="s">
        <v>127</v>
      </c>
      <c r="D94" t="s">
        <v>127</v>
      </c>
      <c r="E94">
        <v>0.29010000000000002</v>
      </c>
      <c r="F94">
        <v>265</v>
      </c>
      <c r="J94" s="13" t="s">
        <v>382</v>
      </c>
      <c r="K94" s="107">
        <v>0.87309999999999999</v>
      </c>
      <c r="M94" t="s">
        <v>129</v>
      </c>
      <c r="N94">
        <v>0.3755</v>
      </c>
    </row>
    <row r="95" spans="1:14" ht="15.75" thickBot="1" x14ac:dyDescent="0.3">
      <c r="A95" t="str">
        <f t="shared" si="1"/>
        <v/>
      </c>
      <c r="B95" t="s">
        <v>128</v>
      </c>
      <c r="D95" t="s">
        <v>128</v>
      </c>
      <c r="E95">
        <v>0.36990000000000001</v>
      </c>
      <c r="F95">
        <v>235</v>
      </c>
      <c r="J95" s="14" t="s">
        <v>414</v>
      </c>
      <c r="K95" s="108">
        <v>47</v>
      </c>
      <c r="M95" t="s">
        <v>130</v>
      </c>
      <c r="N95">
        <v>0.87360000000000004</v>
      </c>
    </row>
    <row r="96" spans="1:14" x14ac:dyDescent="0.25">
      <c r="A96" t="str">
        <f t="shared" si="1"/>
        <v/>
      </c>
      <c r="B96" t="s">
        <v>129</v>
      </c>
      <c r="D96" t="s">
        <v>129</v>
      </c>
      <c r="E96">
        <v>0.3755</v>
      </c>
      <c r="F96">
        <v>233</v>
      </c>
      <c r="J96" s="424" t="s">
        <v>91</v>
      </c>
      <c r="K96" s="109">
        <v>0.86170000000000002</v>
      </c>
      <c r="M96" t="s">
        <v>131</v>
      </c>
      <c r="N96">
        <v>0.90539999999999998</v>
      </c>
    </row>
    <row r="97" spans="1:14" ht="15.75" thickBot="1" x14ac:dyDescent="0.3">
      <c r="A97" t="str">
        <f t="shared" si="1"/>
        <v/>
      </c>
      <c r="B97" t="s">
        <v>130</v>
      </c>
      <c r="D97" t="s">
        <v>130</v>
      </c>
      <c r="E97">
        <v>0.87360000000000004</v>
      </c>
      <c r="F97">
        <v>45</v>
      </c>
      <c r="J97" s="425"/>
      <c r="K97" s="110">
        <v>48</v>
      </c>
      <c r="M97" t="s">
        <v>132</v>
      </c>
      <c r="N97">
        <v>0.77949999999999997</v>
      </c>
    </row>
    <row r="98" spans="1:14" x14ac:dyDescent="0.25">
      <c r="A98" t="str">
        <f t="shared" si="1"/>
        <v/>
      </c>
      <c r="B98" t="s">
        <v>131</v>
      </c>
      <c r="D98" t="s">
        <v>131</v>
      </c>
      <c r="E98">
        <v>0.90539999999999998</v>
      </c>
      <c r="F98">
        <v>32</v>
      </c>
      <c r="J98" s="424" t="s">
        <v>168</v>
      </c>
      <c r="K98" s="111">
        <v>0.85699999999999998</v>
      </c>
      <c r="M98" t="s">
        <v>133</v>
      </c>
      <c r="N98">
        <v>0.43519999999999998</v>
      </c>
    </row>
    <row r="99" spans="1:14" ht="15.75" thickBot="1" x14ac:dyDescent="0.3">
      <c r="A99" t="str">
        <f t="shared" si="1"/>
        <v/>
      </c>
      <c r="B99" t="s">
        <v>132</v>
      </c>
      <c r="D99" t="s">
        <v>132</v>
      </c>
      <c r="E99">
        <v>0.77949999999999997</v>
      </c>
      <c r="F99">
        <v>80</v>
      </c>
      <c r="J99" s="425"/>
      <c r="K99" s="112">
        <v>49</v>
      </c>
      <c r="M99" t="s">
        <v>134</v>
      </c>
      <c r="N99">
        <v>0.96809999999999996</v>
      </c>
    </row>
    <row r="100" spans="1:14" x14ac:dyDescent="0.25">
      <c r="A100" t="str">
        <f t="shared" si="1"/>
        <v/>
      </c>
      <c r="B100" t="s">
        <v>133</v>
      </c>
      <c r="D100" t="s">
        <v>133</v>
      </c>
      <c r="E100">
        <v>0.43519999999999998</v>
      </c>
      <c r="F100">
        <v>210</v>
      </c>
      <c r="J100" s="13" t="s">
        <v>268</v>
      </c>
      <c r="K100" s="113">
        <v>0.85580000000000001</v>
      </c>
      <c r="M100" t="s">
        <v>135</v>
      </c>
      <c r="N100">
        <v>0.76329999999999998</v>
      </c>
    </row>
    <row r="101" spans="1:14" ht="15.75" thickBot="1" x14ac:dyDescent="0.3">
      <c r="A101" t="str">
        <f t="shared" si="1"/>
        <v/>
      </c>
      <c r="B101" t="s">
        <v>134</v>
      </c>
      <c r="D101" t="s">
        <v>134</v>
      </c>
      <c r="E101">
        <v>0.96809999999999996</v>
      </c>
      <c r="F101">
        <v>10</v>
      </c>
      <c r="J101" s="14" t="s">
        <v>413</v>
      </c>
      <c r="K101" s="114">
        <v>50</v>
      </c>
      <c r="M101" t="s">
        <v>136</v>
      </c>
      <c r="N101">
        <v>0.92689999999999995</v>
      </c>
    </row>
    <row r="102" spans="1:14" ht="15.75" thickBot="1" x14ac:dyDescent="0.3">
      <c r="A102" t="str">
        <f t="shared" si="1"/>
        <v/>
      </c>
      <c r="B102" t="s">
        <v>135</v>
      </c>
      <c r="D102" t="s">
        <v>135</v>
      </c>
      <c r="E102">
        <v>0.76329999999999998</v>
      </c>
      <c r="F102">
        <v>91</v>
      </c>
      <c r="J102" s="63" t="s">
        <v>23</v>
      </c>
      <c r="K102" s="64" t="s">
        <v>391</v>
      </c>
      <c r="M102" t="s">
        <v>137</v>
      </c>
      <c r="N102">
        <v>6.1999999999999998E-3</v>
      </c>
    </row>
    <row r="103" spans="1:14" x14ac:dyDescent="0.25">
      <c r="A103" t="str">
        <f t="shared" si="1"/>
        <v/>
      </c>
      <c r="B103" t="s">
        <v>136</v>
      </c>
      <c r="D103" t="s">
        <v>136</v>
      </c>
      <c r="E103">
        <v>0.92689999999999995</v>
      </c>
      <c r="F103">
        <v>24</v>
      </c>
      <c r="J103" s="424" t="s">
        <v>358</v>
      </c>
      <c r="K103" s="115">
        <v>0.85429999999999995</v>
      </c>
      <c r="M103" t="s">
        <v>138</v>
      </c>
      <c r="N103">
        <v>0.32979999999999998</v>
      </c>
    </row>
    <row r="104" spans="1:14" ht="15.75" thickBot="1" x14ac:dyDescent="0.3">
      <c r="A104" t="str">
        <f t="shared" si="1"/>
        <v/>
      </c>
      <c r="B104" t="s">
        <v>137</v>
      </c>
      <c r="D104" t="s">
        <v>137</v>
      </c>
      <c r="E104">
        <v>6.1999999999999998E-3</v>
      </c>
      <c r="F104">
        <v>351</v>
      </c>
      <c r="J104" s="425"/>
      <c r="K104" s="116">
        <v>51</v>
      </c>
      <c r="M104" t="s">
        <v>139</v>
      </c>
      <c r="N104">
        <v>0.81</v>
      </c>
    </row>
    <row r="105" spans="1:14" x14ac:dyDescent="0.25">
      <c r="A105" t="str">
        <f t="shared" si="1"/>
        <v/>
      </c>
      <c r="B105" t="s">
        <v>138</v>
      </c>
      <c r="D105" t="s">
        <v>138</v>
      </c>
      <c r="E105">
        <v>0.32979999999999998</v>
      </c>
      <c r="F105">
        <v>248</v>
      </c>
      <c r="J105" s="424" t="s">
        <v>281</v>
      </c>
      <c r="K105" s="117">
        <v>0.85119999999999996</v>
      </c>
      <c r="M105" t="s">
        <v>140</v>
      </c>
      <c r="N105">
        <v>0.2097</v>
      </c>
    </row>
    <row r="106" spans="1:14" ht="15.75" thickBot="1" x14ac:dyDescent="0.3">
      <c r="A106" t="str">
        <f t="shared" si="1"/>
        <v/>
      </c>
      <c r="B106" t="s">
        <v>139</v>
      </c>
      <c r="D106" t="s">
        <v>139</v>
      </c>
      <c r="E106">
        <v>0.81</v>
      </c>
      <c r="F106">
        <v>68</v>
      </c>
      <c r="J106" s="425"/>
      <c r="K106" s="118">
        <v>52</v>
      </c>
      <c r="M106" t="s">
        <v>141</v>
      </c>
      <c r="N106">
        <v>9.8000000000000004E-2</v>
      </c>
    </row>
    <row r="107" spans="1:14" x14ac:dyDescent="0.25">
      <c r="A107" t="str">
        <f t="shared" si="1"/>
        <v/>
      </c>
      <c r="B107" t="s">
        <v>140</v>
      </c>
      <c r="D107" t="s">
        <v>140</v>
      </c>
      <c r="E107">
        <v>0.2097</v>
      </c>
      <c r="F107">
        <v>290</v>
      </c>
      <c r="J107" s="424" t="s">
        <v>360</v>
      </c>
      <c r="K107" s="119">
        <v>0.84940000000000004</v>
      </c>
      <c r="M107" t="s">
        <v>142</v>
      </c>
      <c r="N107">
        <v>0.69640000000000002</v>
      </c>
    </row>
    <row r="108" spans="1:14" ht="15.75" thickBot="1" x14ac:dyDescent="0.3">
      <c r="A108" t="str">
        <f t="shared" si="1"/>
        <v/>
      </c>
      <c r="B108" t="s">
        <v>141</v>
      </c>
      <c r="D108" t="s">
        <v>141</v>
      </c>
      <c r="E108">
        <v>9.8000000000000004E-2</v>
      </c>
      <c r="F108">
        <v>333</v>
      </c>
      <c r="J108" s="425"/>
      <c r="K108" s="120">
        <v>53</v>
      </c>
      <c r="M108" t="s">
        <v>143</v>
      </c>
      <c r="N108">
        <v>0.76649999999999996</v>
      </c>
    </row>
    <row r="109" spans="1:14" x14ac:dyDescent="0.25">
      <c r="A109" t="str">
        <f t="shared" si="1"/>
        <v/>
      </c>
      <c r="B109" t="s">
        <v>142</v>
      </c>
      <c r="D109" t="s">
        <v>142</v>
      </c>
      <c r="E109">
        <v>0.69640000000000002</v>
      </c>
      <c r="F109">
        <v>113</v>
      </c>
      <c r="J109" s="13" t="s">
        <v>252</v>
      </c>
      <c r="K109" s="121">
        <v>0.8468</v>
      </c>
      <c r="M109" t="s">
        <v>144</v>
      </c>
      <c r="N109">
        <v>0.4612</v>
      </c>
    </row>
    <row r="110" spans="1:14" ht="15.75" thickBot="1" x14ac:dyDescent="0.3">
      <c r="A110" t="str">
        <f t="shared" si="1"/>
        <v/>
      </c>
      <c r="B110" t="s">
        <v>143</v>
      </c>
      <c r="D110" t="s">
        <v>143</v>
      </c>
      <c r="E110">
        <v>0.76649999999999996</v>
      </c>
      <c r="F110">
        <v>88</v>
      </c>
      <c r="J110" s="14" t="s">
        <v>413</v>
      </c>
      <c r="K110" s="122">
        <v>54</v>
      </c>
      <c r="M110" t="s">
        <v>145</v>
      </c>
      <c r="N110">
        <v>0.42049999999999998</v>
      </c>
    </row>
    <row r="111" spans="1:14" x14ac:dyDescent="0.25">
      <c r="A111" t="str">
        <f t="shared" si="1"/>
        <v/>
      </c>
      <c r="B111" t="s">
        <v>144</v>
      </c>
      <c r="D111" t="s">
        <v>144</v>
      </c>
      <c r="E111">
        <v>0.4612</v>
      </c>
      <c r="F111">
        <v>200</v>
      </c>
      <c r="J111" s="424" t="s">
        <v>218</v>
      </c>
      <c r="K111" s="123">
        <v>0.84660000000000002</v>
      </c>
      <c r="M111" t="s">
        <v>146</v>
      </c>
      <c r="N111">
        <v>0.59189999999999998</v>
      </c>
    </row>
    <row r="112" spans="1:14" ht="15.75" thickBot="1" x14ac:dyDescent="0.3">
      <c r="A112" t="str">
        <f t="shared" si="1"/>
        <v/>
      </c>
      <c r="B112" t="s">
        <v>145</v>
      </c>
      <c r="D112" t="s">
        <v>145</v>
      </c>
      <c r="E112">
        <v>0.42049999999999998</v>
      </c>
      <c r="F112">
        <v>213</v>
      </c>
      <c r="J112" s="425"/>
      <c r="K112" s="124">
        <v>55</v>
      </c>
      <c r="M112" t="s">
        <v>147</v>
      </c>
      <c r="N112">
        <v>0.70050000000000001</v>
      </c>
    </row>
    <row r="113" spans="1:14" x14ac:dyDescent="0.25">
      <c r="A113" t="str">
        <f t="shared" si="1"/>
        <v/>
      </c>
      <c r="B113" t="s">
        <v>146</v>
      </c>
      <c r="D113" t="s">
        <v>146</v>
      </c>
      <c r="E113">
        <v>0.59189999999999998</v>
      </c>
      <c r="F113">
        <v>153</v>
      </c>
      <c r="J113" s="13" t="s">
        <v>267</v>
      </c>
      <c r="K113" s="125">
        <v>0.84150000000000003</v>
      </c>
      <c r="M113" t="s">
        <v>430</v>
      </c>
      <c r="N113">
        <v>0.25030000000000002</v>
      </c>
    </row>
    <row r="114" spans="1:14" ht="15.75" thickBot="1" x14ac:dyDescent="0.3">
      <c r="A114" t="str">
        <f t="shared" si="1"/>
        <v/>
      </c>
      <c r="B114" t="s">
        <v>147</v>
      </c>
      <c r="D114" t="s">
        <v>147</v>
      </c>
      <c r="E114">
        <v>0.70050000000000001</v>
      </c>
      <c r="F114">
        <v>111</v>
      </c>
      <c r="J114" s="14" t="s">
        <v>404</v>
      </c>
      <c r="K114" s="126">
        <v>56</v>
      </c>
      <c r="M114" t="s">
        <v>149</v>
      </c>
      <c r="N114">
        <v>0.41320000000000001</v>
      </c>
    </row>
    <row r="115" spans="1:14" x14ac:dyDescent="0.25">
      <c r="A115" t="str">
        <f t="shared" si="1"/>
        <v>BAD</v>
      </c>
      <c r="B115" t="s">
        <v>148</v>
      </c>
      <c r="D115" t="s">
        <v>430</v>
      </c>
      <c r="E115">
        <v>0.25030000000000002</v>
      </c>
      <c r="F115">
        <v>281</v>
      </c>
      <c r="J115" s="13" t="s">
        <v>313</v>
      </c>
      <c r="K115" s="127">
        <v>0.8407</v>
      </c>
      <c r="M115" t="s">
        <v>150</v>
      </c>
      <c r="N115">
        <v>0.51539999999999997</v>
      </c>
    </row>
    <row r="116" spans="1:14" ht="15.75" thickBot="1" x14ac:dyDescent="0.3">
      <c r="A116" t="str">
        <f t="shared" si="1"/>
        <v/>
      </c>
      <c r="B116" t="s">
        <v>149</v>
      </c>
      <c r="D116" t="s">
        <v>149</v>
      </c>
      <c r="E116">
        <v>0.41320000000000001</v>
      </c>
      <c r="F116">
        <v>217</v>
      </c>
      <c r="J116" s="14" t="s">
        <v>421</v>
      </c>
      <c r="K116" s="128">
        <v>57</v>
      </c>
      <c r="M116" t="s">
        <v>151</v>
      </c>
      <c r="N116">
        <v>0.28799999999999998</v>
      </c>
    </row>
    <row r="117" spans="1:14" x14ac:dyDescent="0.25">
      <c r="A117" t="str">
        <f t="shared" si="1"/>
        <v/>
      </c>
      <c r="B117" t="s">
        <v>150</v>
      </c>
      <c r="D117" t="s">
        <v>150</v>
      </c>
      <c r="E117">
        <v>0.51539999999999997</v>
      </c>
      <c r="F117">
        <v>176</v>
      </c>
      <c r="J117" s="13" t="s">
        <v>295</v>
      </c>
      <c r="K117" s="129">
        <v>0.83720000000000006</v>
      </c>
      <c r="M117" t="s">
        <v>152</v>
      </c>
      <c r="N117">
        <v>0.88139999999999996</v>
      </c>
    </row>
    <row r="118" spans="1:14" ht="15.75" thickBot="1" x14ac:dyDescent="0.3">
      <c r="A118" t="str">
        <f t="shared" si="1"/>
        <v/>
      </c>
      <c r="B118" t="s">
        <v>151</v>
      </c>
      <c r="D118" t="s">
        <v>151</v>
      </c>
      <c r="E118">
        <v>0.28799999999999998</v>
      </c>
      <c r="F118">
        <v>266</v>
      </c>
      <c r="J118" s="14" t="s">
        <v>404</v>
      </c>
      <c r="K118" s="130">
        <v>58</v>
      </c>
      <c r="M118" t="s">
        <v>153</v>
      </c>
      <c r="N118">
        <v>0.26019999999999999</v>
      </c>
    </row>
    <row r="119" spans="1:14" x14ac:dyDescent="0.25">
      <c r="A119" t="str">
        <f t="shared" si="1"/>
        <v/>
      </c>
      <c r="B119" t="s">
        <v>152</v>
      </c>
      <c r="D119" t="s">
        <v>152</v>
      </c>
      <c r="E119">
        <v>0.88139999999999996</v>
      </c>
      <c r="F119">
        <v>39</v>
      </c>
      <c r="J119" s="424" t="s">
        <v>46</v>
      </c>
      <c r="K119" s="131">
        <v>0.83540000000000003</v>
      </c>
      <c r="M119" t="s">
        <v>154</v>
      </c>
      <c r="N119">
        <v>0.87409999999999999</v>
      </c>
    </row>
    <row r="120" spans="1:14" ht="15.75" thickBot="1" x14ac:dyDescent="0.3">
      <c r="A120" t="str">
        <f t="shared" si="1"/>
        <v/>
      </c>
      <c r="B120" t="s">
        <v>153</v>
      </c>
      <c r="D120" t="s">
        <v>153</v>
      </c>
      <c r="E120">
        <v>0.26019999999999999</v>
      </c>
      <c r="F120">
        <v>279</v>
      </c>
      <c r="J120" s="425"/>
      <c r="K120" s="132">
        <v>59</v>
      </c>
      <c r="M120" t="s">
        <v>155</v>
      </c>
      <c r="N120">
        <v>0.3614</v>
      </c>
    </row>
    <row r="121" spans="1:14" x14ac:dyDescent="0.25">
      <c r="A121" t="str">
        <f t="shared" si="1"/>
        <v/>
      </c>
      <c r="B121" t="s">
        <v>154</v>
      </c>
      <c r="D121" t="s">
        <v>154</v>
      </c>
      <c r="E121">
        <v>0.87409999999999999</v>
      </c>
      <c r="F121">
        <v>43</v>
      </c>
      <c r="J121" s="13" t="s">
        <v>188</v>
      </c>
      <c r="K121" s="133">
        <v>0.83399999999999996</v>
      </c>
      <c r="M121" t="s">
        <v>156</v>
      </c>
      <c r="N121">
        <v>0.80879999999999996</v>
      </c>
    </row>
    <row r="122" spans="1:14" ht="15.75" thickBot="1" x14ac:dyDescent="0.3">
      <c r="A122" t="str">
        <f t="shared" si="1"/>
        <v/>
      </c>
      <c r="B122" t="s">
        <v>155</v>
      </c>
      <c r="D122" t="s">
        <v>155</v>
      </c>
      <c r="E122">
        <v>0.3614</v>
      </c>
      <c r="F122">
        <v>242</v>
      </c>
      <c r="J122" s="14" t="s">
        <v>413</v>
      </c>
      <c r="K122" s="134">
        <v>60</v>
      </c>
      <c r="M122" t="s">
        <v>157</v>
      </c>
      <c r="N122">
        <v>0.70979999999999999</v>
      </c>
    </row>
    <row r="123" spans="1:14" x14ac:dyDescent="0.25">
      <c r="A123" t="str">
        <f t="shared" si="1"/>
        <v/>
      </c>
      <c r="B123" t="s">
        <v>156</v>
      </c>
      <c r="D123" t="s">
        <v>156</v>
      </c>
      <c r="E123">
        <v>0.80879999999999996</v>
      </c>
      <c r="F123">
        <v>70</v>
      </c>
      <c r="J123" s="424" t="s">
        <v>283</v>
      </c>
      <c r="K123" s="135">
        <v>0.83379999999999999</v>
      </c>
      <c r="M123" t="s">
        <v>158</v>
      </c>
      <c r="N123">
        <v>0.53720000000000001</v>
      </c>
    </row>
    <row r="124" spans="1:14" ht="15.75" thickBot="1" x14ac:dyDescent="0.3">
      <c r="A124" t="str">
        <f t="shared" si="1"/>
        <v/>
      </c>
      <c r="B124" t="s">
        <v>157</v>
      </c>
      <c r="D124" t="s">
        <v>157</v>
      </c>
      <c r="E124">
        <v>0.70979999999999999</v>
      </c>
      <c r="F124">
        <v>105</v>
      </c>
      <c r="J124" s="425"/>
      <c r="K124" s="136">
        <v>61</v>
      </c>
      <c r="M124" t="s">
        <v>159</v>
      </c>
      <c r="N124">
        <v>0.94010000000000005</v>
      </c>
    </row>
    <row r="125" spans="1:14" x14ac:dyDescent="0.25">
      <c r="A125" t="str">
        <f t="shared" si="1"/>
        <v/>
      </c>
      <c r="B125" t="s">
        <v>158</v>
      </c>
      <c r="D125" t="s">
        <v>158</v>
      </c>
      <c r="E125">
        <v>0.53720000000000001</v>
      </c>
      <c r="F125">
        <v>171</v>
      </c>
      <c r="J125" s="424" t="s">
        <v>93</v>
      </c>
      <c r="K125" s="137">
        <v>0.83069999999999999</v>
      </c>
      <c r="M125" t="s">
        <v>160</v>
      </c>
      <c r="N125">
        <v>0.9627</v>
      </c>
    </row>
    <row r="126" spans="1:14" ht="15.75" thickBot="1" x14ac:dyDescent="0.3">
      <c r="A126" t="str">
        <f t="shared" si="1"/>
        <v/>
      </c>
      <c r="B126" t="s">
        <v>159</v>
      </c>
      <c r="D126" t="s">
        <v>159</v>
      </c>
      <c r="E126">
        <v>0.94010000000000005</v>
      </c>
      <c r="F126">
        <v>17</v>
      </c>
      <c r="J126" s="425"/>
      <c r="K126" s="138">
        <v>62</v>
      </c>
      <c r="M126" t="s">
        <v>161</v>
      </c>
      <c r="N126">
        <v>0.57540000000000002</v>
      </c>
    </row>
    <row r="127" spans="1:14" x14ac:dyDescent="0.25">
      <c r="A127" t="str">
        <f t="shared" si="1"/>
        <v/>
      </c>
      <c r="B127" t="s">
        <v>160</v>
      </c>
      <c r="D127" t="s">
        <v>160</v>
      </c>
      <c r="E127">
        <v>0.9627</v>
      </c>
      <c r="F127">
        <v>12</v>
      </c>
      <c r="J127" s="424" t="s">
        <v>200</v>
      </c>
      <c r="K127" s="139">
        <v>0.82689999999999997</v>
      </c>
      <c r="M127" t="s">
        <v>162</v>
      </c>
      <c r="N127">
        <v>0.16350000000000001</v>
      </c>
    </row>
    <row r="128" spans="1:14" ht="15.75" thickBot="1" x14ac:dyDescent="0.3">
      <c r="A128" t="str">
        <f t="shared" si="1"/>
        <v/>
      </c>
      <c r="B128" t="s">
        <v>161</v>
      </c>
      <c r="D128" t="s">
        <v>161</v>
      </c>
      <c r="E128">
        <v>0.57540000000000002</v>
      </c>
      <c r="F128">
        <v>160</v>
      </c>
      <c r="J128" s="425"/>
      <c r="K128" s="140">
        <v>63</v>
      </c>
      <c r="M128" t="s">
        <v>163</v>
      </c>
      <c r="N128">
        <v>0.39950000000000002</v>
      </c>
    </row>
    <row r="129" spans="1:14" x14ac:dyDescent="0.25">
      <c r="A129" t="str">
        <f t="shared" si="1"/>
        <v/>
      </c>
      <c r="B129" t="s">
        <v>162</v>
      </c>
      <c r="D129" t="s">
        <v>162</v>
      </c>
      <c r="E129">
        <v>0.16350000000000001</v>
      </c>
      <c r="F129">
        <v>315</v>
      </c>
      <c r="J129" s="424" t="s">
        <v>256</v>
      </c>
      <c r="K129" s="141">
        <v>0.82599999999999996</v>
      </c>
      <c r="M129" t="s">
        <v>164</v>
      </c>
      <c r="N129">
        <v>0.30570000000000003</v>
      </c>
    </row>
    <row r="130" spans="1:14" ht="15.75" thickBot="1" x14ac:dyDescent="0.3">
      <c r="A130" t="str">
        <f t="shared" si="1"/>
        <v/>
      </c>
      <c r="B130" t="s">
        <v>163</v>
      </c>
      <c r="D130" t="s">
        <v>163</v>
      </c>
      <c r="E130">
        <v>0.39950000000000002</v>
      </c>
      <c r="F130">
        <v>222</v>
      </c>
      <c r="J130" s="425"/>
      <c r="K130" s="142">
        <v>64</v>
      </c>
      <c r="M130" t="s">
        <v>165</v>
      </c>
      <c r="N130">
        <v>0.50439999999999996</v>
      </c>
    </row>
    <row r="131" spans="1:14" x14ac:dyDescent="0.25">
      <c r="A131" t="str">
        <f t="shared" ref="A131:A194" si="2">IF(B131=D131,"","BAD")</f>
        <v/>
      </c>
      <c r="B131" t="s">
        <v>164</v>
      </c>
      <c r="D131" t="s">
        <v>164</v>
      </c>
      <c r="E131">
        <v>0.30570000000000003</v>
      </c>
      <c r="F131">
        <v>258</v>
      </c>
      <c r="J131" s="13" t="s">
        <v>203</v>
      </c>
      <c r="K131" s="143">
        <v>0.82589999999999997</v>
      </c>
      <c r="M131" t="s">
        <v>166</v>
      </c>
      <c r="N131">
        <v>0.14549999999999999</v>
      </c>
    </row>
    <row r="132" spans="1:14" ht="15.75" thickBot="1" x14ac:dyDescent="0.3">
      <c r="A132" t="str">
        <f t="shared" si="2"/>
        <v/>
      </c>
      <c r="B132" t="s">
        <v>165</v>
      </c>
      <c r="D132" t="s">
        <v>165</v>
      </c>
      <c r="E132">
        <v>0.50439999999999996</v>
      </c>
      <c r="F132">
        <v>185</v>
      </c>
      <c r="J132" s="14" t="s">
        <v>401</v>
      </c>
      <c r="K132" s="144">
        <v>65</v>
      </c>
      <c r="M132" t="s">
        <v>167</v>
      </c>
      <c r="N132">
        <v>0.93079999999999996</v>
      </c>
    </row>
    <row r="133" spans="1:14" x14ac:dyDescent="0.25">
      <c r="A133" t="str">
        <f t="shared" si="2"/>
        <v/>
      </c>
      <c r="B133" t="s">
        <v>166</v>
      </c>
      <c r="D133" t="s">
        <v>166</v>
      </c>
      <c r="E133">
        <v>0.14549999999999999</v>
      </c>
      <c r="F133">
        <v>320</v>
      </c>
      <c r="J133" s="424" t="s">
        <v>60</v>
      </c>
      <c r="K133" s="145">
        <v>0.82310000000000005</v>
      </c>
      <c r="M133" t="s">
        <v>168</v>
      </c>
      <c r="N133">
        <v>0.85699999999999998</v>
      </c>
    </row>
    <row r="134" spans="1:14" ht="15.75" thickBot="1" x14ac:dyDescent="0.3">
      <c r="A134" t="str">
        <f t="shared" si="2"/>
        <v/>
      </c>
      <c r="B134" t="s">
        <v>167</v>
      </c>
      <c r="D134" t="s">
        <v>167</v>
      </c>
      <c r="E134">
        <v>0.93079999999999996</v>
      </c>
      <c r="F134">
        <v>23</v>
      </c>
      <c r="J134" s="425"/>
      <c r="K134" s="146">
        <v>66</v>
      </c>
      <c r="M134" t="s">
        <v>169</v>
      </c>
      <c r="N134">
        <v>2.2700000000000001E-2</v>
      </c>
    </row>
    <row r="135" spans="1:14" x14ac:dyDescent="0.25">
      <c r="A135" t="str">
        <f t="shared" si="2"/>
        <v/>
      </c>
      <c r="B135" t="s">
        <v>168</v>
      </c>
      <c r="D135" t="s">
        <v>168</v>
      </c>
      <c r="E135">
        <v>0.85699999999999998</v>
      </c>
      <c r="F135">
        <v>49</v>
      </c>
      <c r="J135" s="424" t="s">
        <v>183</v>
      </c>
      <c r="K135" s="147">
        <v>0.82130000000000003</v>
      </c>
      <c r="M135" t="s">
        <v>170</v>
      </c>
      <c r="N135">
        <v>0.49940000000000001</v>
      </c>
    </row>
    <row r="136" spans="1:14" ht="15.75" thickBot="1" x14ac:dyDescent="0.3">
      <c r="A136" t="str">
        <f t="shared" si="2"/>
        <v/>
      </c>
      <c r="B136" t="s">
        <v>169</v>
      </c>
      <c r="D136" t="s">
        <v>169</v>
      </c>
      <c r="E136">
        <v>2.2700000000000001E-2</v>
      </c>
      <c r="F136">
        <v>350</v>
      </c>
      <c r="J136" s="425"/>
      <c r="K136" s="148">
        <v>67</v>
      </c>
      <c r="M136" t="s">
        <v>171</v>
      </c>
      <c r="N136">
        <v>0.99009999999999998</v>
      </c>
    </row>
    <row r="137" spans="1:14" x14ac:dyDescent="0.25">
      <c r="A137" t="str">
        <f t="shared" si="2"/>
        <v/>
      </c>
      <c r="B137" t="s">
        <v>170</v>
      </c>
      <c r="D137" t="s">
        <v>170</v>
      </c>
      <c r="E137">
        <v>0.49940000000000001</v>
      </c>
      <c r="F137">
        <v>186</v>
      </c>
      <c r="J137" s="424" t="s">
        <v>139</v>
      </c>
      <c r="K137" s="149">
        <v>0.81</v>
      </c>
      <c r="M137" t="s">
        <v>172</v>
      </c>
      <c r="N137">
        <v>0.78539999999999999</v>
      </c>
    </row>
    <row r="138" spans="1:14" ht="15.75" thickBot="1" x14ac:dyDescent="0.3">
      <c r="A138" t="str">
        <f t="shared" si="2"/>
        <v/>
      </c>
      <c r="B138" t="s">
        <v>171</v>
      </c>
      <c r="D138" t="s">
        <v>171</v>
      </c>
      <c r="E138">
        <v>0.99009999999999998</v>
      </c>
      <c r="F138">
        <v>1</v>
      </c>
      <c r="J138" s="425"/>
      <c r="K138" s="150">
        <v>68</v>
      </c>
      <c r="M138" t="s">
        <v>173</v>
      </c>
      <c r="N138">
        <v>0.39389999999999997</v>
      </c>
    </row>
    <row r="139" spans="1:14" x14ac:dyDescent="0.25">
      <c r="A139" t="str">
        <f t="shared" si="2"/>
        <v/>
      </c>
      <c r="B139" t="s">
        <v>172</v>
      </c>
      <c r="D139" t="s">
        <v>172</v>
      </c>
      <c r="E139">
        <v>0.78539999999999999</v>
      </c>
      <c r="F139">
        <v>77</v>
      </c>
      <c r="J139" s="424" t="s">
        <v>355</v>
      </c>
      <c r="K139" s="151">
        <v>0.80900000000000005</v>
      </c>
      <c r="M139" t="s">
        <v>174</v>
      </c>
      <c r="N139">
        <v>0.38100000000000001</v>
      </c>
    </row>
    <row r="140" spans="1:14" ht="15.75" thickBot="1" x14ac:dyDescent="0.3">
      <c r="A140" t="str">
        <f t="shared" si="2"/>
        <v/>
      </c>
      <c r="B140" t="s">
        <v>173</v>
      </c>
      <c r="D140" t="s">
        <v>173</v>
      </c>
      <c r="E140">
        <v>0.39389999999999997</v>
      </c>
      <c r="F140">
        <v>225</v>
      </c>
      <c r="J140" s="425"/>
      <c r="K140" s="152">
        <v>69</v>
      </c>
      <c r="M140" t="s">
        <v>175</v>
      </c>
      <c r="N140">
        <v>0.66959999999999997</v>
      </c>
    </row>
    <row r="141" spans="1:14" x14ac:dyDescent="0.25">
      <c r="A141" t="str">
        <f t="shared" si="2"/>
        <v/>
      </c>
      <c r="B141" t="s">
        <v>174</v>
      </c>
      <c r="D141" t="s">
        <v>174</v>
      </c>
      <c r="E141">
        <v>0.38100000000000001</v>
      </c>
      <c r="F141">
        <v>231</v>
      </c>
      <c r="J141" s="13" t="s">
        <v>156</v>
      </c>
      <c r="K141" s="153">
        <v>0.80879999999999996</v>
      </c>
      <c r="M141" t="s">
        <v>176</v>
      </c>
      <c r="N141">
        <v>0.13569999999999999</v>
      </c>
    </row>
    <row r="142" spans="1:14" ht="15.75" thickBot="1" x14ac:dyDescent="0.3">
      <c r="A142" t="str">
        <f t="shared" si="2"/>
        <v/>
      </c>
      <c r="B142" t="s">
        <v>175</v>
      </c>
      <c r="D142" t="s">
        <v>175</v>
      </c>
      <c r="E142">
        <v>0.66959999999999997</v>
      </c>
      <c r="F142">
        <v>124</v>
      </c>
      <c r="J142" s="14" t="s">
        <v>415</v>
      </c>
      <c r="K142" s="154">
        <v>70</v>
      </c>
      <c r="M142" t="s">
        <v>177</v>
      </c>
      <c r="N142">
        <v>0.28210000000000002</v>
      </c>
    </row>
    <row r="143" spans="1:14" x14ac:dyDescent="0.25">
      <c r="A143" t="str">
        <f t="shared" si="2"/>
        <v/>
      </c>
      <c r="B143" t="s">
        <v>176</v>
      </c>
      <c r="D143" t="s">
        <v>176</v>
      </c>
      <c r="E143">
        <v>0.13569999999999999</v>
      </c>
      <c r="F143">
        <v>326</v>
      </c>
      <c r="J143" s="424" t="s">
        <v>259</v>
      </c>
      <c r="K143" s="155">
        <v>0.80830000000000002</v>
      </c>
      <c r="M143" t="s">
        <v>429</v>
      </c>
      <c r="N143">
        <v>0.49099999999999999</v>
      </c>
    </row>
    <row r="144" spans="1:14" ht="15.75" thickBot="1" x14ac:dyDescent="0.3">
      <c r="A144" t="str">
        <f t="shared" si="2"/>
        <v/>
      </c>
      <c r="B144" t="s">
        <v>177</v>
      </c>
      <c r="D144" t="s">
        <v>177</v>
      </c>
      <c r="E144">
        <v>0.28210000000000002</v>
      </c>
      <c r="F144">
        <v>270</v>
      </c>
      <c r="J144" s="425"/>
      <c r="K144" s="156">
        <v>71</v>
      </c>
      <c r="M144" t="s">
        <v>178</v>
      </c>
      <c r="N144">
        <v>0.1719</v>
      </c>
    </row>
    <row r="145" spans="1:14" x14ac:dyDescent="0.25">
      <c r="A145" t="str">
        <f t="shared" si="2"/>
        <v/>
      </c>
      <c r="B145" t="s">
        <v>178</v>
      </c>
      <c r="D145" t="s">
        <v>178</v>
      </c>
      <c r="E145">
        <v>0.1719</v>
      </c>
      <c r="F145">
        <v>310</v>
      </c>
      <c r="J145" s="424" t="s">
        <v>328</v>
      </c>
      <c r="K145" s="157">
        <v>0.79990000000000006</v>
      </c>
      <c r="M145" t="s">
        <v>179</v>
      </c>
      <c r="N145">
        <v>0.63349999999999995</v>
      </c>
    </row>
    <row r="146" spans="1:14" ht="15.75" thickBot="1" x14ac:dyDescent="0.3">
      <c r="A146" t="str">
        <f t="shared" si="2"/>
        <v/>
      </c>
      <c r="B146" t="s">
        <v>179</v>
      </c>
      <c r="D146" t="s">
        <v>179</v>
      </c>
      <c r="E146">
        <v>0.63349999999999995</v>
      </c>
      <c r="F146">
        <v>141</v>
      </c>
      <c r="J146" s="425"/>
      <c r="K146" s="158">
        <v>72</v>
      </c>
      <c r="M146" t="s">
        <v>180</v>
      </c>
      <c r="N146">
        <v>0.1646</v>
      </c>
    </row>
    <row r="147" spans="1:14" x14ac:dyDescent="0.25">
      <c r="A147" t="str">
        <f t="shared" si="2"/>
        <v/>
      </c>
      <c r="B147" t="s">
        <v>180</v>
      </c>
      <c r="D147" t="s">
        <v>180</v>
      </c>
      <c r="E147">
        <v>0.1646</v>
      </c>
      <c r="F147">
        <v>313</v>
      </c>
      <c r="J147" s="424" t="s">
        <v>312</v>
      </c>
      <c r="K147" s="159">
        <v>0.79959999999999998</v>
      </c>
      <c r="M147" t="s">
        <v>181</v>
      </c>
      <c r="N147">
        <v>0.64339999999999997</v>
      </c>
    </row>
    <row r="148" spans="1:14" ht="15.75" thickBot="1" x14ac:dyDescent="0.3">
      <c r="A148" t="str">
        <f t="shared" si="2"/>
        <v/>
      </c>
      <c r="B148" t="s">
        <v>181</v>
      </c>
      <c r="D148" t="s">
        <v>181</v>
      </c>
      <c r="E148">
        <v>0.64339999999999997</v>
      </c>
      <c r="F148">
        <v>137</v>
      </c>
      <c r="J148" s="425"/>
      <c r="K148" s="160">
        <v>73</v>
      </c>
      <c r="M148" t="s">
        <v>182</v>
      </c>
      <c r="N148">
        <v>0.62539999999999996</v>
      </c>
    </row>
    <row r="149" spans="1:14" x14ac:dyDescent="0.25">
      <c r="A149" t="str">
        <f t="shared" si="2"/>
        <v/>
      </c>
      <c r="B149" t="s">
        <v>182</v>
      </c>
      <c r="D149" t="s">
        <v>182</v>
      </c>
      <c r="E149">
        <v>0.62539999999999996</v>
      </c>
      <c r="F149">
        <v>145</v>
      </c>
      <c r="J149" s="424" t="s">
        <v>291</v>
      </c>
      <c r="K149" s="161">
        <v>0.7984</v>
      </c>
      <c r="M149" t="s">
        <v>183</v>
      </c>
      <c r="N149">
        <v>0.82130000000000003</v>
      </c>
    </row>
    <row r="150" spans="1:14" ht="15.75" thickBot="1" x14ac:dyDescent="0.3">
      <c r="A150" t="str">
        <f t="shared" si="2"/>
        <v/>
      </c>
      <c r="B150" t="s">
        <v>183</v>
      </c>
      <c r="D150" t="s">
        <v>183</v>
      </c>
      <c r="E150">
        <v>0.82130000000000003</v>
      </c>
      <c r="F150">
        <v>67</v>
      </c>
      <c r="J150" s="425"/>
      <c r="K150" s="162">
        <v>74</v>
      </c>
      <c r="M150" t="s">
        <v>184</v>
      </c>
      <c r="N150">
        <v>0.877</v>
      </c>
    </row>
    <row r="151" spans="1:14" x14ac:dyDescent="0.25">
      <c r="A151" t="str">
        <f t="shared" si="2"/>
        <v/>
      </c>
      <c r="B151" t="s">
        <v>184</v>
      </c>
      <c r="D151" t="s">
        <v>184</v>
      </c>
      <c r="E151">
        <v>0.877</v>
      </c>
      <c r="F151">
        <v>42</v>
      </c>
      <c r="J151" s="424" t="s">
        <v>37</v>
      </c>
      <c r="K151" s="163">
        <v>0.79379999999999995</v>
      </c>
      <c r="M151" t="s">
        <v>185</v>
      </c>
      <c r="N151">
        <v>0.27439999999999998</v>
      </c>
    </row>
    <row r="152" spans="1:14" ht="15.75" thickBot="1" x14ac:dyDescent="0.3">
      <c r="A152" t="str">
        <f t="shared" si="2"/>
        <v/>
      </c>
      <c r="B152" t="s">
        <v>185</v>
      </c>
      <c r="D152" t="s">
        <v>185</v>
      </c>
      <c r="E152">
        <v>0.27439999999999998</v>
      </c>
      <c r="F152">
        <v>273</v>
      </c>
      <c r="J152" s="425"/>
      <c r="K152" s="164">
        <v>75</v>
      </c>
      <c r="M152" t="s">
        <v>186</v>
      </c>
      <c r="N152">
        <v>0.20930000000000001</v>
      </c>
    </row>
    <row r="153" spans="1:14" ht="15.75" thickBot="1" x14ac:dyDescent="0.3">
      <c r="A153" t="str">
        <f t="shared" si="2"/>
        <v/>
      </c>
      <c r="B153" t="s">
        <v>186</v>
      </c>
      <c r="D153" t="s">
        <v>186</v>
      </c>
      <c r="E153">
        <v>0.20930000000000001</v>
      </c>
      <c r="F153">
        <v>292</v>
      </c>
      <c r="J153" s="63" t="s">
        <v>23</v>
      </c>
      <c r="K153" s="64" t="s">
        <v>391</v>
      </c>
      <c r="M153" t="s">
        <v>187</v>
      </c>
      <c r="N153">
        <v>0.27179999999999999</v>
      </c>
    </row>
    <row r="154" spans="1:14" x14ac:dyDescent="0.25">
      <c r="A154" t="str">
        <f t="shared" si="2"/>
        <v/>
      </c>
      <c r="B154" t="s">
        <v>187</v>
      </c>
      <c r="D154" t="s">
        <v>187</v>
      </c>
      <c r="E154">
        <v>0.27179999999999999</v>
      </c>
      <c r="F154">
        <v>274</v>
      </c>
      <c r="J154" s="13" t="s">
        <v>56</v>
      </c>
      <c r="K154" s="165">
        <v>0.78669999999999995</v>
      </c>
      <c r="M154" t="s">
        <v>188</v>
      </c>
      <c r="N154">
        <v>0.83399999999999996</v>
      </c>
    </row>
    <row r="155" spans="1:14" ht="15.75" thickBot="1" x14ac:dyDescent="0.3">
      <c r="A155" t="str">
        <f t="shared" si="2"/>
        <v/>
      </c>
      <c r="B155" t="s">
        <v>188</v>
      </c>
      <c r="D155" t="s">
        <v>188</v>
      </c>
      <c r="E155">
        <v>0.83399999999999996</v>
      </c>
      <c r="F155">
        <v>60</v>
      </c>
      <c r="J155" s="14" t="s">
        <v>426</v>
      </c>
      <c r="K155" s="166">
        <v>76</v>
      </c>
      <c r="M155" t="s">
        <v>189</v>
      </c>
      <c r="N155">
        <v>0.17</v>
      </c>
    </row>
    <row r="156" spans="1:14" x14ac:dyDescent="0.25">
      <c r="A156" t="str">
        <f t="shared" si="2"/>
        <v/>
      </c>
      <c r="B156" t="s">
        <v>189</v>
      </c>
      <c r="D156" t="s">
        <v>189</v>
      </c>
      <c r="E156">
        <v>0.17</v>
      </c>
      <c r="F156">
        <v>312</v>
      </c>
      <c r="J156" s="424" t="s">
        <v>172</v>
      </c>
      <c r="K156" s="167">
        <v>0.78539999999999999</v>
      </c>
      <c r="M156" t="s">
        <v>190</v>
      </c>
      <c r="N156">
        <v>0.5847</v>
      </c>
    </row>
    <row r="157" spans="1:14" ht="15.75" thickBot="1" x14ac:dyDescent="0.3">
      <c r="A157" t="str">
        <f t="shared" si="2"/>
        <v/>
      </c>
      <c r="B157" t="s">
        <v>190</v>
      </c>
      <c r="D157" t="s">
        <v>190</v>
      </c>
      <c r="E157">
        <v>0.5847</v>
      </c>
      <c r="F157">
        <v>157</v>
      </c>
      <c r="J157" s="425"/>
      <c r="K157" s="168">
        <v>77</v>
      </c>
      <c r="M157" t="s">
        <v>191</v>
      </c>
      <c r="N157">
        <v>0.29149999999999998</v>
      </c>
    </row>
    <row r="158" spans="1:14" x14ac:dyDescent="0.25">
      <c r="A158" t="str">
        <f t="shared" si="2"/>
        <v/>
      </c>
      <c r="B158" t="s">
        <v>191</v>
      </c>
      <c r="D158" t="s">
        <v>191</v>
      </c>
      <c r="E158">
        <v>0.29149999999999998</v>
      </c>
      <c r="F158">
        <v>262</v>
      </c>
      <c r="J158" s="424" t="s">
        <v>269</v>
      </c>
      <c r="K158" s="169">
        <v>0.77980000000000005</v>
      </c>
      <c r="M158" t="s">
        <v>192</v>
      </c>
      <c r="N158">
        <v>0.66890000000000005</v>
      </c>
    </row>
    <row r="159" spans="1:14" ht="15.75" thickBot="1" x14ac:dyDescent="0.3">
      <c r="A159" t="str">
        <f t="shared" si="2"/>
        <v/>
      </c>
      <c r="B159" t="s">
        <v>192</v>
      </c>
      <c r="D159" t="s">
        <v>192</v>
      </c>
      <c r="E159">
        <v>0.66890000000000005</v>
      </c>
      <c r="F159">
        <v>126</v>
      </c>
      <c r="J159" s="425"/>
      <c r="K159" s="170">
        <v>78</v>
      </c>
      <c r="M159" t="s">
        <v>193</v>
      </c>
      <c r="N159">
        <v>0.63600000000000001</v>
      </c>
    </row>
    <row r="160" spans="1:14" x14ac:dyDescent="0.25">
      <c r="A160" t="str">
        <f t="shared" si="2"/>
        <v/>
      </c>
      <c r="B160" t="s">
        <v>193</v>
      </c>
      <c r="D160" t="s">
        <v>193</v>
      </c>
      <c r="E160">
        <v>0.63600000000000001</v>
      </c>
      <c r="F160">
        <v>140</v>
      </c>
      <c r="J160" s="424" t="s">
        <v>316</v>
      </c>
      <c r="K160" s="171">
        <v>0.77969999999999995</v>
      </c>
      <c r="M160" t="s">
        <v>194</v>
      </c>
      <c r="N160">
        <v>0.90749999999999997</v>
      </c>
    </row>
    <row r="161" spans="1:14" ht="15.75" thickBot="1" x14ac:dyDescent="0.3">
      <c r="A161" t="str">
        <f t="shared" si="2"/>
        <v/>
      </c>
      <c r="B161" t="s">
        <v>194</v>
      </c>
      <c r="D161" t="s">
        <v>194</v>
      </c>
      <c r="E161">
        <v>0.90749999999999997</v>
      </c>
      <c r="F161">
        <v>30</v>
      </c>
      <c r="J161" s="425"/>
      <c r="K161" s="172">
        <v>79</v>
      </c>
      <c r="M161" t="s">
        <v>195</v>
      </c>
      <c r="N161">
        <v>0.23150000000000001</v>
      </c>
    </row>
    <row r="162" spans="1:14" x14ac:dyDescent="0.25">
      <c r="A162" t="str">
        <f t="shared" si="2"/>
        <v/>
      </c>
      <c r="B162" t="s">
        <v>195</v>
      </c>
      <c r="D162" t="s">
        <v>195</v>
      </c>
      <c r="E162">
        <v>0.23150000000000001</v>
      </c>
      <c r="F162">
        <v>286</v>
      </c>
      <c r="J162" s="13" t="s">
        <v>132</v>
      </c>
      <c r="K162" s="173">
        <v>0.77949999999999997</v>
      </c>
      <c r="M162" t="s">
        <v>196</v>
      </c>
      <c r="N162">
        <v>0.54430000000000001</v>
      </c>
    </row>
    <row r="163" spans="1:14" ht="15.75" thickBot="1" x14ac:dyDescent="0.3">
      <c r="A163" t="str">
        <f t="shared" si="2"/>
        <v/>
      </c>
      <c r="B163" t="s">
        <v>196</v>
      </c>
      <c r="D163" t="s">
        <v>196</v>
      </c>
      <c r="E163">
        <v>0.54430000000000001</v>
      </c>
      <c r="F163">
        <v>169</v>
      </c>
      <c r="J163" s="14" t="s">
        <v>415</v>
      </c>
      <c r="K163" s="174">
        <v>80</v>
      </c>
      <c r="M163" t="s">
        <v>197</v>
      </c>
      <c r="N163">
        <v>0.1885</v>
      </c>
    </row>
    <row r="164" spans="1:14" x14ac:dyDescent="0.25">
      <c r="A164" t="str">
        <f t="shared" si="2"/>
        <v/>
      </c>
      <c r="B164" t="s">
        <v>197</v>
      </c>
      <c r="D164" t="s">
        <v>197</v>
      </c>
      <c r="E164">
        <v>0.1885</v>
      </c>
      <c r="F164">
        <v>298</v>
      </c>
      <c r="J164" s="424" t="s">
        <v>285</v>
      </c>
      <c r="K164" s="175">
        <v>0.77849999999999997</v>
      </c>
      <c r="M164" t="s">
        <v>198</v>
      </c>
      <c r="N164">
        <v>0.7641</v>
      </c>
    </row>
    <row r="165" spans="1:14" ht="15.75" thickBot="1" x14ac:dyDescent="0.3">
      <c r="A165" t="str">
        <f t="shared" si="2"/>
        <v/>
      </c>
      <c r="B165" t="s">
        <v>198</v>
      </c>
      <c r="D165" t="s">
        <v>198</v>
      </c>
      <c r="E165">
        <v>0.7641</v>
      </c>
      <c r="F165">
        <v>89</v>
      </c>
      <c r="J165" s="425"/>
      <c r="K165" s="176">
        <v>81</v>
      </c>
      <c r="M165" t="s">
        <v>199</v>
      </c>
      <c r="N165">
        <v>0.40860000000000002</v>
      </c>
    </row>
    <row r="166" spans="1:14" x14ac:dyDescent="0.25">
      <c r="A166" t="str">
        <f t="shared" si="2"/>
        <v/>
      </c>
      <c r="B166" t="s">
        <v>199</v>
      </c>
      <c r="D166" t="s">
        <v>199</v>
      </c>
      <c r="E166">
        <v>0.40860000000000002</v>
      </c>
      <c r="F166">
        <v>219</v>
      </c>
      <c r="J166" s="424" t="s">
        <v>339</v>
      </c>
      <c r="K166" s="177">
        <v>0.77559999999999996</v>
      </c>
      <c r="M166" t="s">
        <v>200</v>
      </c>
      <c r="N166">
        <v>0.82689999999999997</v>
      </c>
    </row>
    <row r="167" spans="1:14" ht="15.75" thickBot="1" x14ac:dyDescent="0.3">
      <c r="A167" t="str">
        <f t="shared" si="2"/>
        <v/>
      </c>
      <c r="B167" t="s">
        <v>200</v>
      </c>
      <c r="D167" t="s">
        <v>200</v>
      </c>
      <c r="E167">
        <v>0.82689999999999997</v>
      </c>
      <c r="F167">
        <v>63</v>
      </c>
      <c r="J167" s="425"/>
      <c r="K167" s="178">
        <v>82</v>
      </c>
      <c r="M167" t="s">
        <v>201</v>
      </c>
      <c r="N167">
        <v>0.44469999999999998</v>
      </c>
    </row>
    <row r="168" spans="1:14" x14ac:dyDescent="0.25">
      <c r="A168" t="str">
        <f t="shared" si="2"/>
        <v/>
      </c>
      <c r="B168" t="s">
        <v>201</v>
      </c>
      <c r="D168" t="s">
        <v>201</v>
      </c>
      <c r="E168">
        <v>0.44469999999999998</v>
      </c>
      <c r="F168">
        <v>207</v>
      </c>
      <c r="J168" s="424" t="s">
        <v>271</v>
      </c>
      <c r="K168" s="179">
        <v>0.77429999999999999</v>
      </c>
      <c r="M168" t="s">
        <v>202</v>
      </c>
      <c r="N168">
        <v>0.77010000000000001</v>
      </c>
    </row>
    <row r="169" spans="1:14" ht="15.75" thickBot="1" x14ac:dyDescent="0.3">
      <c r="A169" t="str">
        <f t="shared" si="2"/>
        <v/>
      </c>
      <c r="B169" t="s">
        <v>202</v>
      </c>
      <c r="D169" t="s">
        <v>202</v>
      </c>
      <c r="E169">
        <v>0.77010000000000001</v>
      </c>
      <c r="F169">
        <v>86</v>
      </c>
      <c r="J169" s="425"/>
      <c r="K169" s="180">
        <v>83</v>
      </c>
      <c r="M169" t="s">
        <v>203</v>
      </c>
      <c r="N169">
        <v>0.82589999999999997</v>
      </c>
    </row>
    <row r="170" spans="1:14" x14ac:dyDescent="0.25">
      <c r="A170" t="str">
        <f t="shared" si="2"/>
        <v/>
      </c>
      <c r="B170" t="s">
        <v>203</v>
      </c>
      <c r="D170" t="s">
        <v>203</v>
      </c>
      <c r="E170">
        <v>0.82589999999999997</v>
      </c>
      <c r="F170">
        <v>65</v>
      </c>
      <c r="J170" s="424" t="s">
        <v>348</v>
      </c>
      <c r="K170" s="181">
        <v>0.77370000000000005</v>
      </c>
      <c r="M170" t="s">
        <v>204</v>
      </c>
      <c r="N170">
        <v>0.64749999999999996</v>
      </c>
    </row>
    <row r="171" spans="1:14" ht="15.75" thickBot="1" x14ac:dyDescent="0.3">
      <c r="A171" t="str">
        <f t="shared" si="2"/>
        <v/>
      </c>
      <c r="B171" t="s">
        <v>204</v>
      </c>
      <c r="D171" t="s">
        <v>204</v>
      </c>
      <c r="E171">
        <v>0.64749999999999996</v>
      </c>
      <c r="F171">
        <v>133</v>
      </c>
      <c r="J171" s="425"/>
      <c r="K171" s="182">
        <v>84</v>
      </c>
      <c r="M171" t="s">
        <v>205</v>
      </c>
      <c r="N171">
        <v>0.70050000000000001</v>
      </c>
    </row>
    <row r="172" spans="1:14" x14ac:dyDescent="0.25">
      <c r="A172" t="str">
        <f t="shared" si="2"/>
        <v/>
      </c>
      <c r="B172" t="s">
        <v>205</v>
      </c>
      <c r="D172" t="s">
        <v>205</v>
      </c>
      <c r="E172">
        <v>0.70050000000000001</v>
      </c>
      <c r="F172">
        <v>112</v>
      </c>
      <c r="J172" s="13" t="s">
        <v>381</v>
      </c>
      <c r="K172" s="183">
        <v>0.77090000000000003</v>
      </c>
      <c r="M172" t="s">
        <v>206</v>
      </c>
      <c r="N172">
        <v>0.72970000000000002</v>
      </c>
    </row>
    <row r="173" spans="1:14" ht="15.75" thickBot="1" x14ac:dyDescent="0.3">
      <c r="A173" t="str">
        <f t="shared" si="2"/>
        <v/>
      </c>
      <c r="B173" t="s">
        <v>206</v>
      </c>
      <c r="D173" t="s">
        <v>206</v>
      </c>
      <c r="E173">
        <v>0.72970000000000002</v>
      </c>
      <c r="F173">
        <v>101</v>
      </c>
      <c r="J173" s="14" t="s">
        <v>421</v>
      </c>
      <c r="K173" s="184">
        <v>85</v>
      </c>
      <c r="M173" t="s">
        <v>207</v>
      </c>
      <c r="N173">
        <v>0.6724</v>
      </c>
    </row>
    <row r="174" spans="1:14" x14ac:dyDescent="0.25">
      <c r="A174" t="str">
        <f t="shared" si="2"/>
        <v/>
      </c>
      <c r="B174" t="s">
        <v>207</v>
      </c>
      <c r="D174" t="s">
        <v>207</v>
      </c>
      <c r="E174">
        <v>0.6724</v>
      </c>
      <c r="F174">
        <v>123</v>
      </c>
      <c r="J174" s="424" t="s">
        <v>202</v>
      </c>
      <c r="K174" s="185">
        <v>0.77010000000000001</v>
      </c>
      <c r="M174" t="s">
        <v>208</v>
      </c>
      <c r="N174">
        <v>0.74319999999999997</v>
      </c>
    </row>
    <row r="175" spans="1:14" ht="15.75" thickBot="1" x14ac:dyDescent="0.3">
      <c r="A175" t="str">
        <f t="shared" si="2"/>
        <v/>
      </c>
      <c r="B175" t="s">
        <v>208</v>
      </c>
      <c r="D175" t="s">
        <v>208</v>
      </c>
      <c r="E175">
        <v>0.74319999999999997</v>
      </c>
      <c r="F175">
        <v>96</v>
      </c>
      <c r="J175" s="425"/>
      <c r="K175" s="186">
        <v>86</v>
      </c>
      <c r="M175" t="s">
        <v>209</v>
      </c>
      <c r="N175">
        <v>7.9200000000000007E-2</v>
      </c>
    </row>
    <row r="176" spans="1:14" x14ac:dyDescent="0.25">
      <c r="A176" t="str">
        <f t="shared" si="2"/>
        <v/>
      </c>
      <c r="B176" t="s">
        <v>209</v>
      </c>
      <c r="D176" t="s">
        <v>209</v>
      </c>
      <c r="E176">
        <v>7.9200000000000007E-2</v>
      </c>
      <c r="F176">
        <v>340</v>
      </c>
      <c r="J176" s="424" t="s">
        <v>297</v>
      </c>
      <c r="K176" s="187">
        <v>0.76939999999999997</v>
      </c>
      <c r="M176" t="s">
        <v>210</v>
      </c>
      <c r="N176">
        <v>0.36670000000000003</v>
      </c>
    </row>
    <row r="177" spans="1:14" ht="15.75" thickBot="1" x14ac:dyDescent="0.3">
      <c r="A177" t="str">
        <f t="shared" si="2"/>
        <v/>
      </c>
      <c r="B177" t="s">
        <v>210</v>
      </c>
      <c r="D177" t="s">
        <v>210</v>
      </c>
      <c r="E177">
        <v>0.36670000000000003</v>
      </c>
      <c r="F177">
        <v>236</v>
      </c>
      <c r="J177" s="425"/>
      <c r="K177" s="188">
        <v>87</v>
      </c>
      <c r="M177" t="s">
        <v>211</v>
      </c>
      <c r="N177">
        <v>0.38619999999999999</v>
      </c>
    </row>
    <row r="178" spans="1:14" x14ac:dyDescent="0.25">
      <c r="A178" t="str">
        <f t="shared" si="2"/>
        <v/>
      </c>
      <c r="B178" t="s">
        <v>211</v>
      </c>
      <c r="D178" t="s">
        <v>211</v>
      </c>
      <c r="E178">
        <v>0.38619999999999999</v>
      </c>
      <c r="F178">
        <v>229</v>
      </c>
      <c r="J178" s="424" t="s">
        <v>143</v>
      </c>
      <c r="K178" s="189">
        <v>0.76649999999999996</v>
      </c>
      <c r="M178" t="s">
        <v>212</v>
      </c>
      <c r="N178">
        <v>0.21560000000000001</v>
      </c>
    </row>
    <row r="179" spans="1:14" ht="15.75" thickBot="1" x14ac:dyDescent="0.3">
      <c r="A179" t="str">
        <f t="shared" si="2"/>
        <v/>
      </c>
      <c r="B179" t="s">
        <v>212</v>
      </c>
      <c r="D179" t="s">
        <v>212</v>
      </c>
      <c r="E179">
        <v>0.21560000000000001</v>
      </c>
      <c r="F179">
        <v>288</v>
      </c>
      <c r="J179" s="425"/>
      <c r="K179" s="190">
        <v>88</v>
      </c>
      <c r="M179" t="s">
        <v>213</v>
      </c>
      <c r="N179">
        <v>0.50880000000000003</v>
      </c>
    </row>
    <row r="180" spans="1:14" x14ac:dyDescent="0.25">
      <c r="A180" t="str">
        <f t="shared" si="2"/>
        <v/>
      </c>
      <c r="B180" t="s">
        <v>213</v>
      </c>
      <c r="D180" t="s">
        <v>213</v>
      </c>
      <c r="E180">
        <v>0.50880000000000003</v>
      </c>
      <c r="F180">
        <v>182</v>
      </c>
      <c r="J180" s="424" t="s">
        <v>198</v>
      </c>
      <c r="K180" s="191">
        <v>0.7641</v>
      </c>
      <c r="M180" t="s">
        <v>214</v>
      </c>
      <c r="N180">
        <v>0.187</v>
      </c>
    </row>
    <row r="181" spans="1:14" ht="15.75" thickBot="1" x14ac:dyDescent="0.3">
      <c r="A181" t="str">
        <f t="shared" si="2"/>
        <v/>
      </c>
      <c r="B181" t="s">
        <v>214</v>
      </c>
      <c r="D181" t="s">
        <v>214</v>
      </c>
      <c r="E181">
        <v>0.187</v>
      </c>
      <c r="F181">
        <v>300</v>
      </c>
      <c r="J181" s="425"/>
      <c r="K181" s="192">
        <v>89</v>
      </c>
      <c r="M181" t="s">
        <v>215</v>
      </c>
      <c r="N181">
        <v>0.63690000000000002</v>
      </c>
    </row>
    <row r="182" spans="1:14" x14ac:dyDescent="0.25">
      <c r="A182" t="str">
        <f t="shared" si="2"/>
        <v/>
      </c>
      <c r="B182" t="s">
        <v>215</v>
      </c>
      <c r="D182" t="s">
        <v>215</v>
      </c>
      <c r="E182">
        <v>0.63690000000000002</v>
      </c>
      <c r="F182">
        <v>139</v>
      </c>
      <c r="J182" s="424" t="s">
        <v>377</v>
      </c>
      <c r="K182" s="193">
        <v>0.7641</v>
      </c>
      <c r="M182" t="s">
        <v>216</v>
      </c>
      <c r="N182">
        <v>9.1300000000000006E-2</v>
      </c>
    </row>
    <row r="183" spans="1:14" ht="15.75" thickBot="1" x14ac:dyDescent="0.3">
      <c r="A183" t="str">
        <f t="shared" si="2"/>
        <v/>
      </c>
      <c r="B183" t="s">
        <v>216</v>
      </c>
      <c r="D183" t="s">
        <v>216</v>
      </c>
      <c r="E183">
        <v>9.1300000000000006E-2</v>
      </c>
      <c r="F183">
        <v>335</v>
      </c>
      <c r="J183" s="425"/>
      <c r="K183" s="194">
        <v>90</v>
      </c>
      <c r="M183" t="s">
        <v>217</v>
      </c>
      <c r="N183">
        <v>0.37230000000000002</v>
      </c>
    </row>
    <row r="184" spans="1:14" x14ac:dyDescent="0.25">
      <c r="A184" t="str">
        <f t="shared" si="2"/>
        <v/>
      </c>
      <c r="B184" t="s">
        <v>217</v>
      </c>
      <c r="D184" t="s">
        <v>217</v>
      </c>
      <c r="E184">
        <v>0.37230000000000002</v>
      </c>
      <c r="F184">
        <v>234</v>
      </c>
      <c r="J184" s="424" t="s">
        <v>135</v>
      </c>
      <c r="K184" s="195">
        <v>0.76329999999999998</v>
      </c>
      <c r="M184" t="s">
        <v>218</v>
      </c>
      <c r="N184">
        <v>0.84660000000000002</v>
      </c>
    </row>
    <row r="185" spans="1:14" ht="15.75" thickBot="1" x14ac:dyDescent="0.3">
      <c r="A185" t="str">
        <f t="shared" si="2"/>
        <v/>
      </c>
      <c r="B185" t="s">
        <v>218</v>
      </c>
      <c r="D185" t="s">
        <v>218</v>
      </c>
      <c r="E185">
        <v>0.84660000000000002</v>
      </c>
      <c r="F185">
        <v>55</v>
      </c>
      <c r="J185" s="425"/>
      <c r="K185" s="196">
        <v>91</v>
      </c>
      <c r="M185" t="s">
        <v>219</v>
      </c>
      <c r="N185">
        <v>0.39700000000000002</v>
      </c>
    </row>
    <row r="186" spans="1:14" x14ac:dyDescent="0.25">
      <c r="A186" t="str">
        <f t="shared" si="2"/>
        <v/>
      </c>
      <c r="B186" t="s">
        <v>219</v>
      </c>
      <c r="D186" t="s">
        <v>219</v>
      </c>
      <c r="E186">
        <v>0.39700000000000002</v>
      </c>
      <c r="F186">
        <v>223</v>
      </c>
      <c r="J186" s="424" t="s">
        <v>245</v>
      </c>
      <c r="K186" s="197">
        <v>0.75939999999999996</v>
      </c>
      <c r="M186" t="s">
        <v>220</v>
      </c>
      <c r="N186">
        <v>0.54990000000000006</v>
      </c>
    </row>
    <row r="187" spans="1:14" ht="15.75" thickBot="1" x14ac:dyDescent="0.3">
      <c r="A187" t="str">
        <f t="shared" si="2"/>
        <v/>
      </c>
      <c r="B187" t="s">
        <v>220</v>
      </c>
      <c r="D187" t="s">
        <v>220</v>
      </c>
      <c r="E187">
        <v>0.54990000000000006</v>
      </c>
      <c r="F187">
        <v>167</v>
      </c>
      <c r="J187" s="425"/>
      <c r="K187" s="198">
        <v>92</v>
      </c>
      <c r="M187" t="s">
        <v>221</v>
      </c>
      <c r="N187">
        <v>0.31509999999999999</v>
      </c>
    </row>
    <row r="188" spans="1:14" x14ac:dyDescent="0.25">
      <c r="A188" t="str">
        <f t="shared" si="2"/>
        <v/>
      </c>
      <c r="B188" t="s">
        <v>221</v>
      </c>
      <c r="D188" t="s">
        <v>221</v>
      </c>
      <c r="E188">
        <v>0.31509999999999999</v>
      </c>
      <c r="F188">
        <v>255</v>
      </c>
      <c r="J188" s="424" t="s">
        <v>96</v>
      </c>
      <c r="K188" s="199">
        <v>0.75790000000000002</v>
      </c>
      <c r="M188" t="s">
        <v>222</v>
      </c>
      <c r="N188">
        <v>0.3821</v>
      </c>
    </row>
    <row r="189" spans="1:14" ht="15.75" thickBot="1" x14ac:dyDescent="0.3">
      <c r="A189" t="str">
        <f t="shared" si="2"/>
        <v/>
      </c>
      <c r="B189" t="s">
        <v>222</v>
      </c>
      <c r="D189" t="s">
        <v>222</v>
      </c>
      <c r="E189">
        <v>0.3821</v>
      </c>
      <c r="F189">
        <v>230</v>
      </c>
      <c r="J189" s="425"/>
      <c r="K189" s="200">
        <v>93</v>
      </c>
      <c r="M189" t="s">
        <v>223</v>
      </c>
      <c r="N189">
        <v>0.73819999999999997</v>
      </c>
    </row>
    <row r="190" spans="1:14" x14ac:dyDescent="0.25">
      <c r="A190" t="str">
        <f t="shared" si="2"/>
        <v/>
      </c>
      <c r="B190" t="s">
        <v>223</v>
      </c>
      <c r="D190" t="s">
        <v>223</v>
      </c>
      <c r="E190">
        <v>0.73819999999999997</v>
      </c>
      <c r="F190">
        <v>99</v>
      </c>
      <c r="J190" s="424" t="s">
        <v>74</v>
      </c>
      <c r="K190" s="201">
        <v>0.75149999999999995</v>
      </c>
      <c r="M190" t="s">
        <v>224</v>
      </c>
      <c r="N190">
        <v>0.44840000000000002</v>
      </c>
    </row>
    <row r="191" spans="1:14" ht="15.75" thickBot="1" x14ac:dyDescent="0.3">
      <c r="A191" t="str">
        <f t="shared" si="2"/>
        <v/>
      </c>
      <c r="B191" t="s">
        <v>224</v>
      </c>
      <c r="D191" t="s">
        <v>224</v>
      </c>
      <c r="E191">
        <v>0.44840000000000002</v>
      </c>
      <c r="F191">
        <v>205</v>
      </c>
      <c r="J191" s="425"/>
      <c r="K191" s="202">
        <v>94</v>
      </c>
      <c r="M191" t="s">
        <v>225</v>
      </c>
      <c r="N191">
        <v>0.67549999999999999</v>
      </c>
    </row>
    <row r="192" spans="1:14" x14ac:dyDescent="0.25">
      <c r="A192" t="str">
        <f t="shared" si="2"/>
        <v/>
      </c>
      <c r="B192" t="s">
        <v>225</v>
      </c>
      <c r="D192" t="s">
        <v>225</v>
      </c>
      <c r="E192">
        <v>0.67549999999999999</v>
      </c>
      <c r="F192">
        <v>121</v>
      </c>
      <c r="J192" s="13" t="s">
        <v>84</v>
      </c>
      <c r="K192" s="203">
        <v>0.74690000000000001</v>
      </c>
      <c r="M192" t="s">
        <v>226</v>
      </c>
      <c r="N192">
        <v>0.2913</v>
      </c>
    </row>
    <row r="193" spans="1:14" ht="15.75" thickBot="1" x14ac:dyDescent="0.3">
      <c r="A193" t="str">
        <f t="shared" si="2"/>
        <v/>
      </c>
      <c r="B193" t="s">
        <v>226</v>
      </c>
      <c r="D193" t="s">
        <v>226</v>
      </c>
      <c r="E193">
        <v>0.2913</v>
      </c>
      <c r="F193">
        <v>263</v>
      </c>
      <c r="J193" s="14" t="s">
        <v>418</v>
      </c>
      <c r="K193" s="204">
        <v>95</v>
      </c>
      <c r="M193" t="s">
        <v>227</v>
      </c>
      <c r="N193">
        <v>0.27060000000000001</v>
      </c>
    </row>
    <row r="194" spans="1:14" x14ac:dyDescent="0.25">
      <c r="A194" t="str">
        <f t="shared" si="2"/>
        <v/>
      </c>
      <c r="B194" t="s">
        <v>227</v>
      </c>
      <c r="D194" t="s">
        <v>227</v>
      </c>
      <c r="E194">
        <v>0.27060000000000001</v>
      </c>
      <c r="F194">
        <v>275</v>
      </c>
      <c r="J194" s="424" t="s">
        <v>273</v>
      </c>
      <c r="K194" s="205">
        <v>0.74319999999999997</v>
      </c>
      <c r="M194" t="s">
        <v>228</v>
      </c>
      <c r="N194">
        <v>0.17399999999999999</v>
      </c>
    </row>
    <row r="195" spans="1:14" ht="15.75" thickBot="1" x14ac:dyDescent="0.3">
      <c r="A195" t="str">
        <f t="shared" ref="A195:A258" si="3">IF(B195=D195,"","BAD")</f>
        <v/>
      </c>
      <c r="B195" t="s">
        <v>228</v>
      </c>
      <c r="D195" t="s">
        <v>228</v>
      </c>
      <c r="E195">
        <v>0.17399999999999999</v>
      </c>
      <c r="F195">
        <v>309</v>
      </c>
      <c r="J195" s="425"/>
      <c r="K195" s="206">
        <v>96</v>
      </c>
      <c r="M195" t="s">
        <v>229</v>
      </c>
      <c r="N195">
        <v>0.70430000000000004</v>
      </c>
    </row>
    <row r="196" spans="1:14" x14ac:dyDescent="0.25">
      <c r="A196" t="str">
        <f t="shared" si="3"/>
        <v/>
      </c>
      <c r="B196" t="s">
        <v>229</v>
      </c>
      <c r="D196" t="s">
        <v>229</v>
      </c>
      <c r="E196">
        <v>0.70430000000000004</v>
      </c>
      <c r="F196">
        <v>107</v>
      </c>
      <c r="J196" s="424" t="s">
        <v>208</v>
      </c>
      <c r="K196" s="207">
        <v>0.74319999999999997</v>
      </c>
      <c r="M196" t="s">
        <v>230</v>
      </c>
      <c r="N196">
        <v>0.24729999999999999</v>
      </c>
    </row>
    <row r="197" spans="1:14" ht="15.75" thickBot="1" x14ac:dyDescent="0.3">
      <c r="A197" t="str">
        <f t="shared" si="3"/>
        <v/>
      </c>
      <c r="B197" t="s">
        <v>230</v>
      </c>
      <c r="D197" t="s">
        <v>230</v>
      </c>
      <c r="E197">
        <v>0.24729999999999999</v>
      </c>
      <c r="F197">
        <v>282</v>
      </c>
      <c r="J197" s="425"/>
      <c r="K197" s="208">
        <v>97</v>
      </c>
      <c r="M197" t="s">
        <v>231</v>
      </c>
      <c r="N197">
        <v>0.90280000000000005</v>
      </c>
    </row>
    <row r="198" spans="1:14" x14ac:dyDescent="0.25">
      <c r="A198" t="str">
        <f t="shared" si="3"/>
        <v/>
      </c>
      <c r="B198" t="s">
        <v>231</v>
      </c>
      <c r="D198" t="s">
        <v>231</v>
      </c>
      <c r="E198">
        <v>0.90280000000000005</v>
      </c>
      <c r="F198">
        <v>34</v>
      </c>
      <c r="J198" s="424" t="s">
        <v>347</v>
      </c>
      <c r="K198" s="209">
        <v>0.73829999999999996</v>
      </c>
      <c r="M198" t="s">
        <v>232</v>
      </c>
      <c r="N198">
        <v>0.1701</v>
      </c>
    </row>
    <row r="199" spans="1:14" ht="15.75" thickBot="1" x14ac:dyDescent="0.3">
      <c r="A199" t="str">
        <f t="shared" si="3"/>
        <v/>
      </c>
      <c r="B199" t="s">
        <v>232</v>
      </c>
      <c r="D199" t="s">
        <v>232</v>
      </c>
      <c r="E199">
        <v>0.1701</v>
      </c>
      <c r="F199">
        <v>311</v>
      </c>
      <c r="J199" s="425"/>
      <c r="K199" s="210">
        <v>98</v>
      </c>
      <c r="M199" t="s">
        <v>233</v>
      </c>
      <c r="N199">
        <v>0.58020000000000005</v>
      </c>
    </row>
    <row r="200" spans="1:14" x14ac:dyDescent="0.25">
      <c r="A200" t="str">
        <f t="shared" si="3"/>
        <v/>
      </c>
      <c r="B200" t="s">
        <v>233</v>
      </c>
      <c r="D200" t="s">
        <v>233</v>
      </c>
      <c r="E200">
        <v>0.58020000000000005</v>
      </c>
      <c r="F200">
        <v>158</v>
      </c>
      <c r="J200" s="424" t="s">
        <v>223</v>
      </c>
      <c r="K200" s="211">
        <v>0.73819999999999997</v>
      </c>
      <c r="M200" t="s">
        <v>234</v>
      </c>
      <c r="N200">
        <v>0.93799999999999994</v>
      </c>
    </row>
    <row r="201" spans="1:14" ht="15.75" thickBot="1" x14ac:dyDescent="0.3">
      <c r="A201" t="str">
        <f t="shared" si="3"/>
        <v/>
      </c>
      <c r="B201" t="s">
        <v>234</v>
      </c>
      <c r="D201" t="s">
        <v>234</v>
      </c>
      <c r="E201">
        <v>0.93799999999999994</v>
      </c>
      <c r="F201">
        <v>19</v>
      </c>
      <c r="J201" s="425"/>
      <c r="K201" s="212">
        <v>99</v>
      </c>
      <c r="M201" t="s">
        <v>235</v>
      </c>
      <c r="N201">
        <v>0.16400000000000001</v>
      </c>
    </row>
    <row r="202" spans="1:14" x14ac:dyDescent="0.25">
      <c r="A202" t="str">
        <f t="shared" si="3"/>
        <v/>
      </c>
      <c r="B202" t="s">
        <v>235</v>
      </c>
      <c r="D202" t="s">
        <v>235</v>
      </c>
      <c r="E202">
        <v>0.16400000000000001</v>
      </c>
      <c r="F202">
        <v>314</v>
      </c>
      <c r="J202" s="424" t="s">
        <v>108</v>
      </c>
      <c r="K202" s="213">
        <v>0.73719999999999997</v>
      </c>
      <c r="M202" t="s">
        <v>236</v>
      </c>
      <c r="N202">
        <v>0.67889999999999995</v>
      </c>
    </row>
    <row r="203" spans="1:14" ht="15.75" thickBot="1" x14ac:dyDescent="0.3">
      <c r="A203" t="str">
        <f t="shared" si="3"/>
        <v/>
      </c>
      <c r="B203" t="s">
        <v>236</v>
      </c>
      <c r="D203" t="s">
        <v>236</v>
      </c>
      <c r="E203">
        <v>0.67889999999999995</v>
      </c>
      <c r="F203">
        <v>120</v>
      </c>
      <c r="J203" s="425"/>
      <c r="K203" s="214">
        <v>100</v>
      </c>
      <c r="M203" t="s">
        <v>237</v>
      </c>
      <c r="N203">
        <v>0.56240000000000001</v>
      </c>
    </row>
    <row r="204" spans="1:14" ht="15.75" thickBot="1" x14ac:dyDescent="0.3">
      <c r="A204" t="str">
        <f t="shared" si="3"/>
        <v/>
      </c>
      <c r="B204" t="s">
        <v>237</v>
      </c>
      <c r="D204" t="s">
        <v>237</v>
      </c>
      <c r="E204">
        <v>0.56240000000000001</v>
      </c>
      <c r="F204">
        <v>163</v>
      </c>
      <c r="J204" s="63" t="s">
        <v>23</v>
      </c>
      <c r="K204" s="64" t="s">
        <v>391</v>
      </c>
      <c r="M204" t="s">
        <v>238</v>
      </c>
      <c r="N204">
        <v>0.5746</v>
      </c>
    </row>
    <row r="205" spans="1:14" x14ac:dyDescent="0.25">
      <c r="A205" t="str">
        <f t="shared" si="3"/>
        <v/>
      </c>
      <c r="B205" t="s">
        <v>238</v>
      </c>
      <c r="D205" t="s">
        <v>238</v>
      </c>
      <c r="E205">
        <v>0.5746</v>
      </c>
      <c r="F205">
        <v>161</v>
      </c>
      <c r="J205" s="424" t="s">
        <v>206</v>
      </c>
      <c r="K205" s="215">
        <v>0.72970000000000002</v>
      </c>
      <c r="M205" t="s">
        <v>239</v>
      </c>
      <c r="N205">
        <v>0.69579999999999997</v>
      </c>
    </row>
    <row r="206" spans="1:14" ht="15.75" thickBot="1" x14ac:dyDescent="0.3">
      <c r="A206" t="str">
        <f t="shared" si="3"/>
        <v/>
      </c>
      <c r="B206" t="s">
        <v>239</v>
      </c>
      <c r="D206" t="s">
        <v>239</v>
      </c>
      <c r="E206">
        <v>0.69579999999999997</v>
      </c>
      <c r="F206">
        <v>114</v>
      </c>
      <c r="J206" s="425"/>
      <c r="K206" s="216">
        <v>101</v>
      </c>
      <c r="M206" t="s">
        <v>240</v>
      </c>
      <c r="N206">
        <v>0.55120000000000002</v>
      </c>
    </row>
    <row r="207" spans="1:14" x14ac:dyDescent="0.25">
      <c r="A207" t="str">
        <f t="shared" si="3"/>
        <v/>
      </c>
      <c r="B207" t="s">
        <v>240</v>
      </c>
      <c r="D207" t="s">
        <v>240</v>
      </c>
      <c r="E207">
        <v>0.55120000000000002</v>
      </c>
      <c r="F207">
        <v>166</v>
      </c>
      <c r="J207" s="424" t="s">
        <v>38</v>
      </c>
      <c r="K207" s="217">
        <v>0.72629999999999995</v>
      </c>
      <c r="M207" t="s">
        <v>241</v>
      </c>
      <c r="N207">
        <v>0.34710000000000002</v>
      </c>
    </row>
    <row r="208" spans="1:14" ht="15.75" thickBot="1" x14ac:dyDescent="0.3">
      <c r="A208" t="str">
        <f t="shared" si="3"/>
        <v/>
      </c>
      <c r="B208" t="s">
        <v>241</v>
      </c>
      <c r="D208" t="s">
        <v>241</v>
      </c>
      <c r="E208">
        <v>0.34710000000000002</v>
      </c>
      <c r="F208">
        <v>245</v>
      </c>
      <c r="J208" s="425"/>
      <c r="K208" s="218">
        <v>102</v>
      </c>
      <c r="M208" t="s">
        <v>242</v>
      </c>
      <c r="N208">
        <v>0.51049999999999995</v>
      </c>
    </row>
    <row r="209" spans="1:14" x14ac:dyDescent="0.25">
      <c r="A209" t="str">
        <f t="shared" si="3"/>
        <v/>
      </c>
      <c r="B209" t="s">
        <v>242</v>
      </c>
      <c r="D209" t="s">
        <v>242</v>
      </c>
      <c r="E209">
        <v>0.51049999999999995</v>
      </c>
      <c r="F209">
        <v>179</v>
      </c>
      <c r="J209" s="424" t="s">
        <v>124</v>
      </c>
      <c r="K209" s="217">
        <v>0.71760000000000002</v>
      </c>
      <c r="M209" t="s">
        <v>243</v>
      </c>
      <c r="N209">
        <v>0.96840000000000004</v>
      </c>
    </row>
    <row r="210" spans="1:14" ht="15.75" thickBot="1" x14ac:dyDescent="0.3">
      <c r="A210" t="str">
        <f t="shared" si="3"/>
        <v/>
      </c>
      <c r="B210" t="s">
        <v>243</v>
      </c>
      <c r="D210" t="s">
        <v>243</v>
      </c>
      <c r="E210">
        <v>0.96840000000000004</v>
      </c>
      <c r="F210">
        <v>9</v>
      </c>
      <c r="J210" s="425"/>
      <c r="K210" s="218">
        <v>103</v>
      </c>
      <c r="M210" t="s">
        <v>244</v>
      </c>
      <c r="N210">
        <v>0.60189999999999999</v>
      </c>
    </row>
    <row r="211" spans="1:14" x14ac:dyDescent="0.25">
      <c r="A211" t="str">
        <f t="shared" si="3"/>
        <v/>
      </c>
      <c r="B211" t="s">
        <v>244</v>
      </c>
      <c r="D211" t="s">
        <v>244</v>
      </c>
      <c r="E211">
        <v>0.60189999999999999</v>
      </c>
      <c r="F211">
        <v>150</v>
      </c>
      <c r="J211" s="424" t="s">
        <v>86</v>
      </c>
      <c r="K211" s="217">
        <v>0.71340000000000003</v>
      </c>
      <c r="M211" t="s">
        <v>245</v>
      </c>
      <c r="N211">
        <v>0.75939999999999996</v>
      </c>
    </row>
    <row r="212" spans="1:14" ht="15.75" thickBot="1" x14ac:dyDescent="0.3">
      <c r="A212" t="str">
        <f t="shared" si="3"/>
        <v/>
      </c>
      <c r="B212" t="s">
        <v>245</v>
      </c>
      <c r="D212" t="s">
        <v>245</v>
      </c>
      <c r="E212">
        <v>0.75939999999999996</v>
      </c>
      <c r="F212">
        <v>92</v>
      </c>
      <c r="J212" s="425"/>
      <c r="K212" s="218">
        <v>104</v>
      </c>
      <c r="M212" t="s">
        <v>246</v>
      </c>
      <c r="N212">
        <v>0.45179999999999998</v>
      </c>
    </row>
    <row r="213" spans="1:14" x14ac:dyDescent="0.25">
      <c r="A213" t="str">
        <f t="shared" si="3"/>
        <v/>
      </c>
      <c r="B213" t="s">
        <v>246</v>
      </c>
      <c r="D213" t="s">
        <v>246</v>
      </c>
      <c r="E213">
        <v>0.45179999999999998</v>
      </c>
      <c r="F213">
        <v>204</v>
      </c>
      <c r="J213" s="424" t="s">
        <v>157</v>
      </c>
      <c r="K213" s="217">
        <v>0.70979999999999999</v>
      </c>
      <c r="M213" t="s">
        <v>247</v>
      </c>
      <c r="N213">
        <v>0.90529999999999999</v>
      </c>
    </row>
    <row r="214" spans="1:14" ht="15.75" thickBot="1" x14ac:dyDescent="0.3">
      <c r="A214" t="str">
        <f t="shared" si="3"/>
        <v/>
      </c>
      <c r="B214" t="s">
        <v>247</v>
      </c>
      <c r="D214" t="s">
        <v>247</v>
      </c>
      <c r="E214">
        <v>0.90529999999999999</v>
      </c>
      <c r="F214">
        <v>33</v>
      </c>
      <c r="J214" s="425"/>
      <c r="K214" s="218">
        <v>105</v>
      </c>
      <c r="M214" t="s">
        <v>248</v>
      </c>
      <c r="N214">
        <v>0.67279999999999995</v>
      </c>
    </row>
    <row r="215" spans="1:14" x14ac:dyDescent="0.25">
      <c r="A215" t="str">
        <f t="shared" si="3"/>
        <v/>
      </c>
      <c r="B215" t="s">
        <v>248</v>
      </c>
      <c r="D215" t="s">
        <v>248</v>
      </c>
      <c r="E215">
        <v>0.67279999999999995</v>
      </c>
      <c r="F215">
        <v>122</v>
      </c>
      <c r="J215" s="424" t="s">
        <v>353</v>
      </c>
      <c r="K215" s="217">
        <v>0.70860000000000001</v>
      </c>
      <c r="M215" t="s">
        <v>249</v>
      </c>
      <c r="N215">
        <v>0.40610000000000002</v>
      </c>
    </row>
    <row r="216" spans="1:14" ht="15.75" thickBot="1" x14ac:dyDescent="0.3">
      <c r="A216" t="str">
        <f t="shared" si="3"/>
        <v/>
      </c>
      <c r="B216" t="s">
        <v>249</v>
      </c>
      <c r="D216" t="s">
        <v>249</v>
      </c>
      <c r="E216">
        <v>0.40610000000000002</v>
      </c>
      <c r="F216">
        <v>220</v>
      </c>
      <c r="J216" s="425"/>
      <c r="K216" s="218">
        <v>106</v>
      </c>
      <c r="M216" t="s">
        <v>250</v>
      </c>
      <c r="N216">
        <v>0.91510000000000002</v>
      </c>
    </row>
    <row r="217" spans="1:14" x14ac:dyDescent="0.25">
      <c r="A217" t="str">
        <f t="shared" si="3"/>
        <v/>
      </c>
      <c r="B217" t="s">
        <v>250</v>
      </c>
      <c r="D217" t="s">
        <v>250</v>
      </c>
      <c r="E217">
        <v>0.91510000000000002</v>
      </c>
      <c r="F217">
        <v>27</v>
      </c>
      <c r="J217" s="424" t="s">
        <v>229</v>
      </c>
      <c r="K217" s="217">
        <v>0.70430000000000004</v>
      </c>
      <c r="M217" t="s">
        <v>251</v>
      </c>
      <c r="N217">
        <v>0.93920000000000003</v>
      </c>
    </row>
    <row r="218" spans="1:14" ht="15.75" thickBot="1" x14ac:dyDescent="0.3">
      <c r="A218" t="str">
        <f t="shared" si="3"/>
        <v/>
      </c>
      <c r="B218" t="s">
        <v>251</v>
      </c>
      <c r="D218" t="s">
        <v>251</v>
      </c>
      <c r="E218">
        <v>0.93920000000000003</v>
      </c>
      <c r="F218">
        <v>18</v>
      </c>
      <c r="J218" s="425"/>
      <c r="K218" s="218">
        <v>107</v>
      </c>
      <c r="M218" t="s">
        <v>252</v>
      </c>
      <c r="N218">
        <v>0.8468</v>
      </c>
    </row>
    <row r="219" spans="1:14" x14ac:dyDescent="0.25">
      <c r="A219" t="str">
        <f t="shared" si="3"/>
        <v/>
      </c>
      <c r="B219" t="s">
        <v>252</v>
      </c>
      <c r="D219" t="s">
        <v>252</v>
      </c>
      <c r="E219">
        <v>0.8468</v>
      </c>
      <c r="F219">
        <v>54</v>
      </c>
      <c r="J219" s="424" t="s">
        <v>334</v>
      </c>
      <c r="K219" s="217">
        <v>0.70350000000000001</v>
      </c>
      <c r="M219" t="s">
        <v>253</v>
      </c>
      <c r="N219">
        <v>0.87880000000000003</v>
      </c>
    </row>
    <row r="220" spans="1:14" ht="15.75" thickBot="1" x14ac:dyDescent="0.3">
      <c r="A220" t="str">
        <f t="shared" si="3"/>
        <v/>
      </c>
      <c r="B220" t="s">
        <v>253</v>
      </c>
      <c r="D220" t="s">
        <v>253</v>
      </c>
      <c r="E220">
        <v>0.87880000000000003</v>
      </c>
      <c r="F220">
        <v>40</v>
      </c>
      <c r="J220" s="425"/>
      <c r="K220" s="218">
        <v>108</v>
      </c>
      <c r="M220" t="s">
        <v>254</v>
      </c>
      <c r="N220">
        <v>0.51039999999999996</v>
      </c>
    </row>
    <row r="221" spans="1:14" x14ac:dyDescent="0.25">
      <c r="A221" t="str">
        <f t="shared" si="3"/>
        <v/>
      </c>
      <c r="B221" t="s">
        <v>254</v>
      </c>
      <c r="D221" t="s">
        <v>254</v>
      </c>
      <c r="E221">
        <v>0.51039999999999996</v>
      </c>
      <c r="F221">
        <v>180</v>
      </c>
      <c r="J221" s="13" t="s">
        <v>357</v>
      </c>
      <c r="K221" s="217">
        <v>0.70299999999999996</v>
      </c>
      <c r="M221" t="s">
        <v>255</v>
      </c>
      <c r="N221">
        <v>0.93110000000000004</v>
      </c>
    </row>
    <row r="222" spans="1:14" ht="15.75" thickBot="1" x14ac:dyDescent="0.3">
      <c r="A222" t="str">
        <f t="shared" si="3"/>
        <v/>
      </c>
      <c r="B222" t="s">
        <v>255</v>
      </c>
      <c r="D222" t="s">
        <v>255</v>
      </c>
      <c r="E222">
        <v>0.93110000000000004</v>
      </c>
      <c r="F222">
        <v>22</v>
      </c>
      <c r="J222" s="14" t="s">
        <v>416</v>
      </c>
      <c r="K222" s="218">
        <v>109</v>
      </c>
      <c r="M222" t="s">
        <v>256</v>
      </c>
      <c r="N222">
        <v>0.82599999999999996</v>
      </c>
    </row>
    <row r="223" spans="1:14" x14ac:dyDescent="0.25">
      <c r="A223" t="str">
        <f t="shared" si="3"/>
        <v/>
      </c>
      <c r="B223" t="s">
        <v>256</v>
      </c>
      <c r="D223" t="s">
        <v>256</v>
      </c>
      <c r="E223">
        <v>0.82599999999999996</v>
      </c>
      <c r="F223">
        <v>64</v>
      </c>
      <c r="J223" s="13" t="s">
        <v>87</v>
      </c>
      <c r="K223" s="217">
        <v>0.70289999999999997</v>
      </c>
      <c r="M223" t="s">
        <v>257</v>
      </c>
      <c r="N223">
        <v>0.47049999999999997</v>
      </c>
    </row>
    <row r="224" spans="1:14" ht="15.75" thickBot="1" x14ac:dyDescent="0.3">
      <c r="A224" t="str">
        <f t="shared" si="3"/>
        <v/>
      </c>
      <c r="B224" t="s">
        <v>257</v>
      </c>
      <c r="D224" t="s">
        <v>257</v>
      </c>
      <c r="E224">
        <v>0.47049999999999997</v>
      </c>
      <c r="F224">
        <v>195</v>
      </c>
      <c r="J224" s="14" t="s">
        <v>427</v>
      </c>
      <c r="K224" s="218">
        <v>110</v>
      </c>
      <c r="M224" t="s">
        <v>258</v>
      </c>
      <c r="N224">
        <v>0.1246</v>
      </c>
    </row>
    <row r="225" spans="1:14" x14ac:dyDescent="0.25">
      <c r="A225" t="str">
        <f t="shared" si="3"/>
        <v/>
      </c>
      <c r="B225" t="s">
        <v>258</v>
      </c>
      <c r="D225" t="s">
        <v>258</v>
      </c>
      <c r="E225">
        <v>0.1246</v>
      </c>
      <c r="F225">
        <v>330</v>
      </c>
      <c r="J225" s="424" t="s">
        <v>147</v>
      </c>
      <c r="K225" s="217">
        <v>0.70050000000000001</v>
      </c>
      <c r="M225" t="s">
        <v>259</v>
      </c>
      <c r="N225">
        <v>0.80830000000000002</v>
      </c>
    </row>
    <row r="226" spans="1:14" ht="15.75" thickBot="1" x14ac:dyDescent="0.3">
      <c r="A226" t="str">
        <f t="shared" si="3"/>
        <v/>
      </c>
      <c r="B226" t="s">
        <v>259</v>
      </c>
      <c r="D226" t="s">
        <v>259</v>
      </c>
      <c r="E226">
        <v>0.80830000000000002</v>
      </c>
      <c r="F226">
        <v>71</v>
      </c>
      <c r="J226" s="425"/>
      <c r="K226" s="218">
        <v>111</v>
      </c>
      <c r="M226" t="s">
        <v>260</v>
      </c>
      <c r="N226">
        <v>0.47099999999999997</v>
      </c>
    </row>
    <row r="227" spans="1:14" x14ac:dyDescent="0.25">
      <c r="A227" t="str">
        <f t="shared" si="3"/>
        <v/>
      </c>
      <c r="B227" t="s">
        <v>260</v>
      </c>
      <c r="D227" t="s">
        <v>260</v>
      </c>
      <c r="E227">
        <v>0.47099999999999997</v>
      </c>
      <c r="F227">
        <v>194</v>
      </c>
      <c r="J227" s="424" t="s">
        <v>205</v>
      </c>
      <c r="K227" s="217">
        <v>0.70050000000000001</v>
      </c>
      <c r="M227" t="s">
        <v>261</v>
      </c>
      <c r="N227">
        <v>0.87760000000000005</v>
      </c>
    </row>
    <row r="228" spans="1:14" ht="15.75" thickBot="1" x14ac:dyDescent="0.3">
      <c r="A228" t="str">
        <f t="shared" si="3"/>
        <v/>
      </c>
      <c r="B228" t="s">
        <v>261</v>
      </c>
      <c r="D228" t="s">
        <v>261</v>
      </c>
      <c r="E228">
        <v>0.87760000000000005</v>
      </c>
      <c r="F228">
        <v>41</v>
      </c>
      <c r="J228" s="425"/>
      <c r="K228" s="218">
        <v>112</v>
      </c>
      <c r="M228" t="s">
        <v>262</v>
      </c>
      <c r="N228">
        <v>0.62739999999999996</v>
      </c>
    </row>
    <row r="229" spans="1:14" x14ac:dyDescent="0.25">
      <c r="A229" t="str">
        <f t="shared" si="3"/>
        <v/>
      </c>
      <c r="B229" t="s">
        <v>262</v>
      </c>
      <c r="D229" t="s">
        <v>262</v>
      </c>
      <c r="E229">
        <v>0.62739999999999996</v>
      </c>
      <c r="F229">
        <v>142</v>
      </c>
      <c r="J229" s="13" t="s">
        <v>142</v>
      </c>
      <c r="K229" s="217">
        <v>0.69640000000000002</v>
      </c>
      <c r="M229" t="s">
        <v>263</v>
      </c>
      <c r="N229">
        <v>0.5111</v>
      </c>
    </row>
    <row r="230" spans="1:14" ht="15.75" thickBot="1" x14ac:dyDescent="0.3">
      <c r="A230" t="str">
        <f t="shared" si="3"/>
        <v/>
      </c>
      <c r="B230" t="s">
        <v>263</v>
      </c>
      <c r="D230" t="s">
        <v>263</v>
      </c>
      <c r="E230">
        <v>0.5111</v>
      </c>
      <c r="F230">
        <v>178</v>
      </c>
      <c r="J230" s="14" t="s">
        <v>416</v>
      </c>
      <c r="K230" s="218">
        <v>113</v>
      </c>
      <c r="M230" t="s">
        <v>264</v>
      </c>
      <c r="N230">
        <v>0.2913</v>
      </c>
    </row>
    <row r="231" spans="1:14" x14ac:dyDescent="0.25">
      <c r="A231" t="str">
        <f t="shared" si="3"/>
        <v/>
      </c>
      <c r="B231" t="s">
        <v>264</v>
      </c>
      <c r="D231" t="s">
        <v>264</v>
      </c>
      <c r="E231">
        <v>0.2913</v>
      </c>
      <c r="F231">
        <v>264</v>
      </c>
      <c r="J231" s="13" t="s">
        <v>239</v>
      </c>
      <c r="K231" s="217">
        <v>0.69579999999999997</v>
      </c>
      <c r="M231" t="s">
        <v>265</v>
      </c>
      <c r="N231">
        <v>0.25950000000000001</v>
      </c>
    </row>
    <row r="232" spans="1:14" ht="15.75" thickBot="1" x14ac:dyDescent="0.3">
      <c r="A232" t="str">
        <f t="shared" si="3"/>
        <v/>
      </c>
      <c r="B232" t="s">
        <v>265</v>
      </c>
      <c r="D232" t="s">
        <v>265</v>
      </c>
      <c r="E232">
        <v>0.25950000000000001</v>
      </c>
      <c r="F232">
        <v>280</v>
      </c>
      <c r="J232" s="14" t="s">
        <v>425</v>
      </c>
      <c r="K232" s="218">
        <v>114</v>
      </c>
      <c r="M232" t="s">
        <v>266</v>
      </c>
      <c r="N232">
        <v>0.6038</v>
      </c>
    </row>
    <row r="233" spans="1:14" x14ac:dyDescent="0.25">
      <c r="A233" t="str">
        <f t="shared" si="3"/>
        <v/>
      </c>
      <c r="B233" t="s">
        <v>266</v>
      </c>
      <c r="D233" t="s">
        <v>266</v>
      </c>
      <c r="E233">
        <v>0.6038</v>
      </c>
      <c r="F233">
        <v>148</v>
      </c>
      <c r="J233" s="13" t="s">
        <v>335</v>
      </c>
      <c r="K233" s="217">
        <v>0.69320000000000004</v>
      </c>
      <c r="M233" t="s">
        <v>267</v>
      </c>
      <c r="N233">
        <v>0.84150000000000003</v>
      </c>
    </row>
    <row r="234" spans="1:14" ht="15.75" thickBot="1" x14ac:dyDescent="0.3">
      <c r="A234" t="str">
        <f t="shared" si="3"/>
        <v/>
      </c>
      <c r="B234" t="s">
        <v>267</v>
      </c>
      <c r="D234" t="s">
        <v>267</v>
      </c>
      <c r="E234">
        <v>0.84150000000000003</v>
      </c>
      <c r="F234">
        <v>56</v>
      </c>
      <c r="J234" s="14" t="s">
        <v>424</v>
      </c>
      <c r="K234" s="218">
        <v>115</v>
      </c>
      <c r="M234" t="s">
        <v>268</v>
      </c>
      <c r="N234">
        <v>0.85580000000000001</v>
      </c>
    </row>
    <row r="235" spans="1:14" x14ac:dyDescent="0.25">
      <c r="A235" t="str">
        <f t="shared" si="3"/>
        <v/>
      </c>
      <c r="B235" t="s">
        <v>268</v>
      </c>
      <c r="D235" t="s">
        <v>268</v>
      </c>
      <c r="E235">
        <v>0.85580000000000001</v>
      </c>
      <c r="F235">
        <v>50</v>
      </c>
      <c r="J235" s="13" t="s">
        <v>359</v>
      </c>
      <c r="K235" s="217">
        <v>0.69279999999999997</v>
      </c>
      <c r="M235" t="s">
        <v>269</v>
      </c>
      <c r="N235">
        <v>0.77980000000000005</v>
      </c>
    </row>
    <row r="236" spans="1:14" ht="15.75" thickBot="1" x14ac:dyDescent="0.3">
      <c r="A236" t="str">
        <f t="shared" si="3"/>
        <v/>
      </c>
      <c r="B236" t="s">
        <v>269</v>
      </c>
      <c r="D236" t="s">
        <v>269</v>
      </c>
      <c r="E236">
        <v>0.77980000000000005</v>
      </c>
      <c r="F236">
        <v>78</v>
      </c>
      <c r="J236" s="14" t="s">
        <v>417</v>
      </c>
      <c r="K236" s="218">
        <v>116</v>
      </c>
      <c r="M236" t="s">
        <v>270</v>
      </c>
      <c r="N236">
        <v>0.41760000000000003</v>
      </c>
    </row>
    <row r="237" spans="1:14" x14ac:dyDescent="0.25">
      <c r="A237" t="str">
        <f t="shared" si="3"/>
        <v/>
      </c>
      <c r="B237" t="s">
        <v>270</v>
      </c>
      <c r="D237" t="s">
        <v>270</v>
      </c>
      <c r="E237">
        <v>0.41760000000000003</v>
      </c>
      <c r="F237">
        <v>214</v>
      </c>
      <c r="J237" s="424" t="s">
        <v>294</v>
      </c>
      <c r="K237" s="217">
        <v>0.69179999999999997</v>
      </c>
      <c r="M237" t="s">
        <v>271</v>
      </c>
      <c r="N237">
        <v>0.77429999999999999</v>
      </c>
    </row>
    <row r="238" spans="1:14" ht="15.75" thickBot="1" x14ac:dyDescent="0.3">
      <c r="A238" t="str">
        <f t="shared" si="3"/>
        <v/>
      </c>
      <c r="B238" t="s">
        <v>271</v>
      </c>
      <c r="D238" t="s">
        <v>271</v>
      </c>
      <c r="E238">
        <v>0.77429999999999999</v>
      </c>
      <c r="F238">
        <v>83</v>
      </c>
      <c r="J238" s="425"/>
      <c r="K238" s="218">
        <v>117</v>
      </c>
      <c r="M238" t="s">
        <v>272</v>
      </c>
      <c r="N238">
        <v>0.46400000000000002</v>
      </c>
    </row>
    <row r="239" spans="1:14" x14ac:dyDescent="0.25">
      <c r="A239" t="str">
        <f t="shared" si="3"/>
        <v/>
      </c>
      <c r="B239" t="s">
        <v>272</v>
      </c>
      <c r="D239" t="s">
        <v>272</v>
      </c>
      <c r="E239">
        <v>0.46400000000000002</v>
      </c>
      <c r="F239">
        <v>197</v>
      </c>
      <c r="J239" s="424" t="s">
        <v>302</v>
      </c>
      <c r="K239" s="217">
        <v>0.6895</v>
      </c>
      <c r="M239" t="s">
        <v>273</v>
      </c>
      <c r="N239">
        <v>0.74319999999999997</v>
      </c>
    </row>
    <row r="240" spans="1:14" ht="15.75" thickBot="1" x14ac:dyDescent="0.3">
      <c r="A240" t="str">
        <f t="shared" si="3"/>
        <v/>
      </c>
      <c r="B240" t="s">
        <v>273</v>
      </c>
      <c r="D240" t="s">
        <v>273</v>
      </c>
      <c r="E240">
        <v>0.74319999999999997</v>
      </c>
      <c r="F240">
        <v>97</v>
      </c>
      <c r="J240" s="425"/>
      <c r="K240" s="218">
        <v>118</v>
      </c>
      <c r="M240" t="s">
        <v>274</v>
      </c>
      <c r="N240">
        <v>0.45700000000000002</v>
      </c>
    </row>
    <row r="241" spans="1:14" x14ac:dyDescent="0.25">
      <c r="A241" t="str">
        <f t="shared" si="3"/>
        <v/>
      </c>
      <c r="B241" t="s">
        <v>274</v>
      </c>
      <c r="D241" t="s">
        <v>274</v>
      </c>
      <c r="E241">
        <v>0.45700000000000002</v>
      </c>
      <c r="F241">
        <v>203</v>
      </c>
      <c r="J241" s="424" t="s">
        <v>366</v>
      </c>
      <c r="K241" s="217">
        <v>0.68759999999999999</v>
      </c>
      <c r="M241" t="s">
        <v>275</v>
      </c>
      <c r="N241">
        <v>0.44719999999999999</v>
      </c>
    </row>
    <row r="242" spans="1:14" ht="15.75" thickBot="1" x14ac:dyDescent="0.3">
      <c r="A242" t="str">
        <f t="shared" si="3"/>
        <v/>
      </c>
      <c r="B242" t="s">
        <v>275</v>
      </c>
      <c r="D242" t="s">
        <v>275</v>
      </c>
      <c r="E242">
        <v>0.44719999999999999</v>
      </c>
      <c r="F242">
        <v>206</v>
      </c>
      <c r="J242" s="425"/>
      <c r="K242" s="218">
        <v>119</v>
      </c>
      <c r="M242" t="s">
        <v>276</v>
      </c>
      <c r="N242">
        <v>0.1978</v>
      </c>
    </row>
    <row r="243" spans="1:14" x14ac:dyDescent="0.25">
      <c r="A243" t="str">
        <f t="shared" si="3"/>
        <v/>
      </c>
      <c r="B243" t="s">
        <v>276</v>
      </c>
      <c r="D243" t="s">
        <v>276</v>
      </c>
      <c r="E243">
        <v>0.1978</v>
      </c>
      <c r="F243">
        <v>295</v>
      </c>
      <c r="J243" s="13" t="s">
        <v>236</v>
      </c>
      <c r="K243" s="217">
        <v>0.67889999999999995</v>
      </c>
      <c r="M243" t="s">
        <v>277</v>
      </c>
      <c r="N243">
        <v>0.378</v>
      </c>
    </row>
    <row r="244" spans="1:14" ht="15.75" thickBot="1" x14ac:dyDescent="0.3">
      <c r="A244" t="str">
        <f t="shared" si="3"/>
        <v/>
      </c>
      <c r="B244" t="s">
        <v>277</v>
      </c>
      <c r="D244" t="s">
        <v>277</v>
      </c>
      <c r="E244">
        <v>0.378</v>
      </c>
      <c r="F244">
        <v>232</v>
      </c>
      <c r="J244" s="14" t="s">
        <v>426</v>
      </c>
      <c r="K244" s="218">
        <v>120</v>
      </c>
      <c r="M244" t="s">
        <v>278</v>
      </c>
      <c r="N244">
        <v>0.29720000000000002</v>
      </c>
    </row>
    <row r="245" spans="1:14" x14ac:dyDescent="0.25">
      <c r="A245" t="str">
        <f t="shared" si="3"/>
        <v/>
      </c>
      <c r="B245" t="s">
        <v>278</v>
      </c>
      <c r="D245" t="s">
        <v>278</v>
      </c>
      <c r="E245">
        <v>0.29720000000000002</v>
      </c>
      <c r="F245">
        <v>261</v>
      </c>
      <c r="J245" s="13" t="s">
        <v>225</v>
      </c>
      <c r="K245" s="217">
        <v>0.67549999999999999</v>
      </c>
      <c r="M245" t="s">
        <v>279</v>
      </c>
      <c r="N245">
        <v>0.64610000000000001</v>
      </c>
    </row>
    <row r="246" spans="1:14" ht="15.75" thickBot="1" x14ac:dyDescent="0.3">
      <c r="A246" t="str">
        <f t="shared" si="3"/>
        <v/>
      </c>
      <c r="B246" t="s">
        <v>279</v>
      </c>
      <c r="D246" t="s">
        <v>279</v>
      </c>
      <c r="E246">
        <v>0.64610000000000001</v>
      </c>
      <c r="F246">
        <v>135</v>
      </c>
      <c r="J246" s="14" t="s">
        <v>426</v>
      </c>
      <c r="K246" s="218">
        <v>121</v>
      </c>
      <c r="M246" t="s">
        <v>280</v>
      </c>
      <c r="N246">
        <v>0.2094</v>
      </c>
    </row>
    <row r="247" spans="1:14" x14ac:dyDescent="0.25">
      <c r="A247" t="str">
        <f t="shared" si="3"/>
        <v/>
      </c>
      <c r="B247" t="s">
        <v>280</v>
      </c>
      <c r="D247" t="s">
        <v>280</v>
      </c>
      <c r="E247">
        <v>0.2094</v>
      </c>
      <c r="F247">
        <v>291</v>
      </c>
      <c r="J247" s="424" t="s">
        <v>248</v>
      </c>
      <c r="K247" s="217">
        <v>0.67279999999999995</v>
      </c>
      <c r="M247" t="s">
        <v>281</v>
      </c>
      <c r="N247">
        <v>0.85119999999999996</v>
      </c>
    </row>
    <row r="248" spans="1:14" ht="15.75" thickBot="1" x14ac:dyDescent="0.3">
      <c r="A248" t="str">
        <f t="shared" si="3"/>
        <v/>
      </c>
      <c r="B248" t="s">
        <v>281</v>
      </c>
      <c r="D248" t="s">
        <v>281</v>
      </c>
      <c r="E248">
        <v>0.85119999999999996</v>
      </c>
      <c r="F248">
        <v>52</v>
      </c>
      <c r="J248" s="425"/>
      <c r="K248" s="218">
        <v>122</v>
      </c>
      <c r="M248" t="s">
        <v>282</v>
      </c>
      <c r="N248">
        <v>0.53500000000000003</v>
      </c>
    </row>
    <row r="249" spans="1:14" x14ac:dyDescent="0.25">
      <c r="A249" t="str">
        <f t="shared" si="3"/>
        <v/>
      </c>
      <c r="B249" t="s">
        <v>282</v>
      </c>
      <c r="D249" t="s">
        <v>282</v>
      </c>
      <c r="E249">
        <v>0.53500000000000003</v>
      </c>
      <c r="F249">
        <v>173</v>
      </c>
      <c r="J249" s="13" t="s">
        <v>207</v>
      </c>
      <c r="K249" s="217">
        <v>0.6724</v>
      </c>
      <c r="M249" t="s">
        <v>283</v>
      </c>
      <c r="N249">
        <v>0.83379999999999999</v>
      </c>
    </row>
    <row r="250" spans="1:14" ht="15.75" thickBot="1" x14ac:dyDescent="0.3">
      <c r="A250" t="str">
        <f t="shared" si="3"/>
        <v/>
      </c>
      <c r="B250" t="s">
        <v>283</v>
      </c>
      <c r="D250" t="s">
        <v>283</v>
      </c>
      <c r="E250">
        <v>0.83379999999999999</v>
      </c>
      <c r="F250">
        <v>61</v>
      </c>
      <c r="J250" s="14" t="s">
        <v>406</v>
      </c>
      <c r="K250" s="218">
        <v>123</v>
      </c>
      <c r="M250" t="s">
        <v>284</v>
      </c>
      <c r="N250">
        <v>0.1757</v>
      </c>
    </row>
    <row r="251" spans="1:14" x14ac:dyDescent="0.25">
      <c r="A251" t="str">
        <f t="shared" si="3"/>
        <v/>
      </c>
      <c r="B251" t="s">
        <v>284</v>
      </c>
      <c r="D251" t="s">
        <v>284</v>
      </c>
      <c r="E251">
        <v>0.1757</v>
      </c>
      <c r="F251">
        <v>306</v>
      </c>
      <c r="J251" s="424" t="s">
        <v>175</v>
      </c>
      <c r="K251" s="217">
        <v>0.66959999999999997</v>
      </c>
      <c r="M251" t="s">
        <v>285</v>
      </c>
      <c r="N251">
        <v>0.77849999999999997</v>
      </c>
    </row>
    <row r="252" spans="1:14" ht="15.75" thickBot="1" x14ac:dyDescent="0.3">
      <c r="A252" t="str">
        <f t="shared" si="3"/>
        <v/>
      </c>
      <c r="B252" t="s">
        <v>285</v>
      </c>
      <c r="D252" t="s">
        <v>285</v>
      </c>
      <c r="E252">
        <v>0.77849999999999997</v>
      </c>
      <c r="F252">
        <v>81</v>
      </c>
      <c r="J252" s="425"/>
      <c r="K252" s="218">
        <v>124</v>
      </c>
      <c r="M252" t="s">
        <v>286</v>
      </c>
      <c r="N252">
        <v>0.9647</v>
      </c>
    </row>
    <row r="253" spans="1:14" x14ac:dyDescent="0.25">
      <c r="A253" t="str">
        <f t="shared" si="3"/>
        <v/>
      </c>
      <c r="B253" t="s">
        <v>286</v>
      </c>
      <c r="D253" t="s">
        <v>286</v>
      </c>
      <c r="E253">
        <v>0.9647</v>
      </c>
      <c r="F253">
        <v>11</v>
      </c>
      <c r="J253" s="424" t="s">
        <v>109</v>
      </c>
      <c r="K253" s="217">
        <v>0.66920000000000002</v>
      </c>
      <c r="M253" t="s">
        <v>287</v>
      </c>
      <c r="N253">
        <v>0.31780000000000003</v>
      </c>
    </row>
    <row r="254" spans="1:14" ht="15.75" thickBot="1" x14ac:dyDescent="0.3">
      <c r="A254" t="str">
        <f t="shared" si="3"/>
        <v/>
      </c>
      <c r="B254" t="s">
        <v>287</v>
      </c>
      <c r="D254" t="s">
        <v>287</v>
      </c>
      <c r="E254">
        <v>0.31780000000000003</v>
      </c>
      <c r="F254">
        <v>254</v>
      </c>
      <c r="J254" s="425"/>
      <c r="K254" s="218">
        <v>125</v>
      </c>
      <c r="M254" t="s">
        <v>288</v>
      </c>
      <c r="N254">
        <v>0.1244</v>
      </c>
    </row>
    <row r="255" spans="1:14" ht="15.75" thickBot="1" x14ac:dyDescent="0.3">
      <c r="A255" t="str">
        <f t="shared" si="3"/>
        <v/>
      </c>
      <c r="B255" t="s">
        <v>288</v>
      </c>
      <c r="D255" t="s">
        <v>288</v>
      </c>
      <c r="E255">
        <v>0.1244</v>
      </c>
      <c r="F255">
        <v>331</v>
      </c>
      <c r="J255" s="63" t="s">
        <v>23</v>
      </c>
      <c r="K255" s="64" t="s">
        <v>391</v>
      </c>
      <c r="M255" t="s">
        <v>289</v>
      </c>
      <c r="N255">
        <v>0.32119999999999999</v>
      </c>
    </row>
    <row r="256" spans="1:14" x14ac:dyDescent="0.25">
      <c r="A256" t="str">
        <f t="shared" si="3"/>
        <v/>
      </c>
      <c r="B256" t="s">
        <v>289</v>
      </c>
      <c r="D256" t="s">
        <v>289</v>
      </c>
      <c r="E256">
        <v>0.32119999999999999</v>
      </c>
      <c r="F256">
        <v>253</v>
      </c>
      <c r="J256" s="424" t="s">
        <v>192</v>
      </c>
      <c r="K256" s="217">
        <v>0.66890000000000005</v>
      </c>
      <c r="M256" t="s">
        <v>290</v>
      </c>
      <c r="N256">
        <v>9.2700000000000005E-2</v>
      </c>
    </row>
    <row r="257" spans="1:14" ht="15.75" thickBot="1" x14ac:dyDescent="0.3">
      <c r="A257" t="str">
        <f t="shared" si="3"/>
        <v/>
      </c>
      <c r="B257" t="s">
        <v>290</v>
      </c>
      <c r="D257" t="s">
        <v>290</v>
      </c>
      <c r="E257">
        <v>9.2700000000000005E-2</v>
      </c>
      <c r="F257">
        <v>334</v>
      </c>
      <c r="J257" s="425"/>
      <c r="K257" s="218">
        <v>126</v>
      </c>
      <c r="M257" t="s">
        <v>291</v>
      </c>
      <c r="N257">
        <v>0.7984</v>
      </c>
    </row>
    <row r="258" spans="1:14" x14ac:dyDescent="0.25">
      <c r="A258" t="str">
        <f t="shared" si="3"/>
        <v/>
      </c>
      <c r="B258" t="s">
        <v>291</v>
      </c>
      <c r="D258" t="s">
        <v>291</v>
      </c>
      <c r="E258">
        <v>0.7984</v>
      </c>
      <c r="F258">
        <v>74</v>
      </c>
      <c r="J258" s="424" t="s">
        <v>105</v>
      </c>
      <c r="K258" s="217">
        <v>0.66830000000000001</v>
      </c>
      <c r="M258" t="s">
        <v>292</v>
      </c>
      <c r="N258">
        <v>0.58850000000000002</v>
      </c>
    </row>
    <row r="259" spans="1:14" ht="15.75" thickBot="1" x14ac:dyDescent="0.3">
      <c r="A259" t="str">
        <f t="shared" ref="A259:A322" si="4">IF(B259=D259,"","BAD")</f>
        <v/>
      </c>
      <c r="B259" t="s">
        <v>292</v>
      </c>
      <c r="D259" t="s">
        <v>292</v>
      </c>
      <c r="E259">
        <v>0.58850000000000002</v>
      </c>
      <c r="F259">
        <v>156</v>
      </c>
      <c r="J259" s="425"/>
      <c r="K259" s="218">
        <v>127</v>
      </c>
      <c r="M259" t="s">
        <v>293</v>
      </c>
      <c r="N259">
        <v>0.32919999999999999</v>
      </c>
    </row>
    <row r="260" spans="1:14" x14ac:dyDescent="0.25">
      <c r="A260" t="str">
        <f t="shared" si="4"/>
        <v/>
      </c>
      <c r="B260" t="s">
        <v>293</v>
      </c>
      <c r="D260" t="s">
        <v>293</v>
      </c>
      <c r="E260">
        <v>0.32919999999999999</v>
      </c>
      <c r="F260">
        <v>249</v>
      </c>
      <c r="J260" s="424" t="s">
        <v>80</v>
      </c>
      <c r="K260" s="217">
        <v>0.65990000000000004</v>
      </c>
      <c r="M260" t="s">
        <v>294</v>
      </c>
      <c r="N260">
        <v>0.69179999999999997</v>
      </c>
    </row>
    <row r="261" spans="1:14" ht="15.75" thickBot="1" x14ac:dyDescent="0.3">
      <c r="A261" t="str">
        <f t="shared" si="4"/>
        <v/>
      </c>
      <c r="B261" t="s">
        <v>294</v>
      </c>
      <c r="D261" t="s">
        <v>294</v>
      </c>
      <c r="E261">
        <v>0.69179999999999997</v>
      </c>
      <c r="F261">
        <v>117</v>
      </c>
      <c r="J261" s="425"/>
      <c r="K261" s="218">
        <v>128</v>
      </c>
      <c r="M261" t="s">
        <v>295</v>
      </c>
      <c r="N261">
        <v>0.83720000000000006</v>
      </c>
    </row>
    <row r="262" spans="1:14" x14ac:dyDescent="0.25">
      <c r="A262" t="str">
        <f t="shared" si="4"/>
        <v/>
      </c>
      <c r="B262" t="s">
        <v>295</v>
      </c>
      <c r="D262" t="s">
        <v>295</v>
      </c>
      <c r="E262">
        <v>0.83720000000000006</v>
      </c>
      <c r="F262">
        <v>58</v>
      </c>
      <c r="J262" s="13" t="s">
        <v>67</v>
      </c>
      <c r="K262" s="217">
        <v>0.65529999999999999</v>
      </c>
      <c r="M262" t="s">
        <v>296</v>
      </c>
      <c r="N262">
        <v>0.15129999999999999</v>
      </c>
    </row>
    <row r="263" spans="1:14" ht="15.75" thickBot="1" x14ac:dyDescent="0.3">
      <c r="A263" t="str">
        <f t="shared" si="4"/>
        <v/>
      </c>
      <c r="B263" t="s">
        <v>296</v>
      </c>
      <c r="D263" t="s">
        <v>296</v>
      </c>
      <c r="E263">
        <v>0.15129999999999999</v>
      </c>
      <c r="F263">
        <v>317</v>
      </c>
      <c r="J263" s="14" t="s">
        <v>421</v>
      </c>
      <c r="K263" s="218">
        <v>129</v>
      </c>
      <c r="M263" t="s">
        <v>297</v>
      </c>
      <c r="N263">
        <v>0.76939999999999997</v>
      </c>
    </row>
    <row r="264" spans="1:14" x14ac:dyDescent="0.25">
      <c r="A264" t="str">
        <f t="shared" si="4"/>
        <v/>
      </c>
      <c r="B264" t="s">
        <v>297</v>
      </c>
      <c r="D264" t="s">
        <v>297</v>
      </c>
      <c r="E264">
        <v>0.76939999999999997</v>
      </c>
      <c r="F264">
        <v>87</v>
      </c>
      <c r="J264" s="424" t="s">
        <v>79</v>
      </c>
      <c r="K264" s="217">
        <v>0.65529999999999999</v>
      </c>
      <c r="M264" t="s">
        <v>298</v>
      </c>
      <c r="N264">
        <v>7.9200000000000007E-2</v>
      </c>
    </row>
    <row r="265" spans="1:14" ht="15.75" thickBot="1" x14ac:dyDescent="0.3">
      <c r="A265" t="str">
        <f t="shared" si="4"/>
        <v/>
      </c>
      <c r="B265" t="s">
        <v>298</v>
      </c>
      <c r="D265" t="s">
        <v>298</v>
      </c>
      <c r="E265">
        <v>7.9200000000000007E-2</v>
      </c>
      <c r="F265">
        <v>341</v>
      </c>
      <c r="J265" s="425"/>
      <c r="K265" s="218">
        <v>130</v>
      </c>
      <c r="M265" t="s">
        <v>299</v>
      </c>
      <c r="N265">
        <v>0.43130000000000002</v>
      </c>
    </row>
    <row r="266" spans="1:14" x14ac:dyDescent="0.25">
      <c r="A266" t="str">
        <f t="shared" si="4"/>
        <v/>
      </c>
      <c r="B266" t="s">
        <v>299</v>
      </c>
      <c r="D266" t="s">
        <v>299</v>
      </c>
      <c r="E266">
        <v>0.43130000000000002</v>
      </c>
      <c r="F266">
        <v>211</v>
      </c>
      <c r="J266" s="424" t="s">
        <v>368</v>
      </c>
      <c r="K266" s="217">
        <v>0.6522</v>
      </c>
      <c r="M266" t="s">
        <v>300</v>
      </c>
      <c r="N266">
        <v>0.95569999999999999</v>
      </c>
    </row>
    <row r="267" spans="1:14" ht="15.75" thickBot="1" x14ac:dyDescent="0.3">
      <c r="A267" t="str">
        <f t="shared" si="4"/>
        <v/>
      </c>
      <c r="B267" t="s">
        <v>300</v>
      </c>
      <c r="D267" t="s">
        <v>300</v>
      </c>
      <c r="E267">
        <v>0.95569999999999999</v>
      </c>
      <c r="F267">
        <v>13</v>
      </c>
      <c r="J267" s="425"/>
      <c r="K267" s="218">
        <v>131</v>
      </c>
      <c r="M267" t="s">
        <v>301</v>
      </c>
      <c r="N267">
        <v>0.42559999999999998</v>
      </c>
    </row>
    <row r="268" spans="1:14" x14ac:dyDescent="0.25">
      <c r="A268" t="str">
        <f t="shared" si="4"/>
        <v/>
      </c>
      <c r="B268" t="s">
        <v>301</v>
      </c>
      <c r="D268" t="s">
        <v>301</v>
      </c>
      <c r="E268">
        <v>0.42559999999999998</v>
      </c>
      <c r="F268">
        <v>212</v>
      </c>
      <c r="J268" s="424" t="s">
        <v>330</v>
      </c>
      <c r="K268" s="217">
        <v>0.64980000000000004</v>
      </c>
      <c r="M268" t="s">
        <v>302</v>
      </c>
      <c r="N268">
        <v>0.6895</v>
      </c>
    </row>
    <row r="269" spans="1:14" ht="15.75" thickBot="1" x14ac:dyDescent="0.3">
      <c r="A269" t="str">
        <f t="shared" si="4"/>
        <v/>
      </c>
      <c r="B269" t="s">
        <v>302</v>
      </c>
      <c r="D269" t="s">
        <v>302</v>
      </c>
      <c r="E269">
        <v>0.6895</v>
      </c>
      <c r="F269">
        <v>118</v>
      </c>
      <c r="J269" s="425"/>
      <c r="K269" s="218">
        <v>132</v>
      </c>
      <c r="M269" t="s">
        <v>303</v>
      </c>
      <c r="N269">
        <v>0.1173</v>
      </c>
    </row>
    <row r="270" spans="1:14" x14ac:dyDescent="0.25">
      <c r="A270" t="str">
        <f t="shared" si="4"/>
        <v/>
      </c>
      <c r="B270" t="s">
        <v>303</v>
      </c>
      <c r="D270" t="s">
        <v>303</v>
      </c>
      <c r="E270">
        <v>0.1173</v>
      </c>
      <c r="F270">
        <v>332</v>
      </c>
      <c r="J270" s="424" t="s">
        <v>204</v>
      </c>
      <c r="K270" s="217">
        <v>0.64749999999999996</v>
      </c>
      <c r="M270" t="s">
        <v>304</v>
      </c>
      <c r="N270">
        <v>8.8800000000000004E-2</v>
      </c>
    </row>
    <row r="271" spans="1:14" ht="15.75" thickBot="1" x14ac:dyDescent="0.3">
      <c r="A271" t="str">
        <f t="shared" si="4"/>
        <v/>
      </c>
      <c r="B271" t="s">
        <v>304</v>
      </c>
      <c r="D271" t="s">
        <v>304</v>
      </c>
      <c r="E271">
        <v>8.8800000000000004E-2</v>
      </c>
      <c r="F271">
        <v>338</v>
      </c>
      <c r="J271" s="425"/>
      <c r="K271" s="218">
        <v>133</v>
      </c>
      <c r="M271" t="s">
        <v>305</v>
      </c>
      <c r="N271">
        <v>0.59189999999999998</v>
      </c>
    </row>
    <row r="272" spans="1:14" x14ac:dyDescent="0.25">
      <c r="A272" t="str">
        <f t="shared" si="4"/>
        <v/>
      </c>
      <c r="B272" t="s">
        <v>305</v>
      </c>
      <c r="D272" t="s">
        <v>305</v>
      </c>
      <c r="E272">
        <v>0.59189999999999998</v>
      </c>
      <c r="F272">
        <v>154</v>
      </c>
      <c r="J272" s="424" t="s">
        <v>325</v>
      </c>
      <c r="K272" s="217">
        <v>0.64680000000000004</v>
      </c>
      <c r="M272" t="s">
        <v>306</v>
      </c>
      <c r="N272">
        <v>0.32879999999999998</v>
      </c>
    </row>
    <row r="273" spans="1:14" ht="15.75" thickBot="1" x14ac:dyDescent="0.3">
      <c r="A273" t="str">
        <f t="shared" si="4"/>
        <v/>
      </c>
      <c r="B273" t="s">
        <v>306</v>
      </c>
      <c r="D273" t="s">
        <v>306</v>
      </c>
      <c r="E273">
        <v>0.32879999999999998</v>
      </c>
      <c r="F273">
        <v>250</v>
      </c>
      <c r="J273" s="425"/>
      <c r="K273" s="218">
        <v>134</v>
      </c>
      <c r="M273" t="s">
        <v>307</v>
      </c>
      <c r="N273">
        <v>0.14099999999999999</v>
      </c>
    </row>
    <row r="274" spans="1:14" x14ac:dyDescent="0.25">
      <c r="A274" t="str">
        <f t="shared" si="4"/>
        <v/>
      </c>
      <c r="B274" t="s">
        <v>307</v>
      </c>
      <c r="D274" t="s">
        <v>307</v>
      </c>
      <c r="E274">
        <v>0.14099999999999999</v>
      </c>
      <c r="F274">
        <v>324</v>
      </c>
      <c r="J274" s="424" t="s">
        <v>279</v>
      </c>
      <c r="K274" s="217">
        <v>0.64610000000000001</v>
      </c>
      <c r="M274" t="s">
        <v>308</v>
      </c>
      <c r="N274">
        <v>0.60460000000000003</v>
      </c>
    </row>
    <row r="275" spans="1:14" ht="15.75" thickBot="1" x14ac:dyDescent="0.3">
      <c r="A275" t="str">
        <f t="shared" si="4"/>
        <v/>
      </c>
      <c r="B275" t="s">
        <v>308</v>
      </c>
      <c r="D275" t="s">
        <v>308</v>
      </c>
      <c r="E275">
        <v>0.60460000000000003</v>
      </c>
      <c r="F275">
        <v>146</v>
      </c>
      <c r="J275" s="425"/>
      <c r="K275" s="218">
        <v>135</v>
      </c>
      <c r="M275" t="s">
        <v>309</v>
      </c>
      <c r="N275">
        <v>0.57699999999999996</v>
      </c>
    </row>
    <row r="276" spans="1:14" x14ac:dyDescent="0.25">
      <c r="A276" t="str">
        <f t="shared" si="4"/>
        <v/>
      </c>
      <c r="B276" t="s">
        <v>309</v>
      </c>
      <c r="D276" t="s">
        <v>309</v>
      </c>
      <c r="E276">
        <v>0.57699999999999996</v>
      </c>
      <c r="F276">
        <v>159</v>
      </c>
      <c r="J276" s="424" t="s">
        <v>350</v>
      </c>
      <c r="K276" s="217">
        <v>0.64500000000000002</v>
      </c>
      <c r="M276" t="s">
        <v>310</v>
      </c>
      <c r="N276">
        <v>0.39240000000000003</v>
      </c>
    </row>
    <row r="277" spans="1:14" ht="15.75" thickBot="1" x14ac:dyDescent="0.3">
      <c r="A277" t="str">
        <f t="shared" si="4"/>
        <v/>
      </c>
      <c r="B277" t="s">
        <v>310</v>
      </c>
      <c r="D277" t="s">
        <v>310</v>
      </c>
      <c r="E277">
        <v>0.39240000000000003</v>
      </c>
      <c r="F277">
        <v>226</v>
      </c>
      <c r="J277" s="425"/>
      <c r="K277" s="218">
        <v>136</v>
      </c>
      <c r="M277" t="s">
        <v>311</v>
      </c>
      <c r="N277">
        <v>0.89149999999999996</v>
      </c>
    </row>
    <row r="278" spans="1:14" x14ac:dyDescent="0.25">
      <c r="A278" t="str">
        <f t="shared" si="4"/>
        <v/>
      </c>
      <c r="B278" t="s">
        <v>311</v>
      </c>
      <c r="D278" t="s">
        <v>311</v>
      </c>
      <c r="E278">
        <v>0.89149999999999996</v>
      </c>
      <c r="F278">
        <v>36</v>
      </c>
      <c r="J278" s="424" t="s">
        <v>181</v>
      </c>
      <c r="K278" s="217">
        <v>0.64339999999999997</v>
      </c>
      <c r="M278" t="s">
        <v>312</v>
      </c>
      <c r="N278">
        <v>0.79959999999999998</v>
      </c>
    </row>
    <row r="279" spans="1:14" ht="15.75" thickBot="1" x14ac:dyDescent="0.3">
      <c r="A279" t="str">
        <f t="shared" si="4"/>
        <v/>
      </c>
      <c r="B279" t="s">
        <v>312</v>
      </c>
      <c r="D279" t="s">
        <v>312</v>
      </c>
      <c r="E279">
        <v>0.79959999999999998</v>
      </c>
      <c r="F279">
        <v>73</v>
      </c>
      <c r="J279" s="425"/>
      <c r="K279" s="218">
        <v>137</v>
      </c>
      <c r="M279" t="s">
        <v>313</v>
      </c>
      <c r="N279">
        <v>0.8407</v>
      </c>
    </row>
    <row r="280" spans="1:14" x14ac:dyDescent="0.25">
      <c r="A280" t="str">
        <f t="shared" si="4"/>
        <v/>
      </c>
      <c r="B280" t="s">
        <v>313</v>
      </c>
      <c r="D280" t="s">
        <v>313</v>
      </c>
      <c r="E280">
        <v>0.8407</v>
      </c>
      <c r="F280">
        <v>57</v>
      </c>
      <c r="J280" s="13" t="s">
        <v>337</v>
      </c>
      <c r="K280" s="217">
        <v>0.63829999999999998</v>
      </c>
      <c r="M280" t="s">
        <v>314</v>
      </c>
      <c r="N280">
        <v>7.2900000000000006E-2</v>
      </c>
    </row>
    <row r="281" spans="1:14" ht="15.75" thickBot="1" x14ac:dyDescent="0.3">
      <c r="A281" t="str">
        <f t="shared" si="4"/>
        <v/>
      </c>
      <c r="B281" t="s">
        <v>314</v>
      </c>
      <c r="D281" t="s">
        <v>314</v>
      </c>
      <c r="E281">
        <v>7.2900000000000006E-2</v>
      </c>
      <c r="F281">
        <v>342</v>
      </c>
      <c r="J281" s="14" t="s">
        <v>416</v>
      </c>
      <c r="K281" s="218">
        <v>138</v>
      </c>
      <c r="M281" t="s">
        <v>315</v>
      </c>
      <c r="N281">
        <v>0.53690000000000004</v>
      </c>
    </row>
    <row r="282" spans="1:14" x14ac:dyDescent="0.25">
      <c r="A282" t="str">
        <f t="shared" si="4"/>
        <v/>
      </c>
      <c r="B282" t="s">
        <v>315</v>
      </c>
      <c r="D282" t="s">
        <v>315</v>
      </c>
      <c r="E282">
        <v>0.53690000000000004</v>
      </c>
      <c r="F282">
        <v>172</v>
      </c>
      <c r="J282" s="424" t="s">
        <v>215</v>
      </c>
      <c r="K282" s="217">
        <v>0.63690000000000002</v>
      </c>
      <c r="M282" t="s">
        <v>316</v>
      </c>
      <c r="N282">
        <v>0.77969999999999995</v>
      </c>
    </row>
    <row r="283" spans="1:14" ht="15.75" thickBot="1" x14ac:dyDescent="0.3">
      <c r="A283" t="str">
        <f t="shared" si="4"/>
        <v/>
      </c>
      <c r="B283" t="s">
        <v>316</v>
      </c>
      <c r="D283" t="s">
        <v>316</v>
      </c>
      <c r="E283">
        <v>0.77969999999999995</v>
      </c>
      <c r="F283">
        <v>79</v>
      </c>
      <c r="J283" s="425"/>
      <c r="K283" s="218">
        <v>139</v>
      </c>
      <c r="M283" t="s">
        <v>317</v>
      </c>
      <c r="N283">
        <v>0.87370000000000003</v>
      </c>
    </row>
    <row r="284" spans="1:14" x14ac:dyDescent="0.25">
      <c r="A284" t="str">
        <f t="shared" si="4"/>
        <v/>
      </c>
      <c r="B284" t="s">
        <v>317</v>
      </c>
      <c r="D284" t="s">
        <v>317</v>
      </c>
      <c r="E284">
        <v>0.87370000000000003</v>
      </c>
      <c r="F284">
        <v>44</v>
      </c>
      <c r="J284" s="424" t="s">
        <v>193</v>
      </c>
      <c r="K284" s="217">
        <v>0.63600000000000001</v>
      </c>
      <c r="M284" t="s">
        <v>318</v>
      </c>
      <c r="N284">
        <v>0.92500000000000004</v>
      </c>
    </row>
    <row r="285" spans="1:14" ht="15.75" thickBot="1" x14ac:dyDescent="0.3">
      <c r="A285" t="str">
        <f t="shared" si="4"/>
        <v/>
      </c>
      <c r="B285" t="s">
        <v>318</v>
      </c>
      <c r="D285" t="s">
        <v>318</v>
      </c>
      <c r="E285">
        <v>0.92500000000000004</v>
      </c>
      <c r="F285">
        <v>25</v>
      </c>
      <c r="J285" s="425"/>
      <c r="K285" s="218">
        <v>140</v>
      </c>
      <c r="M285" t="s">
        <v>319</v>
      </c>
      <c r="N285">
        <v>0.40179999999999999</v>
      </c>
    </row>
    <row r="286" spans="1:14" x14ac:dyDescent="0.25">
      <c r="A286" t="str">
        <f t="shared" si="4"/>
        <v/>
      </c>
      <c r="B286" t="s">
        <v>319</v>
      </c>
      <c r="D286" t="s">
        <v>319</v>
      </c>
      <c r="E286">
        <v>0.40179999999999999</v>
      </c>
      <c r="F286">
        <v>221</v>
      </c>
      <c r="J286" s="424" t="s">
        <v>179</v>
      </c>
      <c r="K286" s="217">
        <v>0.63349999999999995</v>
      </c>
      <c r="M286" t="s">
        <v>320</v>
      </c>
      <c r="N286">
        <v>0.30380000000000001</v>
      </c>
    </row>
    <row r="287" spans="1:14" ht="15.75" thickBot="1" x14ac:dyDescent="0.3">
      <c r="A287" t="str">
        <f t="shared" si="4"/>
        <v/>
      </c>
      <c r="B287" t="s">
        <v>320</v>
      </c>
      <c r="D287" t="s">
        <v>320</v>
      </c>
      <c r="E287">
        <v>0.30380000000000001</v>
      </c>
      <c r="F287">
        <v>260</v>
      </c>
      <c r="J287" s="425"/>
      <c r="K287" s="218">
        <v>141</v>
      </c>
      <c r="M287" t="s">
        <v>321</v>
      </c>
      <c r="N287">
        <v>4.65E-2</v>
      </c>
    </row>
    <row r="288" spans="1:14" x14ac:dyDescent="0.25">
      <c r="A288" t="str">
        <f t="shared" si="4"/>
        <v/>
      </c>
      <c r="B288" t="s">
        <v>321</v>
      </c>
      <c r="D288" t="s">
        <v>321</v>
      </c>
      <c r="E288">
        <v>4.65E-2</v>
      </c>
      <c r="F288">
        <v>348</v>
      </c>
      <c r="J288" s="424" t="s">
        <v>262</v>
      </c>
      <c r="K288" s="217">
        <v>0.62739999999999996</v>
      </c>
      <c r="M288" t="s">
        <v>322</v>
      </c>
      <c r="N288">
        <v>0.53949999999999998</v>
      </c>
    </row>
    <row r="289" spans="1:14" ht="15.75" thickBot="1" x14ac:dyDescent="0.3">
      <c r="A289" t="str">
        <f t="shared" si="4"/>
        <v/>
      </c>
      <c r="B289" t="s">
        <v>322</v>
      </c>
      <c r="D289" t="s">
        <v>322</v>
      </c>
      <c r="E289">
        <v>0.53949999999999998</v>
      </c>
      <c r="F289">
        <v>170</v>
      </c>
      <c r="J289" s="425"/>
      <c r="K289" s="218">
        <v>142</v>
      </c>
      <c r="M289" t="s">
        <v>323</v>
      </c>
      <c r="N289">
        <v>0.89170000000000005</v>
      </c>
    </row>
    <row r="290" spans="1:14" x14ac:dyDescent="0.25">
      <c r="A290" t="str">
        <f t="shared" si="4"/>
        <v/>
      </c>
      <c r="B290" t="s">
        <v>323</v>
      </c>
      <c r="D290" t="s">
        <v>323</v>
      </c>
      <c r="E290">
        <v>0.89170000000000005</v>
      </c>
      <c r="F290">
        <v>35</v>
      </c>
      <c r="J290" s="424" t="s">
        <v>126</v>
      </c>
      <c r="K290" s="217">
        <v>0.627</v>
      </c>
      <c r="M290" t="s">
        <v>324</v>
      </c>
      <c r="N290">
        <v>0.89139999999999997</v>
      </c>
    </row>
    <row r="291" spans="1:14" ht="15.75" thickBot="1" x14ac:dyDescent="0.3">
      <c r="A291" t="str">
        <f t="shared" si="4"/>
        <v/>
      </c>
      <c r="B291" t="s">
        <v>324</v>
      </c>
      <c r="D291" t="s">
        <v>324</v>
      </c>
      <c r="E291">
        <v>0.89139999999999997</v>
      </c>
      <c r="F291">
        <v>37</v>
      </c>
      <c r="J291" s="425"/>
      <c r="K291" s="218">
        <v>143</v>
      </c>
      <c r="M291" t="s">
        <v>325</v>
      </c>
      <c r="N291">
        <v>0.64680000000000004</v>
      </c>
    </row>
    <row r="292" spans="1:14" x14ac:dyDescent="0.25">
      <c r="A292" t="str">
        <f t="shared" si="4"/>
        <v/>
      </c>
      <c r="B292" t="s">
        <v>325</v>
      </c>
      <c r="D292" t="s">
        <v>325</v>
      </c>
      <c r="E292">
        <v>0.64680000000000004</v>
      </c>
      <c r="F292">
        <v>134</v>
      </c>
      <c r="J292" s="424" t="s">
        <v>125</v>
      </c>
      <c r="K292" s="217">
        <v>0.62629999999999997</v>
      </c>
      <c r="M292" t="s">
        <v>326</v>
      </c>
      <c r="N292">
        <v>0.28010000000000002</v>
      </c>
    </row>
    <row r="293" spans="1:14" ht="15.75" thickBot="1" x14ac:dyDescent="0.3">
      <c r="A293" t="str">
        <f t="shared" si="4"/>
        <v/>
      </c>
      <c r="B293" t="s">
        <v>385</v>
      </c>
      <c r="D293" t="s">
        <v>385</v>
      </c>
      <c r="E293">
        <v>0.14799999999999999</v>
      </c>
      <c r="F293">
        <v>319</v>
      </c>
      <c r="J293" s="425"/>
      <c r="K293" s="218">
        <v>144</v>
      </c>
      <c r="M293" t="s">
        <v>327</v>
      </c>
      <c r="N293">
        <v>0.27939999999999998</v>
      </c>
    </row>
    <row r="294" spans="1:14" x14ac:dyDescent="0.25">
      <c r="A294" t="str">
        <f t="shared" si="4"/>
        <v/>
      </c>
      <c r="B294" t="s">
        <v>326</v>
      </c>
      <c r="D294" t="s">
        <v>326</v>
      </c>
      <c r="E294">
        <v>0.28010000000000002</v>
      </c>
      <c r="F294">
        <v>271</v>
      </c>
      <c r="J294" s="424" t="s">
        <v>182</v>
      </c>
      <c r="K294" s="217">
        <v>0.62539999999999996</v>
      </c>
      <c r="M294" t="s">
        <v>328</v>
      </c>
      <c r="N294">
        <v>0.79990000000000006</v>
      </c>
    </row>
    <row r="295" spans="1:14" ht="15.75" thickBot="1" x14ac:dyDescent="0.3">
      <c r="A295" t="str">
        <f t="shared" si="4"/>
        <v/>
      </c>
      <c r="B295" t="s">
        <v>327</v>
      </c>
      <c r="D295" t="s">
        <v>327</v>
      </c>
      <c r="E295">
        <v>0.27939999999999998</v>
      </c>
      <c r="F295">
        <v>272</v>
      </c>
      <c r="J295" s="425"/>
      <c r="K295" s="218">
        <v>145</v>
      </c>
      <c r="M295" t="s">
        <v>329</v>
      </c>
      <c r="N295">
        <v>0.06</v>
      </c>
    </row>
    <row r="296" spans="1:14" x14ac:dyDescent="0.25">
      <c r="A296" t="str">
        <f t="shared" si="4"/>
        <v/>
      </c>
      <c r="B296" t="s">
        <v>328</v>
      </c>
      <c r="D296" t="s">
        <v>328</v>
      </c>
      <c r="E296">
        <v>0.79990000000000006</v>
      </c>
      <c r="F296">
        <v>72</v>
      </c>
      <c r="J296" s="424" t="s">
        <v>308</v>
      </c>
      <c r="K296" s="217">
        <v>0.60460000000000003</v>
      </c>
      <c r="M296" t="s">
        <v>330</v>
      </c>
      <c r="N296">
        <v>0.64980000000000004</v>
      </c>
    </row>
    <row r="297" spans="1:14" ht="15.75" thickBot="1" x14ac:dyDescent="0.3">
      <c r="A297" t="str">
        <f t="shared" si="4"/>
        <v/>
      </c>
      <c r="B297" t="s">
        <v>329</v>
      </c>
      <c r="D297" t="s">
        <v>329</v>
      </c>
      <c r="E297">
        <v>0.06</v>
      </c>
      <c r="F297">
        <v>345</v>
      </c>
      <c r="J297" s="425"/>
      <c r="K297" s="218">
        <v>146</v>
      </c>
      <c r="M297" t="s">
        <v>331</v>
      </c>
      <c r="N297">
        <v>0.30980000000000002</v>
      </c>
    </row>
    <row r="298" spans="1:14" x14ac:dyDescent="0.25">
      <c r="A298" t="str">
        <f t="shared" si="4"/>
        <v/>
      </c>
      <c r="B298" t="s">
        <v>330</v>
      </c>
      <c r="D298" t="s">
        <v>330</v>
      </c>
      <c r="E298">
        <v>0.64980000000000004</v>
      </c>
      <c r="F298">
        <v>132</v>
      </c>
      <c r="J298" s="424" t="s">
        <v>36</v>
      </c>
      <c r="K298" s="217">
        <v>0.60399999999999998</v>
      </c>
      <c r="M298" t="s">
        <v>332</v>
      </c>
      <c r="N298">
        <v>0.15790000000000001</v>
      </c>
    </row>
    <row r="299" spans="1:14" ht="15.75" thickBot="1" x14ac:dyDescent="0.3">
      <c r="A299" t="str">
        <f t="shared" si="4"/>
        <v/>
      </c>
      <c r="B299" t="s">
        <v>331</v>
      </c>
      <c r="D299" t="s">
        <v>331</v>
      </c>
      <c r="E299">
        <v>0.30980000000000002</v>
      </c>
      <c r="F299">
        <v>257</v>
      </c>
      <c r="J299" s="425"/>
      <c r="K299" s="218">
        <v>147</v>
      </c>
      <c r="M299" t="s">
        <v>333</v>
      </c>
      <c r="N299">
        <v>0.1333</v>
      </c>
    </row>
    <row r="300" spans="1:14" x14ac:dyDescent="0.25">
      <c r="A300" t="str">
        <f t="shared" si="4"/>
        <v/>
      </c>
      <c r="B300" t="s">
        <v>332</v>
      </c>
      <c r="D300" t="s">
        <v>332</v>
      </c>
      <c r="E300">
        <v>0.15790000000000001</v>
      </c>
      <c r="F300">
        <v>316</v>
      </c>
      <c r="J300" s="424" t="s">
        <v>266</v>
      </c>
      <c r="K300" s="217">
        <v>0.6038</v>
      </c>
      <c r="M300" t="s">
        <v>334</v>
      </c>
      <c r="N300">
        <v>0.70350000000000001</v>
      </c>
    </row>
    <row r="301" spans="1:14" ht="15.75" thickBot="1" x14ac:dyDescent="0.3">
      <c r="A301" t="str">
        <f t="shared" si="4"/>
        <v/>
      </c>
      <c r="B301" t="s">
        <v>333</v>
      </c>
      <c r="D301" t="s">
        <v>333</v>
      </c>
      <c r="E301">
        <v>0.1333</v>
      </c>
      <c r="F301">
        <v>328</v>
      </c>
      <c r="J301" s="425"/>
      <c r="K301" s="218">
        <v>148</v>
      </c>
      <c r="M301" t="s">
        <v>335</v>
      </c>
      <c r="N301">
        <v>0.69320000000000004</v>
      </c>
    </row>
    <row r="302" spans="1:14" x14ac:dyDescent="0.25">
      <c r="A302" t="str">
        <f t="shared" si="4"/>
        <v/>
      </c>
      <c r="B302" t="s">
        <v>334</v>
      </c>
      <c r="D302" t="s">
        <v>334</v>
      </c>
      <c r="E302">
        <v>0.70350000000000001</v>
      </c>
      <c r="F302">
        <v>108</v>
      </c>
      <c r="J302" s="424" t="s">
        <v>43</v>
      </c>
      <c r="K302" s="217">
        <v>0.60340000000000005</v>
      </c>
      <c r="M302" t="s">
        <v>336</v>
      </c>
      <c r="N302">
        <v>0.59940000000000004</v>
      </c>
    </row>
    <row r="303" spans="1:14" ht="15.75" thickBot="1" x14ac:dyDescent="0.3">
      <c r="A303" t="str">
        <f t="shared" si="4"/>
        <v/>
      </c>
      <c r="B303" t="s">
        <v>335</v>
      </c>
      <c r="D303" t="s">
        <v>335</v>
      </c>
      <c r="E303">
        <v>0.69320000000000004</v>
      </c>
      <c r="F303">
        <v>115</v>
      </c>
      <c r="J303" s="425"/>
      <c r="K303" s="218">
        <v>149</v>
      </c>
      <c r="M303" t="s">
        <v>337</v>
      </c>
      <c r="N303">
        <v>0.63829999999999998</v>
      </c>
    </row>
    <row r="304" spans="1:14" x14ac:dyDescent="0.25">
      <c r="A304" t="str">
        <f t="shared" si="4"/>
        <v/>
      </c>
      <c r="B304" t="s">
        <v>336</v>
      </c>
      <c r="D304" t="s">
        <v>336</v>
      </c>
      <c r="E304">
        <v>0.59940000000000004</v>
      </c>
      <c r="F304">
        <v>151</v>
      </c>
      <c r="J304" s="424" t="s">
        <v>244</v>
      </c>
      <c r="K304" s="217">
        <v>0.60189999999999999</v>
      </c>
      <c r="M304" t="s">
        <v>338</v>
      </c>
      <c r="N304">
        <v>0.55910000000000004</v>
      </c>
    </row>
    <row r="305" spans="1:14" ht="15.75" thickBot="1" x14ac:dyDescent="0.3">
      <c r="A305" t="str">
        <f t="shared" si="4"/>
        <v/>
      </c>
      <c r="B305" t="s">
        <v>337</v>
      </c>
      <c r="D305" t="s">
        <v>337</v>
      </c>
      <c r="E305">
        <v>0.63829999999999998</v>
      </c>
      <c r="F305">
        <v>138</v>
      </c>
      <c r="J305" s="425"/>
      <c r="K305" s="218">
        <v>150</v>
      </c>
      <c r="M305" t="s">
        <v>339</v>
      </c>
      <c r="N305">
        <v>0.77559999999999996</v>
      </c>
    </row>
    <row r="306" spans="1:14" ht="15.75" thickBot="1" x14ac:dyDescent="0.3">
      <c r="A306" t="str">
        <f t="shared" si="4"/>
        <v/>
      </c>
      <c r="B306" t="s">
        <v>338</v>
      </c>
      <c r="D306" t="s">
        <v>338</v>
      </c>
      <c r="E306">
        <v>0.55910000000000004</v>
      </c>
      <c r="F306">
        <v>165</v>
      </c>
      <c r="J306" s="63" t="s">
        <v>23</v>
      </c>
      <c r="K306" s="64" t="s">
        <v>391</v>
      </c>
      <c r="M306" t="s">
        <v>340</v>
      </c>
      <c r="N306">
        <v>0.41549999999999998</v>
      </c>
    </row>
    <row r="307" spans="1:14" x14ac:dyDescent="0.25">
      <c r="A307" t="str">
        <f t="shared" si="4"/>
        <v/>
      </c>
      <c r="B307" t="s">
        <v>339</v>
      </c>
      <c r="D307" t="s">
        <v>339</v>
      </c>
      <c r="E307">
        <v>0.77559999999999996</v>
      </c>
      <c r="F307">
        <v>82</v>
      </c>
      <c r="J307" s="424" t="s">
        <v>336</v>
      </c>
      <c r="K307" s="217">
        <v>0.59940000000000004</v>
      </c>
      <c r="M307" t="s">
        <v>341</v>
      </c>
      <c r="N307">
        <v>0.90690000000000004</v>
      </c>
    </row>
    <row r="308" spans="1:14" ht="15.75" thickBot="1" x14ac:dyDescent="0.3">
      <c r="A308" t="str">
        <f t="shared" si="4"/>
        <v/>
      </c>
      <c r="B308" t="s">
        <v>340</v>
      </c>
      <c r="D308" t="s">
        <v>340</v>
      </c>
      <c r="E308">
        <v>0.41549999999999998</v>
      </c>
      <c r="F308">
        <v>215</v>
      </c>
      <c r="J308" s="425"/>
      <c r="K308" s="218">
        <v>151</v>
      </c>
      <c r="M308" t="s">
        <v>342</v>
      </c>
      <c r="N308">
        <v>0.1855</v>
      </c>
    </row>
    <row r="309" spans="1:14" x14ac:dyDescent="0.25">
      <c r="A309" t="str">
        <f t="shared" si="4"/>
        <v/>
      </c>
      <c r="B309" t="s">
        <v>341</v>
      </c>
      <c r="D309" t="s">
        <v>341</v>
      </c>
      <c r="E309">
        <v>0.90690000000000004</v>
      </c>
      <c r="F309">
        <v>31</v>
      </c>
      <c r="J309" s="424" t="s">
        <v>374</v>
      </c>
      <c r="K309" s="217">
        <v>0.59199999999999997</v>
      </c>
      <c r="M309" t="s">
        <v>343</v>
      </c>
      <c r="N309">
        <v>7.0400000000000004E-2</v>
      </c>
    </row>
    <row r="310" spans="1:14" ht="15.75" thickBot="1" x14ac:dyDescent="0.3">
      <c r="A310" t="str">
        <f t="shared" si="4"/>
        <v/>
      </c>
      <c r="B310" t="s">
        <v>342</v>
      </c>
      <c r="D310" t="s">
        <v>342</v>
      </c>
      <c r="E310">
        <v>0.1855</v>
      </c>
      <c r="F310">
        <v>302</v>
      </c>
      <c r="J310" s="425"/>
      <c r="K310" s="218">
        <v>152</v>
      </c>
      <c r="M310" t="s">
        <v>344</v>
      </c>
      <c r="N310">
        <v>0.54730000000000001</v>
      </c>
    </row>
    <row r="311" spans="1:14" x14ac:dyDescent="0.25">
      <c r="A311" t="str">
        <f t="shared" si="4"/>
        <v/>
      </c>
      <c r="B311" t="s">
        <v>343</v>
      </c>
      <c r="D311" t="s">
        <v>343</v>
      </c>
      <c r="E311">
        <v>7.0400000000000004E-2</v>
      </c>
      <c r="F311">
        <v>343</v>
      </c>
      <c r="J311" s="424" t="s">
        <v>305</v>
      </c>
      <c r="K311" s="217">
        <v>0.59189999999999998</v>
      </c>
      <c r="M311" t="s">
        <v>345</v>
      </c>
      <c r="N311">
        <v>0.18459999999999999</v>
      </c>
    </row>
    <row r="312" spans="1:14" ht="15.75" thickBot="1" x14ac:dyDescent="0.3">
      <c r="A312" t="str">
        <f t="shared" si="4"/>
        <v/>
      </c>
      <c r="B312" t="s">
        <v>344</v>
      </c>
      <c r="D312" t="s">
        <v>344</v>
      </c>
      <c r="E312">
        <v>0.54730000000000001</v>
      </c>
      <c r="F312">
        <v>168</v>
      </c>
      <c r="J312" s="425"/>
      <c r="K312" s="218">
        <v>153</v>
      </c>
      <c r="M312" t="s">
        <v>346</v>
      </c>
      <c r="N312">
        <v>0.48380000000000001</v>
      </c>
    </row>
    <row r="313" spans="1:14" x14ac:dyDescent="0.25">
      <c r="A313" t="str">
        <f t="shared" si="4"/>
        <v/>
      </c>
      <c r="B313" t="s">
        <v>345</v>
      </c>
      <c r="D313" t="s">
        <v>345</v>
      </c>
      <c r="E313">
        <v>0.18459999999999999</v>
      </c>
      <c r="F313">
        <v>303</v>
      </c>
      <c r="J313" s="424" t="s">
        <v>146</v>
      </c>
      <c r="K313" s="217">
        <v>0.59189999999999998</v>
      </c>
      <c r="M313" t="s">
        <v>347</v>
      </c>
      <c r="N313">
        <v>0.73829999999999996</v>
      </c>
    </row>
    <row r="314" spans="1:14" ht="15.75" thickBot="1" x14ac:dyDescent="0.3">
      <c r="A314" t="str">
        <f t="shared" si="4"/>
        <v/>
      </c>
      <c r="B314" t="s">
        <v>346</v>
      </c>
      <c r="D314" t="s">
        <v>346</v>
      </c>
      <c r="E314">
        <v>0.48380000000000001</v>
      </c>
      <c r="F314">
        <v>191</v>
      </c>
      <c r="J314" s="425"/>
      <c r="K314" s="218">
        <v>154</v>
      </c>
      <c r="M314" t="s">
        <v>348</v>
      </c>
      <c r="N314">
        <v>0.77370000000000005</v>
      </c>
    </row>
    <row r="315" spans="1:14" x14ac:dyDescent="0.25">
      <c r="A315" t="str">
        <f t="shared" si="4"/>
        <v/>
      </c>
      <c r="B315" t="s">
        <v>347</v>
      </c>
      <c r="D315" t="s">
        <v>347</v>
      </c>
      <c r="E315">
        <v>0.73829999999999996</v>
      </c>
      <c r="F315">
        <v>98</v>
      </c>
      <c r="J315" s="424" t="s">
        <v>113</v>
      </c>
      <c r="K315" s="217">
        <v>0.5907</v>
      </c>
      <c r="M315" t="s">
        <v>349</v>
      </c>
      <c r="N315">
        <v>0.48549999999999999</v>
      </c>
    </row>
    <row r="316" spans="1:14" ht="15.75" thickBot="1" x14ac:dyDescent="0.3">
      <c r="A316" t="str">
        <f t="shared" si="4"/>
        <v/>
      </c>
      <c r="B316" t="s">
        <v>348</v>
      </c>
      <c r="D316" t="s">
        <v>348</v>
      </c>
      <c r="E316">
        <v>0.77370000000000005</v>
      </c>
      <c r="F316">
        <v>84</v>
      </c>
      <c r="J316" s="425"/>
      <c r="K316" s="218">
        <v>155</v>
      </c>
      <c r="M316" t="s">
        <v>350</v>
      </c>
      <c r="N316">
        <v>0.64500000000000002</v>
      </c>
    </row>
    <row r="317" spans="1:14" x14ac:dyDescent="0.25">
      <c r="A317" t="str">
        <f t="shared" si="4"/>
        <v/>
      </c>
      <c r="B317" t="s">
        <v>349</v>
      </c>
      <c r="D317" t="s">
        <v>349</v>
      </c>
      <c r="E317">
        <v>0.48549999999999999</v>
      </c>
      <c r="F317">
        <v>190</v>
      </c>
      <c r="J317" s="424" t="s">
        <v>292</v>
      </c>
      <c r="K317" s="217">
        <v>0.58850000000000002</v>
      </c>
      <c r="M317" t="s">
        <v>351</v>
      </c>
      <c r="N317">
        <v>0.3221</v>
      </c>
    </row>
    <row r="318" spans="1:14" ht="15.75" thickBot="1" x14ac:dyDescent="0.3">
      <c r="A318" t="str">
        <f t="shared" si="4"/>
        <v/>
      </c>
      <c r="B318" t="s">
        <v>350</v>
      </c>
      <c r="D318" t="s">
        <v>350</v>
      </c>
      <c r="E318">
        <v>0.64500000000000002</v>
      </c>
      <c r="F318">
        <v>136</v>
      </c>
      <c r="J318" s="425"/>
      <c r="K318" s="218">
        <v>156</v>
      </c>
      <c r="M318" t="s">
        <v>431</v>
      </c>
      <c r="N318">
        <v>0.14799999999999999</v>
      </c>
    </row>
    <row r="319" spans="1:14" x14ac:dyDescent="0.25">
      <c r="A319" t="str">
        <f t="shared" si="4"/>
        <v/>
      </c>
      <c r="B319" t="s">
        <v>351</v>
      </c>
      <c r="D319" t="s">
        <v>351</v>
      </c>
      <c r="E319">
        <v>0.3221</v>
      </c>
      <c r="F319">
        <v>252</v>
      </c>
      <c r="J319" s="13" t="s">
        <v>190</v>
      </c>
      <c r="K319" s="217">
        <v>0.5847</v>
      </c>
      <c r="M319" t="s">
        <v>352</v>
      </c>
      <c r="N319">
        <v>0.98</v>
      </c>
    </row>
    <row r="320" spans="1:14" ht="15.75" thickBot="1" x14ac:dyDescent="0.3">
      <c r="A320" t="str">
        <f t="shared" si="4"/>
        <v/>
      </c>
      <c r="B320" t="s">
        <v>352</v>
      </c>
      <c r="D320" t="s">
        <v>352</v>
      </c>
      <c r="E320">
        <v>0.98</v>
      </c>
      <c r="F320">
        <v>6</v>
      </c>
      <c r="J320" s="14" t="s">
        <v>428</v>
      </c>
      <c r="K320" s="218">
        <v>157</v>
      </c>
      <c r="M320" t="s">
        <v>353</v>
      </c>
      <c r="N320">
        <v>0.70860000000000001</v>
      </c>
    </row>
    <row r="321" spans="1:14" x14ac:dyDescent="0.25">
      <c r="A321" t="str">
        <f t="shared" si="4"/>
        <v/>
      </c>
      <c r="B321" t="s">
        <v>353</v>
      </c>
      <c r="D321" t="s">
        <v>353</v>
      </c>
      <c r="E321">
        <v>0.70860000000000001</v>
      </c>
      <c r="F321">
        <v>106</v>
      </c>
      <c r="J321" s="424" t="s">
        <v>233</v>
      </c>
      <c r="K321" s="217">
        <v>0.58020000000000005</v>
      </c>
      <c r="M321" t="s">
        <v>354</v>
      </c>
      <c r="N321">
        <v>0.31030000000000002</v>
      </c>
    </row>
    <row r="322" spans="1:14" ht="15.75" thickBot="1" x14ac:dyDescent="0.3">
      <c r="A322" t="str">
        <f t="shared" si="4"/>
        <v/>
      </c>
      <c r="B322" t="s">
        <v>354</v>
      </c>
      <c r="D322" t="s">
        <v>354</v>
      </c>
      <c r="E322">
        <v>0.31030000000000002</v>
      </c>
      <c r="F322">
        <v>256</v>
      </c>
      <c r="J322" s="425"/>
      <c r="K322" s="218">
        <v>158</v>
      </c>
      <c r="M322" t="s">
        <v>355</v>
      </c>
      <c r="N322">
        <v>0.80900000000000005</v>
      </c>
    </row>
    <row r="323" spans="1:14" x14ac:dyDescent="0.25">
      <c r="A323" t="str">
        <f t="shared" ref="A323:A352" si="5">IF(B323=D323,"","BAD")</f>
        <v/>
      </c>
      <c r="B323" t="s">
        <v>355</v>
      </c>
      <c r="D323" t="s">
        <v>355</v>
      </c>
      <c r="E323">
        <v>0.80900000000000005</v>
      </c>
      <c r="F323">
        <v>69</v>
      </c>
      <c r="J323" s="424" t="s">
        <v>309</v>
      </c>
      <c r="K323" s="217">
        <v>0.57699999999999996</v>
      </c>
      <c r="M323" t="s">
        <v>356</v>
      </c>
      <c r="N323">
        <v>0.32269999999999999</v>
      </c>
    </row>
    <row r="324" spans="1:14" ht="15.75" thickBot="1" x14ac:dyDescent="0.3">
      <c r="A324" t="str">
        <f t="shared" si="5"/>
        <v/>
      </c>
      <c r="B324" t="s">
        <v>356</v>
      </c>
      <c r="D324" t="s">
        <v>356</v>
      </c>
      <c r="E324">
        <v>0.32269999999999999</v>
      </c>
      <c r="F324">
        <v>251</v>
      </c>
      <c r="J324" s="425"/>
      <c r="K324" s="218">
        <v>159</v>
      </c>
      <c r="M324" t="s">
        <v>357</v>
      </c>
      <c r="N324">
        <v>0.70299999999999996</v>
      </c>
    </row>
    <row r="325" spans="1:14" x14ac:dyDescent="0.25">
      <c r="A325" t="str">
        <f t="shared" si="5"/>
        <v/>
      </c>
      <c r="B325" t="s">
        <v>357</v>
      </c>
      <c r="D325" t="s">
        <v>357</v>
      </c>
      <c r="E325">
        <v>0.70299999999999996</v>
      </c>
      <c r="F325">
        <v>109</v>
      </c>
      <c r="J325" s="424" t="s">
        <v>161</v>
      </c>
      <c r="K325" s="217">
        <v>0.57540000000000002</v>
      </c>
      <c r="M325" t="s">
        <v>358</v>
      </c>
      <c r="N325">
        <v>0.85429999999999995</v>
      </c>
    </row>
    <row r="326" spans="1:14" ht="15.75" thickBot="1" x14ac:dyDescent="0.3">
      <c r="A326" t="str">
        <f t="shared" si="5"/>
        <v/>
      </c>
      <c r="B326" t="s">
        <v>358</v>
      </c>
      <c r="D326" t="s">
        <v>358</v>
      </c>
      <c r="E326">
        <v>0.85429999999999995</v>
      </c>
      <c r="F326">
        <v>51</v>
      </c>
      <c r="J326" s="425"/>
      <c r="K326" s="218">
        <v>160</v>
      </c>
      <c r="M326" t="s">
        <v>359</v>
      </c>
      <c r="N326">
        <v>0.69279999999999997</v>
      </c>
    </row>
    <row r="327" spans="1:14" x14ac:dyDescent="0.25">
      <c r="A327" t="str">
        <f t="shared" si="5"/>
        <v/>
      </c>
      <c r="B327" t="s">
        <v>359</v>
      </c>
      <c r="D327" t="s">
        <v>359</v>
      </c>
      <c r="E327">
        <v>0.69279999999999997</v>
      </c>
      <c r="F327">
        <v>116</v>
      </c>
      <c r="J327" s="424" t="s">
        <v>238</v>
      </c>
      <c r="K327" s="217">
        <v>0.5746</v>
      </c>
      <c r="M327" t="s">
        <v>360</v>
      </c>
      <c r="N327">
        <v>0.84940000000000004</v>
      </c>
    </row>
    <row r="328" spans="1:14" ht="15.75" thickBot="1" x14ac:dyDescent="0.3">
      <c r="A328" t="str">
        <f t="shared" si="5"/>
        <v/>
      </c>
      <c r="B328" t="s">
        <v>360</v>
      </c>
      <c r="D328" t="s">
        <v>360</v>
      </c>
      <c r="E328">
        <v>0.84940000000000004</v>
      </c>
      <c r="F328">
        <v>53</v>
      </c>
      <c r="J328" s="425"/>
      <c r="K328" s="218">
        <v>161</v>
      </c>
      <c r="M328" t="s">
        <v>361</v>
      </c>
      <c r="N328">
        <v>0.98839999999999995</v>
      </c>
    </row>
    <row r="329" spans="1:14" x14ac:dyDescent="0.25">
      <c r="A329" t="str">
        <f t="shared" si="5"/>
        <v/>
      </c>
      <c r="B329" t="s">
        <v>361</v>
      </c>
      <c r="D329" t="s">
        <v>361</v>
      </c>
      <c r="E329">
        <v>0.98839999999999995</v>
      </c>
      <c r="F329">
        <v>2</v>
      </c>
      <c r="J329" s="424" t="s">
        <v>88</v>
      </c>
      <c r="K329" s="217">
        <v>0.5726</v>
      </c>
      <c r="M329" t="s">
        <v>362</v>
      </c>
      <c r="N329">
        <v>0.91</v>
      </c>
    </row>
    <row r="330" spans="1:14" ht="15.75" thickBot="1" x14ac:dyDescent="0.3">
      <c r="A330" t="str">
        <f t="shared" si="5"/>
        <v/>
      </c>
      <c r="B330" t="s">
        <v>362</v>
      </c>
      <c r="D330" t="s">
        <v>362</v>
      </c>
      <c r="E330">
        <v>0.91</v>
      </c>
      <c r="F330">
        <v>29</v>
      </c>
      <c r="J330" s="425"/>
      <c r="K330" s="218">
        <v>162</v>
      </c>
      <c r="M330" t="s">
        <v>363</v>
      </c>
      <c r="N330">
        <v>0.4607</v>
      </c>
    </row>
    <row r="331" spans="1:14" x14ac:dyDescent="0.25">
      <c r="A331" t="str">
        <f t="shared" si="5"/>
        <v/>
      </c>
      <c r="B331" t="s">
        <v>363</v>
      </c>
      <c r="D331" t="s">
        <v>363</v>
      </c>
      <c r="E331">
        <v>0.4607</v>
      </c>
      <c r="F331">
        <v>201</v>
      </c>
      <c r="J331" s="13" t="s">
        <v>237</v>
      </c>
      <c r="K331" s="217">
        <v>0.56240000000000001</v>
      </c>
      <c r="M331" t="s">
        <v>364</v>
      </c>
      <c r="N331">
        <v>0.19620000000000001</v>
      </c>
    </row>
    <row r="332" spans="1:14" ht="15.75" thickBot="1" x14ac:dyDescent="0.3">
      <c r="A332" t="str">
        <f t="shared" si="5"/>
        <v/>
      </c>
      <c r="B332" t="s">
        <v>364</v>
      </c>
      <c r="D332" t="s">
        <v>364</v>
      </c>
      <c r="E332">
        <v>0.19620000000000001</v>
      </c>
      <c r="F332">
        <v>296</v>
      </c>
      <c r="J332" s="14" t="s">
        <v>428</v>
      </c>
      <c r="K332" s="218">
        <v>163</v>
      </c>
      <c r="M332" t="s">
        <v>365</v>
      </c>
      <c r="N332">
        <v>0.33900000000000002</v>
      </c>
    </row>
    <row r="333" spans="1:14" x14ac:dyDescent="0.25">
      <c r="A333" t="str">
        <f t="shared" si="5"/>
        <v/>
      </c>
      <c r="B333" t="s">
        <v>365</v>
      </c>
      <c r="D333" t="s">
        <v>365</v>
      </c>
      <c r="E333">
        <v>0.33900000000000002</v>
      </c>
      <c r="F333">
        <v>247</v>
      </c>
      <c r="J333" s="424" t="s">
        <v>383</v>
      </c>
      <c r="K333" s="217">
        <v>0.56200000000000006</v>
      </c>
      <c r="M333" t="s">
        <v>366</v>
      </c>
      <c r="N333">
        <v>0.68759999999999999</v>
      </c>
    </row>
    <row r="334" spans="1:14" ht="15.75" thickBot="1" x14ac:dyDescent="0.3">
      <c r="A334" t="str">
        <f t="shared" si="5"/>
        <v/>
      </c>
      <c r="B334" t="s">
        <v>366</v>
      </c>
      <c r="D334" t="s">
        <v>366</v>
      </c>
      <c r="E334">
        <v>0.68759999999999999</v>
      </c>
      <c r="F334">
        <v>119</v>
      </c>
      <c r="J334" s="425"/>
      <c r="K334" s="218">
        <v>164</v>
      </c>
      <c r="M334" t="s">
        <v>367</v>
      </c>
      <c r="N334">
        <v>0.50819999999999999</v>
      </c>
    </row>
    <row r="335" spans="1:14" x14ac:dyDescent="0.25">
      <c r="A335" t="str">
        <f t="shared" si="5"/>
        <v/>
      </c>
      <c r="B335" t="s">
        <v>367</v>
      </c>
      <c r="D335" t="s">
        <v>367</v>
      </c>
      <c r="E335">
        <v>0.50819999999999999</v>
      </c>
      <c r="F335">
        <v>183</v>
      </c>
      <c r="J335" s="424" t="s">
        <v>338</v>
      </c>
      <c r="K335" s="217">
        <v>0.55910000000000004</v>
      </c>
      <c r="M335" t="s">
        <v>368</v>
      </c>
      <c r="N335">
        <v>0.6522</v>
      </c>
    </row>
    <row r="336" spans="1:14" ht="15.75" thickBot="1" x14ac:dyDescent="0.3">
      <c r="A336" t="str">
        <f t="shared" si="5"/>
        <v/>
      </c>
      <c r="B336" t="s">
        <v>368</v>
      </c>
      <c r="D336" t="s">
        <v>368</v>
      </c>
      <c r="E336">
        <v>0.6522</v>
      </c>
      <c r="F336">
        <v>131</v>
      </c>
      <c r="J336" s="425"/>
      <c r="K336" s="218">
        <v>165</v>
      </c>
      <c r="M336" t="s">
        <v>369</v>
      </c>
      <c r="N336">
        <v>0.26769999999999999</v>
      </c>
    </row>
    <row r="337" spans="1:14" x14ac:dyDescent="0.25">
      <c r="A337" t="str">
        <f t="shared" si="5"/>
        <v/>
      </c>
      <c r="B337" t="s">
        <v>369</v>
      </c>
      <c r="D337" t="s">
        <v>369</v>
      </c>
      <c r="E337">
        <v>0.26769999999999999</v>
      </c>
      <c r="F337">
        <v>277</v>
      </c>
      <c r="J337" s="424" t="s">
        <v>240</v>
      </c>
      <c r="K337" s="217">
        <v>0.55120000000000002</v>
      </c>
      <c r="M337" t="s">
        <v>370</v>
      </c>
      <c r="N337">
        <v>0.88839999999999997</v>
      </c>
    </row>
    <row r="338" spans="1:14" ht="15.75" thickBot="1" x14ac:dyDescent="0.3">
      <c r="A338" t="str">
        <f t="shared" si="5"/>
        <v/>
      </c>
      <c r="B338" t="s">
        <v>370</v>
      </c>
      <c r="D338" t="s">
        <v>370</v>
      </c>
      <c r="E338">
        <v>0.88839999999999997</v>
      </c>
      <c r="F338">
        <v>38</v>
      </c>
      <c r="J338" s="425"/>
      <c r="K338" s="218">
        <v>166</v>
      </c>
      <c r="M338" t="s">
        <v>371</v>
      </c>
      <c r="N338">
        <v>0.2374</v>
      </c>
    </row>
    <row r="339" spans="1:14" x14ac:dyDescent="0.25">
      <c r="A339" t="str">
        <f t="shared" si="5"/>
        <v/>
      </c>
      <c r="B339" t="s">
        <v>371</v>
      </c>
      <c r="D339" t="s">
        <v>371</v>
      </c>
      <c r="E339">
        <v>0.2374</v>
      </c>
      <c r="F339">
        <v>284</v>
      </c>
      <c r="J339" s="424" t="s">
        <v>220</v>
      </c>
      <c r="K339" s="217">
        <v>0.54990000000000006</v>
      </c>
      <c r="M339" t="s">
        <v>372</v>
      </c>
      <c r="N339">
        <v>0.20699999999999999</v>
      </c>
    </row>
    <row r="340" spans="1:14" ht="15.75" thickBot="1" x14ac:dyDescent="0.3">
      <c r="A340" t="str">
        <f t="shared" si="5"/>
        <v/>
      </c>
      <c r="B340" t="s">
        <v>372</v>
      </c>
      <c r="D340" t="s">
        <v>372</v>
      </c>
      <c r="E340">
        <v>0.20699999999999999</v>
      </c>
      <c r="F340">
        <v>294</v>
      </c>
      <c r="J340" s="425"/>
      <c r="K340" s="218">
        <v>167</v>
      </c>
      <c r="M340" t="s">
        <v>373</v>
      </c>
      <c r="N340">
        <v>0.3629</v>
      </c>
    </row>
    <row r="341" spans="1:14" x14ac:dyDescent="0.25">
      <c r="A341" t="str">
        <f t="shared" si="5"/>
        <v/>
      </c>
      <c r="B341" t="s">
        <v>373</v>
      </c>
      <c r="D341" t="s">
        <v>373</v>
      </c>
      <c r="E341">
        <v>0.3629</v>
      </c>
      <c r="F341">
        <v>239</v>
      </c>
      <c r="J341" s="424" t="s">
        <v>344</v>
      </c>
      <c r="K341" s="217">
        <v>0.54730000000000001</v>
      </c>
      <c r="M341" t="s">
        <v>374</v>
      </c>
      <c r="N341">
        <v>0.59199999999999997</v>
      </c>
    </row>
    <row r="342" spans="1:14" ht="15.75" thickBot="1" x14ac:dyDescent="0.3">
      <c r="A342" t="str">
        <f t="shared" si="5"/>
        <v/>
      </c>
      <c r="B342" t="s">
        <v>374</v>
      </c>
      <c r="D342" t="s">
        <v>374</v>
      </c>
      <c r="E342">
        <v>0.59199999999999997</v>
      </c>
      <c r="F342">
        <v>152</v>
      </c>
      <c r="J342" s="425"/>
      <c r="K342" s="218">
        <v>168</v>
      </c>
      <c r="M342" t="s">
        <v>375</v>
      </c>
      <c r="N342">
        <v>0.9829</v>
      </c>
    </row>
    <row r="343" spans="1:14" x14ac:dyDescent="0.25">
      <c r="A343" t="str">
        <f t="shared" si="5"/>
        <v/>
      </c>
      <c r="B343" t="s">
        <v>375</v>
      </c>
      <c r="D343" t="s">
        <v>375</v>
      </c>
      <c r="E343">
        <v>0.9829</v>
      </c>
      <c r="F343">
        <v>4</v>
      </c>
      <c r="J343" s="424" t="s">
        <v>196</v>
      </c>
      <c r="K343" s="217">
        <v>0.54430000000000001</v>
      </c>
      <c r="M343" t="s">
        <v>376</v>
      </c>
      <c r="N343">
        <v>0.34720000000000001</v>
      </c>
    </row>
    <row r="344" spans="1:14" ht="15.75" thickBot="1" x14ac:dyDescent="0.3">
      <c r="A344" t="str">
        <f t="shared" si="5"/>
        <v/>
      </c>
      <c r="B344" t="s">
        <v>376</v>
      </c>
      <c r="D344" t="s">
        <v>376</v>
      </c>
      <c r="E344">
        <v>0.34720000000000001</v>
      </c>
      <c r="F344">
        <v>244</v>
      </c>
      <c r="J344" s="425"/>
      <c r="K344" s="218">
        <v>169</v>
      </c>
      <c r="M344" t="s">
        <v>377</v>
      </c>
      <c r="N344">
        <v>0.7641</v>
      </c>
    </row>
    <row r="345" spans="1:14" x14ac:dyDescent="0.25">
      <c r="A345" t="str">
        <f t="shared" si="5"/>
        <v/>
      </c>
      <c r="B345" t="s">
        <v>377</v>
      </c>
      <c r="D345" t="s">
        <v>377</v>
      </c>
      <c r="E345">
        <v>0.7641</v>
      </c>
      <c r="F345">
        <v>90</v>
      </c>
      <c r="J345" s="424" t="s">
        <v>322</v>
      </c>
      <c r="K345" s="217">
        <v>0.53949999999999998</v>
      </c>
      <c r="M345" t="s">
        <v>378</v>
      </c>
      <c r="N345">
        <v>0.9778</v>
      </c>
    </row>
    <row r="346" spans="1:14" ht="15.75" thickBot="1" x14ac:dyDescent="0.3">
      <c r="A346" t="str">
        <f t="shared" si="5"/>
        <v/>
      </c>
      <c r="B346" t="s">
        <v>378</v>
      </c>
      <c r="D346" t="s">
        <v>378</v>
      </c>
      <c r="E346">
        <v>0.9778</v>
      </c>
      <c r="F346">
        <v>7</v>
      </c>
      <c r="J346" s="425"/>
      <c r="K346" s="218">
        <v>170</v>
      </c>
      <c r="M346" t="s">
        <v>379</v>
      </c>
      <c r="N346">
        <v>0.46160000000000001</v>
      </c>
    </row>
    <row r="347" spans="1:14" x14ac:dyDescent="0.25">
      <c r="A347" t="str">
        <f t="shared" si="5"/>
        <v/>
      </c>
      <c r="B347" t="s">
        <v>379</v>
      </c>
      <c r="D347" t="s">
        <v>379</v>
      </c>
      <c r="E347">
        <v>0.46160000000000001</v>
      </c>
      <c r="F347">
        <v>199</v>
      </c>
      <c r="J347" s="424" t="s">
        <v>158</v>
      </c>
      <c r="K347" s="217">
        <v>0.53720000000000001</v>
      </c>
      <c r="M347" t="s">
        <v>380</v>
      </c>
      <c r="N347">
        <v>0.1263</v>
      </c>
    </row>
    <row r="348" spans="1:14" ht="15.75" thickBot="1" x14ac:dyDescent="0.3">
      <c r="A348" t="str">
        <f t="shared" si="5"/>
        <v/>
      </c>
      <c r="B348" t="s">
        <v>380</v>
      </c>
      <c r="D348" t="s">
        <v>380</v>
      </c>
      <c r="E348">
        <v>0.1263</v>
      </c>
      <c r="F348">
        <v>329</v>
      </c>
      <c r="J348" s="425"/>
      <c r="K348" s="218">
        <v>171</v>
      </c>
      <c r="M348" t="s">
        <v>381</v>
      </c>
      <c r="N348">
        <v>0.77090000000000003</v>
      </c>
    </row>
    <row r="349" spans="1:14" x14ac:dyDescent="0.25">
      <c r="A349" t="str">
        <f t="shared" si="5"/>
        <v/>
      </c>
      <c r="B349" t="s">
        <v>381</v>
      </c>
      <c r="D349" t="s">
        <v>381</v>
      </c>
      <c r="E349">
        <v>0.77090000000000003</v>
      </c>
      <c r="F349">
        <v>85</v>
      </c>
      <c r="J349" s="424" t="s">
        <v>315</v>
      </c>
      <c r="K349" s="217">
        <v>0.53690000000000004</v>
      </c>
      <c r="M349" t="s">
        <v>382</v>
      </c>
      <c r="N349">
        <v>0.87309999999999999</v>
      </c>
    </row>
    <row r="350" spans="1:14" ht="15.75" thickBot="1" x14ac:dyDescent="0.3">
      <c r="A350" t="str">
        <f t="shared" si="5"/>
        <v/>
      </c>
      <c r="B350" t="s">
        <v>382</v>
      </c>
      <c r="D350" t="s">
        <v>382</v>
      </c>
      <c r="E350">
        <v>0.87309999999999999</v>
      </c>
      <c r="F350">
        <v>47</v>
      </c>
      <c r="J350" s="425"/>
      <c r="K350" s="218">
        <v>172</v>
      </c>
      <c r="M350" t="s">
        <v>383</v>
      </c>
      <c r="N350">
        <v>0.56200000000000006</v>
      </c>
    </row>
    <row r="351" spans="1:14" x14ac:dyDescent="0.25">
      <c r="A351" t="str">
        <f t="shared" si="5"/>
        <v/>
      </c>
      <c r="B351" t="s">
        <v>383</v>
      </c>
      <c r="D351" t="s">
        <v>383</v>
      </c>
      <c r="E351">
        <v>0.56200000000000006</v>
      </c>
      <c r="F351">
        <v>164</v>
      </c>
      <c r="J351" s="424" t="s">
        <v>282</v>
      </c>
      <c r="K351" s="217">
        <v>0.53500000000000003</v>
      </c>
      <c r="M351" t="s">
        <v>384</v>
      </c>
      <c r="N351">
        <v>0.14419999999999999</v>
      </c>
    </row>
    <row r="352" spans="1:14" ht="15.75" thickBot="1" x14ac:dyDescent="0.3">
      <c r="A352" t="str">
        <f t="shared" si="5"/>
        <v/>
      </c>
      <c r="B352" t="s">
        <v>384</v>
      </c>
      <c r="D352" t="s">
        <v>384</v>
      </c>
      <c r="E352">
        <v>0.14419999999999999</v>
      </c>
      <c r="F352">
        <v>322</v>
      </c>
      <c r="J352" s="425"/>
      <c r="K352" s="218">
        <v>173</v>
      </c>
      <c r="N352">
        <v>13</v>
      </c>
    </row>
    <row r="353" spans="10:14" x14ac:dyDescent="0.25">
      <c r="J353" s="424" t="s">
        <v>62</v>
      </c>
      <c r="K353" s="217">
        <v>0.52410000000000001</v>
      </c>
      <c r="N353">
        <v>14</v>
      </c>
    </row>
    <row r="354" spans="10:14" ht="15.75" thickBot="1" x14ac:dyDescent="0.3">
      <c r="J354" s="425"/>
      <c r="K354" s="218">
        <v>174</v>
      </c>
      <c r="N354">
        <v>25</v>
      </c>
    </row>
    <row r="355" spans="10:14" x14ac:dyDescent="0.25">
      <c r="J355" s="424" t="s">
        <v>112</v>
      </c>
      <c r="K355" s="217">
        <v>0.51639999999999997</v>
      </c>
      <c r="N355">
        <v>28</v>
      </c>
    </row>
    <row r="356" spans="10:14" ht="15.75" thickBot="1" x14ac:dyDescent="0.3">
      <c r="J356" s="425"/>
      <c r="K356" s="218">
        <v>175</v>
      </c>
      <c r="N356">
        <v>37</v>
      </c>
    </row>
    <row r="357" spans="10:14" ht="15.75" thickBot="1" x14ac:dyDescent="0.3">
      <c r="J357" s="63" t="s">
        <v>23</v>
      </c>
      <c r="K357" s="64" t="s">
        <v>391</v>
      </c>
      <c r="N357">
        <v>39</v>
      </c>
    </row>
    <row r="358" spans="10:14" x14ac:dyDescent="0.25">
      <c r="J358" s="424" t="s">
        <v>150</v>
      </c>
      <c r="K358" s="217">
        <v>0.51539999999999997</v>
      </c>
      <c r="N358">
        <v>40</v>
      </c>
    </row>
    <row r="359" spans="10:14" ht="15.75" thickBot="1" x14ac:dyDescent="0.3">
      <c r="J359" s="425"/>
      <c r="K359" s="218">
        <v>176</v>
      </c>
      <c r="N359">
        <v>41</v>
      </c>
    </row>
    <row r="360" spans="10:14" x14ac:dyDescent="0.25">
      <c r="J360" s="424" t="s">
        <v>103</v>
      </c>
      <c r="K360" s="217">
        <v>0.51390000000000002</v>
      </c>
      <c r="N360">
        <v>43</v>
      </c>
    </row>
    <row r="361" spans="10:14" ht="15.75" thickBot="1" x14ac:dyDescent="0.3">
      <c r="J361" s="425"/>
      <c r="K361" s="218">
        <v>177</v>
      </c>
      <c r="N361">
        <v>44</v>
      </c>
    </row>
    <row r="362" spans="10:14" x14ac:dyDescent="0.25">
      <c r="J362" s="424" t="s">
        <v>263</v>
      </c>
      <c r="K362" s="217">
        <v>0.5111</v>
      </c>
      <c r="N362">
        <v>45</v>
      </c>
    </row>
    <row r="363" spans="10:14" ht="15.75" thickBot="1" x14ac:dyDescent="0.3">
      <c r="J363" s="425"/>
      <c r="K363" s="218">
        <v>178</v>
      </c>
      <c r="N363">
        <v>48</v>
      </c>
    </row>
    <row r="364" spans="10:14" x14ac:dyDescent="0.25">
      <c r="J364" s="424" t="s">
        <v>242</v>
      </c>
      <c r="K364" s="217">
        <v>0.51049999999999995</v>
      </c>
      <c r="N364">
        <v>49</v>
      </c>
    </row>
    <row r="365" spans="10:14" ht="15.75" thickBot="1" x14ac:dyDescent="0.3">
      <c r="J365" s="425"/>
      <c r="K365" s="218">
        <v>179</v>
      </c>
      <c r="N365">
        <v>51</v>
      </c>
    </row>
    <row r="366" spans="10:14" x14ac:dyDescent="0.25">
      <c r="J366" s="424" t="s">
        <v>254</v>
      </c>
      <c r="K366" s="217">
        <v>0.51039999999999996</v>
      </c>
      <c r="N366">
        <v>52</v>
      </c>
    </row>
    <row r="367" spans="10:14" ht="15.75" thickBot="1" x14ac:dyDescent="0.3">
      <c r="J367" s="425"/>
      <c r="K367" s="218">
        <v>180</v>
      </c>
      <c r="N367">
        <v>53</v>
      </c>
    </row>
    <row r="368" spans="10:14" x14ac:dyDescent="0.25">
      <c r="J368" s="13" t="s">
        <v>41</v>
      </c>
      <c r="K368" s="217">
        <v>0.50900000000000001</v>
      </c>
      <c r="N368">
        <v>55</v>
      </c>
    </row>
    <row r="369" spans="10:14" ht="15.75" thickBot="1" x14ac:dyDescent="0.3">
      <c r="J369" s="14" t="s">
        <v>425</v>
      </c>
      <c r="K369" s="218">
        <v>181</v>
      </c>
      <c r="N369">
        <v>59</v>
      </c>
    </row>
    <row r="370" spans="10:14" x14ac:dyDescent="0.25">
      <c r="J370" s="424" t="s">
        <v>213</v>
      </c>
      <c r="K370" s="217">
        <v>0.50880000000000003</v>
      </c>
      <c r="N370">
        <v>61</v>
      </c>
    </row>
    <row r="371" spans="10:14" ht="15.75" thickBot="1" x14ac:dyDescent="0.3">
      <c r="J371" s="425"/>
      <c r="K371" s="218">
        <v>182</v>
      </c>
      <c r="N371">
        <v>62</v>
      </c>
    </row>
    <row r="372" spans="10:14" x14ac:dyDescent="0.25">
      <c r="J372" s="424" t="s">
        <v>367</v>
      </c>
      <c r="K372" s="217">
        <v>0.50819999999999999</v>
      </c>
      <c r="N372">
        <v>63</v>
      </c>
    </row>
    <row r="373" spans="10:14" ht="15.75" thickBot="1" x14ac:dyDescent="0.3">
      <c r="J373" s="425"/>
      <c r="K373" s="218">
        <v>183</v>
      </c>
      <c r="N373">
        <v>64</v>
      </c>
    </row>
    <row r="374" spans="10:14" x14ac:dyDescent="0.25">
      <c r="J374" s="424" t="s">
        <v>90</v>
      </c>
      <c r="K374" s="217">
        <v>0.50719999999999998</v>
      </c>
      <c r="N374">
        <v>66</v>
      </c>
    </row>
    <row r="375" spans="10:14" ht="15.75" thickBot="1" x14ac:dyDescent="0.3">
      <c r="J375" s="425"/>
      <c r="K375" s="218">
        <v>184</v>
      </c>
      <c r="N375">
        <v>67</v>
      </c>
    </row>
    <row r="376" spans="10:14" x14ac:dyDescent="0.25">
      <c r="J376" s="424" t="s">
        <v>165</v>
      </c>
      <c r="K376" s="217">
        <v>0.50439999999999996</v>
      </c>
      <c r="N376">
        <v>68</v>
      </c>
    </row>
    <row r="377" spans="10:14" ht="15.75" thickBot="1" x14ac:dyDescent="0.3">
      <c r="J377" s="425"/>
      <c r="K377" s="218">
        <v>185</v>
      </c>
      <c r="N377">
        <v>69</v>
      </c>
    </row>
    <row r="378" spans="10:14" x14ac:dyDescent="0.25">
      <c r="J378" s="424" t="s">
        <v>170</v>
      </c>
      <c r="K378" s="217">
        <v>0.49940000000000001</v>
      </c>
      <c r="N378">
        <v>71</v>
      </c>
    </row>
    <row r="379" spans="10:14" ht="15.75" thickBot="1" x14ac:dyDescent="0.3">
      <c r="J379" s="425"/>
      <c r="K379" s="218">
        <v>186</v>
      </c>
      <c r="N379">
        <v>72</v>
      </c>
    </row>
    <row r="380" spans="10:14" x14ac:dyDescent="0.25">
      <c r="J380" s="424" t="s">
        <v>70</v>
      </c>
      <c r="K380" s="217">
        <v>0.4985</v>
      </c>
      <c r="N380">
        <v>73</v>
      </c>
    </row>
    <row r="381" spans="10:14" ht="15.75" thickBot="1" x14ac:dyDescent="0.3">
      <c r="J381" s="425"/>
      <c r="K381" s="218">
        <v>187</v>
      </c>
      <c r="N381">
        <v>74</v>
      </c>
    </row>
    <row r="382" spans="10:14" x14ac:dyDescent="0.25">
      <c r="J382" s="424" t="s">
        <v>116</v>
      </c>
      <c r="K382" s="217">
        <v>0.49370000000000003</v>
      </c>
      <c r="N382">
        <v>75</v>
      </c>
    </row>
    <row r="383" spans="10:14" ht="15.75" thickBot="1" x14ac:dyDescent="0.3">
      <c r="J383" s="425"/>
      <c r="K383" s="218">
        <v>188</v>
      </c>
      <c r="N383">
        <v>77</v>
      </c>
    </row>
    <row r="384" spans="10:14" x14ac:dyDescent="0.25">
      <c r="J384" s="424" t="s">
        <v>429</v>
      </c>
      <c r="K384" s="217">
        <v>0.49099999999999999</v>
      </c>
      <c r="N384">
        <v>78</v>
      </c>
    </row>
    <row r="385" spans="10:14" ht="15.75" thickBot="1" x14ac:dyDescent="0.3">
      <c r="J385" s="425"/>
      <c r="K385" s="218">
        <v>189</v>
      </c>
      <c r="N385">
        <v>79</v>
      </c>
    </row>
    <row r="386" spans="10:14" x14ac:dyDescent="0.25">
      <c r="J386" s="424" t="s">
        <v>349</v>
      </c>
      <c r="K386" s="217">
        <v>0.48549999999999999</v>
      </c>
      <c r="N386">
        <v>81</v>
      </c>
    </row>
    <row r="387" spans="10:14" ht="15.75" thickBot="1" x14ac:dyDescent="0.3">
      <c r="J387" s="425"/>
      <c r="K387" s="218">
        <v>190</v>
      </c>
      <c r="N387">
        <v>82</v>
      </c>
    </row>
    <row r="388" spans="10:14" x14ac:dyDescent="0.25">
      <c r="J388" s="424" t="s">
        <v>346</v>
      </c>
      <c r="K388" s="217">
        <v>0.48380000000000001</v>
      </c>
      <c r="N388">
        <v>83</v>
      </c>
    </row>
    <row r="389" spans="10:14" ht="15.75" thickBot="1" x14ac:dyDescent="0.3">
      <c r="J389" s="425"/>
      <c r="K389" s="218">
        <v>191</v>
      </c>
      <c r="N389">
        <v>84</v>
      </c>
    </row>
    <row r="390" spans="10:14" x14ac:dyDescent="0.25">
      <c r="J390" s="424" t="s">
        <v>82</v>
      </c>
      <c r="K390" s="217">
        <v>0.48020000000000002</v>
      </c>
      <c r="N390">
        <v>86</v>
      </c>
    </row>
    <row r="391" spans="10:14" ht="15.75" thickBot="1" x14ac:dyDescent="0.3">
      <c r="J391" s="425"/>
      <c r="K391" s="218">
        <v>192</v>
      </c>
      <c r="N391">
        <v>87</v>
      </c>
    </row>
    <row r="392" spans="10:14" x14ac:dyDescent="0.25">
      <c r="J392" s="424" t="s">
        <v>66</v>
      </c>
      <c r="K392" s="217">
        <v>0.47339999999999999</v>
      </c>
      <c r="N392">
        <v>88</v>
      </c>
    </row>
    <row r="393" spans="10:14" ht="15.75" thickBot="1" x14ac:dyDescent="0.3">
      <c r="J393" s="425"/>
      <c r="K393" s="218">
        <v>193</v>
      </c>
      <c r="N393">
        <v>89</v>
      </c>
    </row>
    <row r="394" spans="10:14" x14ac:dyDescent="0.25">
      <c r="J394" s="424" t="s">
        <v>260</v>
      </c>
      <c r="K394" s="217">
        <v>0.47099999999999997</v>
      </c>
      <c r="N394">
        <v>90</v>
      </c>
    </row>
    <row r="395" spans="10:14" ht="15.75" thickBot="1" x14ac:dyDescent="0.3">
      <c r="J395" s="425"/>
      <c r="K395" s="218">
        <v>194</v>
      </c>
      <c r="N395">
        <v>91</v>
      </c>
    </row>
    <row r="396" spans="10:14" x14ac:dyDescent="0.25">
      <c r="J396" s="424" t="s">
        <v>257</v>
      </c>
      <c r="K396" s="217">
        <v>0.47049999999999997</v>
      </c>
      <c r="N396">
        <v>92</v>
      </c>
    </row>
    <row r="397" spans="10:14" ht="15.75" thickBot="1" x14ac:dyDescent="0.3">
      <c r="J397" s="425"/>
      <c r="K397" s="218">
        <v>195</v>
      </c>
      <c r="N397">
        <v>93</v>
      </c>
    </row>
    <row r="398" spans="10:14" x14ac:dyDescent="0.25">
      <c r="J398" s="424" t="s">
        <v>115</v>
      </c>
      <c r="K398" s="217">
        <v>0.4672</v>
      </c>
      <c r="N398">
        <v>94</v>
      </c>
    </row>
    <row r="399" spans="10:14" ht="15.75" thickBot="1" x14ac:dyDescent="0.3">
      <c r="J399" s="425"/>
      <c r="K399" s="218">
        <v>196</v>
      </c>
      <c r="N399">
        <v>96</v>
      </c>
    </row>
    <row r="400" spans="10:14" x14ac:dyDescent="0.25">
      <c r="J400" s="424" t="s">
        <v>272</v>
      </c>
      <c r="K400" s="217">
        <v>0.46400000000000002</v>
      </c>
      <c r="N400">
        <v>97</v>
      </c>
    </row>
    <row r="401" spans="10:14" ht="15.75" thickBot="1" x14ac:dyDescent="0.3">
      <c r="J401" s="425"/>
      <c r="K401" s="218">
        <v>197</v>
      </c>
      <c r="N401">
        <v>98</v>
      </c>
    </row>
    <row r="402" spans="10:14" x14ac:dyDescent="0.25">
      <c r="J402" s="424" t="s">
        <v>52</v>
      </c>
      <c r="K402" s="217">
        <v>0.46300000000000002</v>
      </c>
      <c r="N402">
        <v>99</v>
      </c>
    </row>
    <row r="403" spans="10:14" ht="15.75" thickBot="1" x14ac:dyDescent="0.3">
      <c r="J403" s="425"/>
      <c r="K403" s="218">
        <v>198</v>
      </c>
      <c r="N403">
        <v>100</v>
      </c>
    </row>
    <row r="404" spans="10:14" x14ac:dyDescent="0.25">
      <c r="J404" s="13" t="s">
        <v>379</v>
      </c>
      <c r="K404" s="217">
        <v>0.46160000000000001</v>
      </c>
      <c r="N404">
        <v>101</v>
      </c>
    </row>
    <row r="405" spans="10:14" ht="15.75" thickBot="1" x14ac:dyDescent="0.3">
      <c r="J405" s="14" t="s">
        <v>421</v>
      </c>
      <c r="K405" s="218">
        <v>199</v>
      </c>
      <c r="N405">
        <v>102</v>
      </c>
    </row>
    <row r="406" spans="10:14" x14ac:dyDescent="0.25">
      <c r="J406" s="424" t="s">
        <v>144</v>
      </c>
      <c r="K406" s="217">
        <v>0.4612</v>
      </c>
      <c r="N406">
        <v>103</v>
      </c>
    </row>
    <row r="407" spans="10:14" ht="15.75" thickBot="1" x14ac:dyDescent="0.3">
      <c r="J407" s="425"/>
      <c r="K407" s="218">
        <v>200</v>
      </c>
      <c r="N407">
        <v>104</v>
      </c>
    </row>
    <row r="408" spans="10:14" ht="15.75" thickBot="1" x14ac:dyDescent="0.3">
      <c r="J408" s="63" t="s">
        <v>23</v>
      </c>
      <c r="K408" s="64" t="s">
        <v>391</v>
      </c>
      <c r="N408">
        <v>105</v>
      </c>
    </row>
    <row r="409" spans="10:14" x14ac:dyDescent="0.25">
      <c r="J409" s="424" t="s">
        <v>363</v>
      </c>
      <c r="K409" s="217">
        <v>0.4607</v>
      </c>
      <c r="N409">
        <v>106</v>
      </c>
    </row>
    <row r="410" spans="10:14" ht="15.75" thickBot="1" x14ac:dyDescent="0.3">
      <c r="J410" s="425"/>
      <c r="K410" s="218">
        <v>201</v>
      </c>
      <c r="N410">
        <v>107</v>
      </c>
    </row>
    <row r="411" spans="10:14" x14ac:dyDescent="0.25">
      <c r="J411" s="424" t="s">
        <v>92</v>
      </c>
      <c r="K411" s="217">
        <v>0.4582</v>
      </c>
      <c r="N411">
        <v>108</v>
      </c>
    </row>
    <row r="412" spans="10:14" ht="15.75" thickBot="1" x14ac:dyDescent="0.3">
      <c r="J412" s="425"/>
      <c r="K412" s="218">
        <v>202</v>
      </c>
      <c r="N412">
        <v>111</v>
      </c>
    </row>
    <row r="413" spans="10:14" x14ac:dyDescent="0.25">
      <c r="J413" s="424" t="s">
        <v>274</v>
      </c>
      <c r="K413" s="217">
        <v>0.45700000000000002</v>
      </c>
      <c r="N413">
        <v>112</v>
      </c>
    </row>
    <row r="414" spans="10:14" ht="15.75" thickBot="1" x14ac:dyDescent="0.3">
      <c r="J414" s="425"/>
      <c r="K414" s="218">
        <v>203</v>
      </c>
      <c r="N414">
        <v>117</v>
      </c>
    </row>
    <row r="415" spans="10:14" x14ac:dyDescent="0.25">
      <c r="J415" s="424" t="s">
        <v>246</v>
      </c>
      <c r="K415" s="217">
        <v>0.45179999999999998</v>
      </c>
      <c r="N415">
        <v>118</v>
      </c>
    </row>
    <row r="416" spans="10:14" ht="15.75" thickBot="1" x14ac:dyDescent="0.3">
      <c r="J416" s="425"/>
      <c r="K416" s="218">
        <v>204</v>
      </c>
      <c r="N416">
        <v>119</v>
      </c>
    </row>
    <row r="417" spans="10:14" x14ac:dyDescent="0.25">
      <c r="J417" s="424" t="s">
        <v>224</v>
      </c>
      <c r="K417" s="217">
        <v>0.44840000000000002</v>
      </c>
      <c r="N417">
        <v>122</v>
      </c>
    </row>
    <row r="418" spans="10:14" ht="15.75" thickBot="1" x14ac:dyDescent="0.3">
      <c r="J418" s="425"/>
      <c r="K418" s="218">
        <v>205</v>
      </c>
      <c r="N418">
        <v>124</v>
      </c>
    </row>
    <row r="419" spans="10:14" x14ac:dyDescent="0.25">
      <c r="J419" s="13" t="s">
        <v>275</v>
      </c>
      <c r="K419" s="217">
        <v>0.44719999999999999</v>
      </c>
      <c r="N419">
        <v>125</v>
      </c>
    </row>
    <row r="420" spans="10:14" ht="15.75" thickBot="1" x14ac:dyDescent="0.3">
      <c r="J420" s="14" t="s">
        <v>427</v>
      </c>
      <c r="K420" s="218">
        <v>206</v>
      </c>
      <c r="N420">
        <v>126</v>
      </c>
    </row>
    <row r="421" spans="10:14" x14ac:dyDescent="0.25">
      <c r="J421" s="424" t="s">
        <v>201</v>
      </c>
      <c r="K421" s="217">
        <v>0.44469999999999998</v>
      </c>
      <c r="N421">
        <v>127</v>
      </c>
    </row>
    <row r="422" spans="10:14" ht="15.75" thickBot="1" x14ac:dyDescent="0.3">
      <c r="J422" s="425"/>
      <c r="K422" s="218">
        <v>207</v>
      </c>
      <c r="N422">
        <v>128</v>
      </c>
    </row>
    <row r="423" spans="10:14" x14ac:dyDescent="0.25">
      <c r="J423" s="13" t="s">
        <v>114</v>
      </c>
      <c r="K423" s="217">
        <v>0.44180000000000003</v>
      </c>
      <c r="N423">
        <v>130</v>
      </c>
    </row>
    <row r="424" spans="10:14" ht="15.75" thickBot="1" x14ac:dyDescent="0.3">
      <c r="J424" s="14" t="s">
        <v>416</v>
      </c>
      <c r="K424" s="218">
        <v>208</v>
      </c>
      <c r="N424">
        <v>131</v>
      </c>
    </row>
    <row r="425" spans="10:14" x14ac:dyDescent="0.25">
      <c r="J425" s="424" t="s">
        <v>44</v>
      </c>
      <c r="K425" s="217">
        <v>0.4385</v>
      </c>
      <c r="N425">
        <v>132</v>
      </c>
    </row>
    <row r="426" spans="10:14" ht="15.75" thickBot="1" x14ac:dyDescent="0.3">
      <c r="J426" s="425"/>
      <c r="K426" s="218">
        <v>209</v>
      </c>
      <c r="N426">
        <v>133</v>
      </c>
    </row>
    <row r="427" spans="10:14" x14ac:dyDescent="0.25">
      <c r="J427" s="424" t="s">
        <v>133</v>
      </c>
      <c r="K427" s="217">
        <v>0.43519999999999998</v>
      </c>
      <c r="N427">
        <v>134</v>
      </c>
    </row>
    <row r="428" spans="10:14" ht="15.75" thickBot="1" x14ac:dyDescent="0.3">
      <c r="J428" s="425"/>
      <c r="K428" s="218">
        <v>210</v>
      </c>
      <c r="N428">
        <v>135</v>
      </c>
    </row>
    <row r="429" spans="10:14" x14ac:dyDescent="0.25">
      <c r="J429" s="424" t="s">
        <v>299</v>
      </c>
      <c r="K429" s="217">
        <v>0.43130000000000002</v>
      </c>
      <c r="N429">
        <v>136</v>
      </c>
    </row>
    <row r="430" spans="10:14" ht="15.75" thickBot="1" x14ac:dyDescent="0.3">
      <c r="J430" s="425"/>
      <c r="K430" s="218">
        <v>211</v>
      </c>
      <c r="N430">
        <v>137</v>
      </c>
    </row>
    <row r="431" spans="10:14" x14ac:dyDescent="0.25">
      <c r="J431" s="424" t="s">
        <v>301</v>
      </c>
      <c r="K431" s="217">
        <v>0.42559999999999998</v>
      </c>
      <c r="N431">
        <v>139</v>
      </c>
    </row>
    <row r="432" spans="10:14" ht="15.75" thickBot="1" x14ac:dyDescent="0.3">
      <c r="J432" s="425"/>
      <c r="K432" s="218">
        <v>212</v>
      </c>
      <c r="N432">
        <v>140</v>
      </c>
    </row>
    <row r="433" spans="10:14" x14ac:dyDescent="0.25">
      <c r="J433" s="424" t="s">
        <v>145</v>
      </c>
      <c r="K433" s="217">
        <v>0.42049999999999998</v>
      </c>
      <c r="N433">
        <v>141</v>
      </c>
    </row>
    <row r="434" spans="10:14" ht="15.75" thickBot="1" x14ac:dyDescent="0.3">
      <c r="J434" s="425"/>
      <c r="K434" s="218">
        <v>213</v>
      </c>
      <c r="N434">
        <v>142</v>
      </c>
    </row>
    <row r="435" spans="10:14" x14ac:dyDescent="0.25">
      <c r="J435" s="424" t="s">
        <v>270</v>
      </c>
      <c r="K435" s="217">
        <v>0.41760000000000003</v>
      </c>
      <c r="N435">
        <v>143</v>
      </c>
    </row>
    <row r="436" spans="10:14" ht="15.75" thickBot="1" x14ac:dyDescent="0.3">
      <c r="J436" s="425"/>
      <c r="K436" s="218">
        <v>214</v>
      </c>
      <c r="N436">
        <v>144</v>
      </c>
    </row>
    <row r="437" spans="10:14" x14ac:dyDescent="0.25">
      <c r="J437" s="424" t="s">
        <v>340</v>
      </c>
      <c r="K437" s="217">
        <v>0.41549999999999998</v>
      </c>
      <c r="N437">
        <v>145</v>
      </c>
    </row>
    <row r="438" spans="10:14" ht="15.75" thickBot="1" x14ac:dyDescent="0.3">
      <c r="J438" s="425"/>
      <c r="K438" s="218">
        <v>215</v>
      </c>
      <c r="N438">
        <v>146</v>
      </c>
    </row>
    <row r="439" spans="10:14" x14ac:dyDescent="0.25">
      <c r="J439" s="424" t="s">
        <v>104</v>
      </c>
      <c r="K439" s="217">
        <v>0.41339999999999999</v>
      </c>
      <c r="N439">
        <v>147</v>
      </c>
    </row>
    <row r="440" spans="10:14" ht="15.75" thickBot="1" x14ac:dyDescent="0.3">
      <c r="J440" s="425"/>
      <c r="K440" s="218">
        <v>216</v>
      </c>
      <c r="N440">
        <v>148</v>
      </c>
    </row>
    <row r="441" spans="10:14" x14ac:dyDescent="0.25">
      <c r="J441" s="424" t="s">
        <v>149</v>
      </c>
      <c r="K441" s="217">
        <v>0.41320000000000001</v>
      </c>
      <c r="N441">
        <v>149</v>
      </c>
    </row>
    <row r="442" spans="10:14" ht="15.75" thickBot="1" x14ac:dyDescent="0.3">
      <c r="J442" s="425"/>
      <c r="K442" s="218">
        <v>217</v>
      </c>
      <c r="N442">
        <v>150</v>
      </c>
    </row>
    <row r="443" spans="10:14" x14ac:dyDescent="0.25">
      <c r="J443" s="424" t="s">
        <v>119</v>
      </c>
      <c r="K443" s="217">
        <v>0.41189999999999999</v>
      </c>
      <c r="N443">
        <v>151</v>
      </c>
    </row>
    <row r="444" spans="10:14" ht="15.75" thickBot="1" x14ac:dyDescent="0.3">
      <c r="J444" s="425"/>
      <c r="K444" s="218">
        <v>218</v>
      </c>
      <c r="N444">
        <v>152</v>
      </c>
    </row>
    <row r="445" spans="10:14" x14ac:dyDescent="0.25">
      <c r="J445" s="424" t="s">
        <v>199</v>
      </c>
      <c r="K445" s="217">
        <v>0.40860000000000002</v>
      </c>
      <c r="N445">
        <v>153</v>
      </c>
    </row>
    <row r="446" spans="10:14" ht="15.75" thickBot="1" x14ac:dyDescent="0.3">
      <c r="J446" s="425"/>
      <c r="K446" s="218">
        <v>219</v>
      </c>
      <c r="N446">
        <v>154</v>
      </c>
    </row>
    <row r="447" spans="10:14" x14ac:dyDescent="0.25">
      <c r="J447" s="424" t="s">
        <v>249</v>
      </c>
      <c r="K447" s="217">
        <v>0.40610000000000002</v>
      </c>
      <c r="N447">
        <v>155</v>
      </c>
    </row>
    <row r="448" spans="10:14" ht="15.75" thickBot="1" x14ac:dyDescent="0.3">
      <c r="J448" s="425"/>
      <c r="K448" s="218">
        <v>220</v>
      </c>
      <c r="N448">
        <v>156</v>
      </c>
    </row>
    <row r="449" spans="10:14" x14ac:dyDescent="0.25">
      <c r="J449" s="424" t="s">
        <v>319</v>
      </c>
      <c r="K449" s="217">
        <v>0.40179999999999999</v>
      </c>
      <c r="N449">
        <v>158</v>
      </c>
    </row>
    <row r="450" spans="10:14" ht="15.75" thickBot="1" x14ac:dyDescent="0.3">
      <c r="J450" s="425"/>
      <c r="K450" s="218">
        <v>221</v>
      </c>
      <c r="N450">
        <v>159</v>
      </c>
    </row>
    <row r="451" spans="10:14" x14ac:dyDescent="0.25">
      <c r="J451" s="424" t="s">
        <v>163</v>
      </c>
      <c r="K451" s="217">
        <v>0.39950000000000002</v>
      </c>
      <c r="N451">
        <v>160</v>
      </c>
    </row>
    <row r="452" spans="10:14" ht="15.75" thickBot="1" x14ac:dyDescent="0.3">
      <c r="J452" s="425"/>
      <c r="K452" s="218">
        <v>222</v>
      </c>
      <c r="N452">
        <v>161</v>
      </c>
    </row>
    <row r="453" spans="10:14" x14ac:dyDescent="0.25">
      <c r="J453" s="424" t="s">
        <v>219</v>
      </c>
      <c r="K453" s="217">
        <v>0.39700000000000002</v>
      </c>
      <c r="N453">
        <v>162</v>
      </c>
    </row>
    <row r="454" spans="10:14" ht="15.75" thickBot="1" x14ac:dyDescent="0.3">
      <c r="J454" s="425"/>
      <c r="K454" s="218">
        <v>223</v>
      </c>
      <c r="N454">
        <v>164</v>
      </c>
    </row>
    <row r="455" spans="10:14" x14ac:dyDescent="0.25">
      <c r="J455" s="424" t="s">
        <v>81</v>
      </c>
      <c r="K455" s="217">
        <v>0.39529999999999998</v>
      </c>
      <c r="N455">
        <v>165</v>
      </c>
    </row>
    <row r="456" spans="10:14" ht="15.75" thickBot="1" x14ac:dyDescent="0.3">
      <c r="J456" s="425"/>
      <c r="K456" s="218">
        <v>224</v>
      </c>
      <c r="N456">
        <v>166</v>
      </c>
    </row>
    <row r="457" spans="10:14" x14ac:dyDescent="0.25">
      <c r="J457" s="13" t="s">
        <v>173</v>
      </c>
      <c r="K457" s="217">
        <v>0.39389999999999997</v>
      </c>
      <c r="N457">
        <v>167</v>
      </c>
    </row>
    <row r="458" spans="10:14" ht="15.75" thickBot="1" x14ac:dyDescent="0.3">
      <c r="J458" s="14" t="s">
        <v>427</v>
      </c>
      <c r="K458" s="218">
        <v>225</v>
      </c>
      <c r="N458">
        <v>168</v>
      </c>
    </row>
    <row r="459" spans="10:14" ht="15.75" thickBot="1" x14ac:dyDescent="0.3">
      <c r="J459" s="63" t="s">
        <v>23</v>
      </c>
      <c r="K459" s="64" t="s">
        <v>391</v>
      </c>
      <c r="N459">
        <v>169</v>
      </c>
    </row>
    <row r="460" spans="10:14" x14ac:dyDescent="0.25">
      <c r="J460" s="424" t="s">
        <v>310</v>
      </c>
      <c r="K460" s="217">
        <v>0.39240000000000003</v>
      </c>
      <c r="N460">
        <v>170</v>
      </c>
    </row>
    <row r="461" spans="10:14" ht="15.75" thickBot="1" x14ac:dyDescent="0.3">
      <c r="J461" s="425"/>
      <c r="K461" s="218">
        <v>226</v>
      </c>
      <c r="N461">
        <v>171</v>
      </c>
    </row>
    <row r="462" spans="10:14" x14ac:dyDescent="0.25">
      <c r="J462" s="424" t="s">
        <v>111</v>
      </c>
      <c r="K462" s="217">
        <v>0.38840000000000002</v>
      </c>
      <c r="N462">
        <v>172</v>
      </c>
    </row>
    <row r="463" spans="10:14" ht="15.75" thickBot="1" x14ac:dyDescent="0.3">
      <c r="J463" s="425"/>
      <c r="K463" s="218">
        <v>227</v>
      </c>
      <c r="N463">
        <v>173</v>
      </c>
    </row>
    <row r="464" spans="10:14" x14ac:dyDescent="0.25">
      <c r="J464" s="424" t="s">
        <v>123</v>
      </c>
      <c r="K464" s="217">
        <v>0.38819999999999999</v>
      </c>
      <c r="N464">
        <v>174</v>
      </c>
    </row>
    <row r="465" spans="10:14" ht="15.75" thickBot="1" x14ac:dyDescent="0.3">
      <c r="J465" s="425"/>
      <c r="K465" s="218">
        <v>228</v>
      </c>
      <c r="N465">
        <v>175</v>
      </c>
    </row>
    <row r="466" spans="10:14" x14ac:dyDescent="0.25">
      <c r="J466" s="424" t="s">
        <v>211</v>
      </c>
      <c r="K466" s="217">
        <v>0.38619999999999999</v>
      </c>
      <c r="N466">
        <v>176</v>
      </c>
    </row>
    <row r="467" spans="10:14" ht="15.75" thickBot="1" x14ac:dyDescent="0.3">
      <c r="J467" s="425"/>
      <c r="K467" s="218">
        <v>229</v>
      </c>
      <c r="N467">
        <v>177</v>
      </c>
    </row>
    <row r="468" spans="10:14" x14ac:dyDescent="0.25">
      <c r="J468" s="424" t="s">
        <v>222</v>
      </c>
      <c r="K468" s="217">
        <v>0.3821</v>
      </c>
      <c r="N468">
        <v>178</v>
      </c>
    </row>
    <row r="469" spans="10:14" ht="15.75" thickBot="1" x14ac:dyDescent="0.3">
      <c r="J469" s="425"/>
      <c r="K469" s="218">
        <v>230</v>
      </c>
      <c r="N469">
        <v>179</v>
      </c>
    </row>
    <row r="470" spans="10:14" x14ac:dyDescent="0.25">
      <c r="J470" s="424" t="s">
        <v>174</v>
      </c>
      <c r="K470" s="217">
        <v>0.38100000000000001</v>
      </c>
      <c r="N470">
        <v>180</v>
      </c>
    </row>
    <row r="471" spans="10:14" ht="15.75" thickBot="1" x14ac:dyDescent="0.3">
      <c r="J471" s="425"/>
      <c r="K471" s="218">
        <v>231</v>
      </c>
      <c r="N471">
        <v>182</v>
      </c>
    </row>
    <row r="472" spans="10:14" x14ac:dyDescent="0.25">
      <c r="J472" s="424" t="s">
        <v>277</v>
      </c>
      <c r="K472" s="217">
        <v>0.378</v>
      </c>
      <c r="N472">
        <v>183</v>
      </c>
    </row>
    <row r="473" spans="10:14" ht="15.75" thickBot="1" x14ac:dyDescent="0.3">
      <c r="J473" s="425"/>
      <c r="K473" s="218">
        <v>232</v>
      </c>
      <c r="N473">
        <v>184</v>
      </c>
    </row>
    <row r="474" spans="10:14" x14ac:dyDescent="0.25">
      <c r="J474" s="424" t="s">
        <v>129</v>
      </c>
      <c r="K474" s="217">
        <v>0.3755</v>
      </c>
      <c r="N474">
        <v>185</v>
      </c>
    </row>
    <row r="475" spans="10:14" ht="15.75" thickBot="1" x14ac:dyDescent="0.3">
      <c r="J475" s="425"/>
      <c r="K475" s="218">
        <v>233</v>
      </c>
      <c r="N475">
        <v>186</v>
      </c>
    </row>
    <row r="476" spans="10:14" x14ac:dyDescent="0.25">
      <c r="J476" s="424" t="s">
        <v>217</v>
      </c>
      <c r="K476" s="217">
        <v>0.37230000000000002</v>
      </c>
      <c r="N476">
        <v>187</v>
      </c>
    </row>
    <row r="477" spans="10:14" ht="15.75" thickBot="1" x14ac:dyDescent="0.3">
      <c r="J477" s="425"/>
      <c r="K477" s="218">
        <v>234</v>
      </c>
      <c r="N477">
        <v>188</v>
      </c>
    </row>
    <row r="478" spans="10:14" x14ac:dyDescent="0.25">
      <c r="J478" s="424" t="s">
        <v>128</v>
      </c>
      <c r="K478" s="217">
        <v>0.36990000000000001</v>
      </c>
      <c r="N478">
        <v>189</v>
      </c>
    </row>
    <row r="479" spans="10:14" ht="15.75" thickBot="1" x14ac:dyDescent="0.3">
      <c r="J479" s="425"/>
      <c r="K479" s="218">
        <v>235</v>
      </c>
      <c r="N479">
        <v>190</v>
      </c>
    </row>
    <row r="480" spans="10:14" x14ac:dyDescent="0.25">
      <c r="J480" s="424" t="s">
        <v>210</v>
      </c>
      <c r="K480" s="217">
        <v>0.36670000000000003</v>
      </c>
      <c r="N480">
        <v>191</v>
      </c>
    </row>
    <row r="481" spans="10:14" ht="15.75" thickBot="1" x14ac:dyDescent="0.3">
      <c r="J481" s="425"/>
      <c r="K481" s="218">
        <v>236</v>
      </c>
      <c r="N481">
        <v>192</v>
      </c>
    </row>
    <row r="482" spans="10:14" x14ac:dyDescent="0.25">
      <c r="J482" s="424" t="s">
        <v>97</v>
      </c>
      <c r="K482" s="217">
        <v>0.36570000000000003</v>
      </c>
      <c r="N482">
        <v>193</v>
      </c>
    </row>
    <row r="483" spans="10:14" ht="15.75" thickBot="1" x14ac:dyDescent="0.3">
      <c r="J483" s="425"/>
      <c r="K483" s="218">
        <v>237</v>
      </c>
      <c r="N483">
        <v>194</v>
      </c>
    </row>
    <row r="484" spans="10:14" x14ac:dyDescent="0.25">
      <c r="J484" s="424" t="s">
        <v>110</v>
      </c>
      <c r="K484" s="217">
        <v>0.3649</v>
      </c>
      <c r="N484">
        <v>195</v>
      </c>
    </row>
    <row r="485" spans="10:14" ht="15.75" thickBot="1" x14ac:dyDescent="0.3">
      <c r="J485" s="425"/>
      <c r="K485" s="218">
        <v>238</v>
      </c>
      <c r="N485">
        <v>196</v>
      </c>
    </row>
    <row r="486" spans="10:14" x14ac:dyDescent="0.25">
      <c r="J486" s="424" t="s">
        <v>373</v>
      </c>
      <c r="K486" s="217">
        <v>0.3629</v>
      </c>
      <c r="N486">
        <v>197</v>
      </c>
    </row>
    <row r="487" spans="10:14" ht="15.75" thickBot="1" x14ac:dyDescent="0.3">
      <c r="J487" s="425"/>
      <c r="K487" s="218">
        <v>239</v>
      </c>
      <c r="N487">
        <v>198</v>
      </c>
    </row>
    <row r="488" spans="10:14" x14ac:dyDescent="0.25">
      <c r="J488" s="424" t="s">
        <v>95</v>
      </c>
      <c r="K488" s="217">
        <v>0.36220000000000002</v>
      </c>
      <c r="N488">
        <v>200</v>
      </c>
    </row>
    <row r="489" spans="10:14" ht="15.75" thickBot="1" x14ac:dyDescent="0.3">
      <c r="J489" s="425"/>
      <c r="K489" s="218">
        <v>240</v>
      </c>
      <c r="N489">
        <v>201</v>
      </c>
    </row>
    <row r="490" spans="10:14" x14ac:dyDescent="0.25">
      <c r="J490" s="424" t="s">
        <v>71</v>
      </c>
      <c r="K490" s="217">
        <v>0.36159999999999998</v>
      </c>
      <c r="N490">
        <v>202</v>
      </c>
    </row>
    <row r="491" spans="10:14" ht="15.75" thickBot="1" x14ac:dyDescent="0.3">
      <c r="J491" s="425"/>
      <c r="K491" s="218">
        <v>241</v>
      </c>
      <c r="N491">
        <v>203</v>
      </c>
    </row>
    <row r="492" spans="10:14" x14ac:dyDescent="0.25">
      <c r="J492" s="424" t="s">
        <v>155</v>
      </c>
      <c r="K492" s="217">
        <v>0.3614</v>
      </c>
      <c r="N492">
        <v>204</v>
      </c>
    </row>
    <row r="493" spans="10:14" ht="15.75" thickBot="1" x14ac:dyDescent="0.3">
      <c r="J493" s="425"/>
      <c r="K493" s="218">
        <v>242</v>
      </c>
      <c r="N493">
        <v>205</v>
      </c>
    </row>
    <row r="494" spans="10:14" x14ac:dyDescent="0.25">
      <c r="J494" s="424" t="s">
        <v>61</v>
      </c>
      <c r="K494" s="217">
        <v>0.3503</v>
      </c>
      <c r="N494">
        <v>207</v>
      </c>
    </row>
    <row r="495" spans="10:14" ht="15.75" thickBot="1" x14ac:dyDescent="0.3">
      <c r="J495" s="425"/>
      <c r="K495" s="218">
        <v>243</v>
      </c>
      <c r="N495">
        <v>209</v>
      </c>
    </row>
    <row r="496" spans="10:14" x14ac:dyDescent="0.25">
      <c r="J496" s="424" t="s">
        <v>376</v>
      </c>
      <c r="K496" s="217">
        <v>0.34720000000000001</v>
      </c>
      <c r="N496">
        <v>210</v>
      </c>
    </row>
    <row r="497" spans="10:14" ht="15.75" thickBot="1" x14ac:dyDescent="0.3">
      <c r="J497" s="425"/>
      <c r="K497" s="218">
        <v>244</v>
      </c>
      <c r="N497">
        <v>211</v>
      </c>
    </row>
    <row r="498" spans="10:14" x14ac:dyDescent="0.25">
      <c r="J498" s="424" t="s">
        <v>241</v>
      </c>
      <c r="K498" s="217">
        <v>0.34710000000000002</v>
      </c>
      <c r="N498">
        <v>212</v>
      </c>
    </row>
    <row r="499" spans="10:14" ht="15.75" thickBot="1" x14ac:dyDescent="0.3">
      <c r="J499" s="425"/>
      <c r="K499" s="218">
        <v>245</v>
      </c>
      <c r="N499">
        <v>213</v>
      </c>
    </row>
    <row r="500" spans="10:14" x14ac:dyDescent="0.25">
      <c r="J500" s="424" t="s">
        <v>65</v>
      </c>
      <c r="K500" s="217">
        <v>0.34510000000000002</v>
      </c>
      <c r="N500">
        <v>214</v>
      </c>
    </row>
    <row r="501" spans="10:14" ht="15.75" thickBot="1" x14ac:dyDescent="0.3">
      <c r="J501" s="425"/>
      <c r="K501" s="218">
        <v>246</v>
      </c>
      <c r="N501">
        <v>215</v>
      </c>
    </row>
    <row r="502" spans="10:14" x14ac:dyDescent="0.25">
      <c r="J502" s="424" t="s">
        <v>365</v>
      </c>
      <c r="K502" s="217">
        <v>0.33900000000000002</v>
      </c>
      <c r="N502">
        <v>216</v>
      </c>
    </row>
    <row r="503" spans="10:14" ht="15.75" thickBot="1" x14ac:dyDescent="0.3">
      <c r="J503" s="425"/>
      <c r="K503" s="218">
        <v>247</v>
      </c>
      <c r="N503">
        <v>217</v>
      </c>
    </row>
    <row r="504" spans="10:14" x14ac:dyDescent="0.25">
      <c r="J504" s="424" t="s">
        <v>138</v>
      </c>
      <c r="K504" s="217">
        <v>0.32979999999999998</v>
      </c>
      <c r="N504">
        <v>218</v>
      </c>
    </row>
    <row r="505" spans="10:14" ht="15.75" thickBot="1" x14ac:dyDescent="0.3">
      <c r="J505" s="425"/>
      <c r="K505" s="218">
        <v>248</v>
      </c>
      <c r="N505">
        <v>219</v>
      </c>
    </row>
    <row r="506" spans="10:14" x14ac:dyDescent="0.25">
      <c r="J506" s="424" t="s">
        <v>293</v>
      </c>
      <c r="K506" s="217">
        <v>0.32919999999999999</v>
      </c>
      <c r="N506">
        <v>220</v>
      </c>
    </row>
    <row r="507" spans="10:14" ht="15.75" thickBot="1" x14ac:dyDescent="0.3">
      <c r="J507" s="425"/>
      <c r="K507" s="218">
        <v>249</v>
      </c>
      <c r="N507">
        <v>221</v>
      </c>
    </row>
    <row r="508" spans="10:14" x14ac:dyDescent="0.25">
      <c r="J508" s="424" t="s">
        <v>306</v>
      </c>
      <c r="K508" s="217">
        <v>0.32879999999999998</v>
      </c>
      <c r="N508">
        <v>222</v>
      </c>
    </row>
    <row r="509" spans="10:14" ht="15.75" thickBot="1" x14ac:dyDescent="0.3">
      <c r="J509" s="425"/>
      <c r="K509" s="218">
        <v>250</v>
      </c>
      <c r="N509">
        <v>223</v>
      </c>
    </row>
    <row r="510" spans="10:14" ht="15.75" thickBot="1" x14ac:dyDescent="0.3">
      <c r="J510" s="63" t="s">
        <v>23</v>
      </c>
      <c r="K510" s="64" t="s">
        <v>391</v>
      </c>
      <c r="N510">
        <v>224</v>
      </c>
    </row>
    <row r="511" spans="10:14" x14ac:dyDescent="0.25">
      <c r="J511" s="424" t="s">
        <v>356</v>
      </c>
      <c r="K511" s="217">
        <v>0.32269999999999999</v>
      </c>
      <c r="N511">
        <v>226</v>
      </c>
    </row>
    <row r="512" spans="10:14" ht="15.75" thickBot="1" x14ac:dyDescent="0.3">
      <c r="J512" s="425"/>
      <c r="K512" s="218">
        <v>251</v>
      </c>
      <c r="N512">
        <v>227</v>
      </c>
    </row>
    <row r="513" spans="10:14" x14ac:dyDescent="0.25">
      <c r="J513" s="424" t="s">
        <v>351</v>
      </c>
      <c r="K513" s="215">
        <v>0.3221</v>
      </c>
      <c r="N513">
        <v>228</v>
      </c>
    </row>
    <row r="514" spans="10:14" ht="15.75" thickBot="1" x14ac:dyDescent="0.3">
      <c r="J514" s="425"/>
      <c r="K514" s="216">
        <v>252</v>
      </c>
      <c r="N514">
        <v>229</v>
      </c>
    </row>
    <row r="515" spans="10:14" x14ac:dyDescent="0.25">
      <c r="J515" s="424" t="s">
        <v>289</v>
      </c>
      <c r="K515" s="219">
        <v>0.32119999999999999</v>
      </c>
      <c r="N515">
        <v>230</v>
      </c>
    </row>
    <row r="516" spans="10:14" ht="15.75" thickBot="1" x14ac:dyDescent="0.3">
      <c r="J516" s="425"/>
      <c r="K516" s="220">
        <v>253</v>
      </c>
      <c r="N516">
        <v>231</v>
      </c>
    </row>
    <row r="517" spans="10:14" x14ac:dyDescent="0.25">
      <c r="J517" s="424" t="s">
        <v>287</v>
      </c>
      <c r="K517" s="221">
        <v>0.31780000000000003</v>
      </c>
      <c r="N517">
        <v>232</v>
      </c>
    </row>
    <row r="518" spans="10:14" ht="15.75" thickBot="1" x14ac:dyDescent="0.3">
      <c r="J518" s="425"/>
      <c r="K518" s="222">
        <v>254</v>
      </c>
      <c r="N518">
        <v>233</v>
      </c>
    </row>
    <row r="519" spans="10:14" x14ac:dyDescent="0.25">
      <c r="J519" s="424" t="s">
        <v>221</v>
      </c>
      <c r="K519" s="223">
        <v>0.31509999999999999</v>
      </c>
      <c r="N519">
        <v>234</v>
      </c>
    </row>
    <row r="520" spans="10:14" ht="15.75" thickBot="1" x14ac:dyDescent="0.3">
      <c r="J520" s="425"/>
      <c r="K520" s="224">
        <v>255</v>
      </c>
      <c r="N520">
        <v>235</v>
      </c>
    </row>
    <row r="521" spans="10:14" x14ac:dyDescent="0.25">
      <c r="J521" s="424" t="s">
        <v>354</v>
      </c>
      <c r="K521" s="225">
        <v>0.31030000000000002</v>
      </c>
      <c r="N521">
        <v>236</v>
      </c>
    </row>
    <row r="522" spans="10:14" ht="15.75" thickBot="1" x14ac:dyDescent="0.3">
      <c r="J522" s="425"/>
      <c r="K522" s="226">
        <v>256</v>
      </c>
      <c r="N522">
        <v>237</v>
      </c>
    </row>
    <row r="523" spans="10:14" x14ac:dyDescent="0.25">
      <c r="J523" s="424" t="s">
        <v>331</v>
      </c>
      <c r="K523" s="227">
        <v>0.30980000000000002</v>
      </c>
      <c r="N523">
        <v>238</v>
      </c>
    </row>
    <row r="524" spans="10:14" ht="15.75" thickBot="1" x14ac:dyDescent="0.3">
      <c r="J524" s="425"/>
      <c r="K524" s="228">
        <v>257</v>
      </c>
      <c r="N524">
        <v>239</v>
      </c>
    </row>
    <row r="525" spans="10:14" x14ac:dyDescent="0.25">
      <c r="J525" s="424" t="s">
        <v>164</v>
      </c>
      <c r="K525" s="229">
        <v>0.30570000000000003</v>
      </c>
      <c r="N525">
        <v>240</v>
      </c>
    </row>
    <row r="526" spans="10:14" ht="15.75" thickBot="1" x14ac:dyDescent="0.3">
      <c r="J526" s="425"/>
      <c r="K526" s="230">
        <v>258</v>
      </c>
      <c r="N526">
        <v>241</v>
      </c>
    </row>
    <row r="527" spans="10:14" x14ac:dyDescent="0.25">
      <c r="J527" s="424" t="s">
        <v>73</v>
      </c>
      <c r="K527" s="229">
        <v>0.30470000000000003</v>
      </c>
      <c r="N527">
        <v>242</v>
      </c>
    </row>
    <row r="528" spans="10:14" ht="15.75" thickBot="1" x14ac:dyDescent="0.3">
      <c r="J528" s="425"/>
      <c r="K528" s="230">
        <v>259</v>
      </c>
      <c r="N528">
        <v>243</v>
      </c>
    </row>
    <row r="529" spans="10:14" x14ac:dyDescent="0.25">
      <c r="J529" s="424" t="s">
        <v>320</v>
      </c>
      <c r="K529" s="231">
        <v>0.30380000000000001</v>
      </c>
      <c r="N529">
        <v>244</v>
      </c>
    </row>
    <row r="530" spans="10:14" ht="15.75" thickBot="1" x14ac:dyDescent="0.3">
      <c r="J530" s="425"/>
      <c r="K530" s="232">
        <v>260</v>
      </c>
      <c r="N530">
        <v>245</v>
      </c>
    </row>
    <row r="531" spans="10:14" x14ac:dyDescent="0.25">
      <c r="J531" s="424" t="s">
        <v>278</v>
      </c>
      <c r="K531" s="233">
        <v>0.29720000000000002</v>
      </c>
      <c r="N531">
        <v>246</v>
      </c>
    </row>
    <row r="532" spans="10:14" ht="15.75" thickBot="1" x14ac:dyDescent="0.3">
      <c r="J532" s="425"/>
      <c r="K532" s="234">
        <v>261</v>
      </c>
      <c r="N532">
        <v>247</v>
      </c>
    </row>
    <row r="533" spans="10:14" x14ac:dyDescent="0.25">
      <c r="J533" s="424" t="s">
        <v>191</v>
      </c>
      <c r="K533" s="235">
        <v>0.29149999999999998</v>
      </c>
      <c r="N533">
        <v>248</v>
      </c>
    </row>
    <row r="534" spans="10:14" ht="15.75" thickBot="1" x14ac:dyDescent="0.3">
      <c r="J534" s="425"/>
      <c r="K534" s="236">
        <v>262</v>
      </c>
      <c r="N534">
        <v>249</v>
      </c>
    </row>
    <row r="535" spans="10:14" x14ac:dyDescent="0.25">
      <c r="J535" s="424" t="s">
        <v>264</v>
      </c>
      <c r="K535" s="237">
        <v>0.2913</v>
      </c>
      <c r="N535">
        <v>250</v>
      </c>
    </row>
    <row r="536" spans="10:14" ht="15.75" thickBot="1" x14ac:dyDescent="0.3">
      <c r="J536" s="425"/>
      <c r="K536" s="238">
        <v>263</v>
      </c>
      <c r="N536">
        <v>251</v>
      </c>
    </row>
    <row r="537" spans="10:14" x14ac:dyDescent="0.25">
      <c r="J537" s="424" t="s">
        <v>226</v>
      </c>
      <c r="K537" s="239">
        <v>0.2913</v>
      </c>
      <c r="N537">
        <v>252</v>
      </c>
    </row>
    <row r="538" spans="10:14" ht="15.75" thickBot="1" x14ac:dyDescent="0.3">
      <c r="J538" s="425"/>
      <c r="K538" s="240">
        <v>264</v>
      </c>
      <c r="N538">
        <v>253</v>
      </c>
    </row>
    <row r="539" spans="10:14" x14ac:dyDescent="0.25">
      <c r="J539" s="424" t="s">
        <v>127</v>
      </c>
      <c r="K539" s="239">
        <v>0.29010000000000002</v>
      </c>
      <c r="N539">
        <v>254</v>
      </c>
    </row>
    <row r="540" spans="10:14" ht="15.75" thickBot="1" x14ac:dyDescent="0.3">
      <c r="J540" s="425"/>
      <c r="K540" s="240">
        <v>265</v>
      </c>
      <c r="N540">
        <v>255</v>
      </c>
    </row>
    <row r="541" spans="10:14" x14ac:dyDescent="0.25">
      <c r="J541" s="424" t="s">
        <v>151</v>
      </c>
      <c r="K541" s="241">
        <v>0.28799999999999998</v>
      </c>
      <c r="N541">
        <v>256</v>
      </c>
    </row>
    <row r="542" spans="10:14" ht="15.75" thickBot="1" x14ac:dyDescent="0.3">
      <c r="J542" s="425"/>
      <c r="K542" s="242">
        <v>266</v>
      </c>
      <c r="N542">
        <v>257</v>
      </c>
    </row>
    <row r="543" spans="10:14" x14ac:dyDescent="0.25">
      <c r="J543" s="424" t="s">
        <v>76</v>
      </c>
      <c r="K543" s="243">
        <v>0.28749999999999998</v>
      </c>
      <c r="N543">
        <v>258</v>
      </c>
    </row>
    <row r="544" spans="10:14" ht="15.75" thickBot="1" x14ac:dyDescent="0.3">
      <c r="J544" s="425"/>
      <c r="K544" s="244">
        <v>267</v>
      </c>
      <c r="N544">
        <v>259</v>
      </c>
    </row>
    <row r="545" spans="10:14" x14ac:dyDescent="0.25">
      <c r="J545" s="424" t="s">
        <v>102</v>
      </c>
      <c r="K545" s="245">
        <v>0.28439999999999999</v>
      </c>
      <c r="N545">
        <v>260</v>
      </c>
    </row>
    <row r="546" spans="10:14" ht="15.75" thickBot="1" x14ac:dyDescent="0.3">
      <c r="J546" s="425"/>
      <c r="K546" s="246">
        <v>268</v>
      </c>
      <c r="N546">
        <v>261</v>
      </c>
    </row>
    <row r="547" spans="10:14" x14ac:dyDescent="0.25">
      <c r="J547" s="424" t="s">
        <v>83</v>
      </c>
      <c r="K547" s="247">
        <v>0.28239999999999998</v>
      </c>
      <c r="N547">
        <v>262</v>
      </c>
    </row>
    <row r="548" spans="10:14" ht="15.75" thickBot="1" x14ac:dyDescent="0.3">
      <c r="J548" s="425"/>
      <c r="K548" s="248">
        <v>269</v>
      </c>
      <c r="N548">
        <v>263</v>
      </c>
    </row>
    <row r="549" spans="10:14" x14ac:dyDescent="0.25">
      <c r="J549" s="424" t="s">
        <v>177</v>
      </c>
      <c r="K549" s="249">
        <v>0.28210000000000002</v>
      </c>
      <c r="N549">
        <v>264</v>
      </c>
    </row>
    <row r="550" spans="10:14" ht="15.75" thickBot="1" x14ac:dyDescent="0.3">
      <c r="J550" s="425"/>
      <c r="K550" s="250">
        <v>270</v>
      </c>
      <c r="N550">
        <v>265</v>
      </c>
    </row>
    <row r="551" spans="10:14" x14ac:dyDescent="0.25">
      <c r="J551" s="13" t="s">
        <v>326</v>
      </c>
      <c r="K551" s="251">
        <v>0.28010000000000002</v>
      </c>
      <c r="N551">
        <v>266</v>
      </c>
    </row>
    <row r="552" spans="10:14" ht="15.75" thickBot="1" x14ac:dyDescent="0.3">
      <c r="J552" s="14" t="s">
        <v>426</v>
      </c>
      <c r="K552" s="252">
        <v>271</v>
      </c>
      <c r="N552">
        <v>267</v>
      </c>
    </row>
    <row r="553" spans="10:14" x14ac:dyDescent="0.25">
      <c r="J553" s="424" t="s">
        <v>327</v>
      </c>
      <c r="K553" s="253">
        <v>0.27939999999999998</v>
      </c>
      <c r="N553">
        <v>268</v>
      </c>
    </row>
    <row r="554" spans="10:14" ht="15.75" thickBot="1" x14ac:dyDescent="0.3">
      <c r="J554" s="425"/>
      <c r="K554" s="254">
        <v>272</v>
      </c>
      <c r="N554">
        <v>269</v>
      </c>
    </row>
    <row r="555" spans="10:14" x14ac:dyDescent="0.25">
      <c r="J555" s="424" t="s">
        <v>185</v>
      </c>
      <c r="K555" s="255">
        <v>0.27439999999999998</v>
      </c>
      <c r="N555">
        <v>270</v>
      </c>
    </row>
    <row r="556" spans="10:14" ht="15.75" thickBot="1" x14ac:dyDescent="0.3">
      <c r="J556" s="425"/>
      <c r="K556" s="256">
        <v>273</v>
      </c>
      <c r="N556">
        <v>272</v>
      </c>
    </row>
    <row r="557" spans="10:14" x14ac:dyDescent="0.25">
      <c r="J557" s="424" t="s">
        <v>187</v>
      </c>
      <c r="K557" s="257">
        <v>0.27179999999999999</v>
      </c>
      <c r="N557">
        <v>273</v>
      </c>
    </row>
    <row r="558" spans="10:14" ht="15.75" thickBot="1" x14ac:dyDescent="0.3">
      <c r="J558" s="425"/>
      <c r="K558" s="258">
        <v>274</v>
      </c>
      <c r="N558">
        <v>274</v>
      </c>
    </row>
    <row r="559" spans="10:14" x14ac:dyDescent="0.25">
      <c r="J559" s="424" t="s">
        <v>227</v>
      </c>
      <c r="K559" s="259">
        <v>0.27060000000000001</v>
      </c>
      <c r="N559">
        <v>275</v>
      </c>
    </row>
    <row r="560" spans="10:14" ht="15.75" thickBot="1" x14ac:dyDescent="0.3">
      <c r="J560" s="425"/>
      <c r="K560" s="260">
        <v>275</v>
      </c>
      <c r="N560">
        <v>276</v>
      </c>
    </row>
    <row r="561" spans="10:14" ht="15.75" thickBot="1" x14ac:dyDescent="0.3">
      <c r="J561" s="63" t="s">
        <v>23</v>
      </c>
      <c r="K561" s="64" t="s">
        <v>391</v>
      </c>
      <c r="N561">
        <v>277</v>
      </c>
    </row>
    <row r="562" spans="10:14" x14ac:dyDescent="0.25">
      <c r="J562" s="424" t="s">
        <v>63</v>
      </c>
      <c r="K562" s="261">
        <v>0.26960000000000001</v>
      </c>
      <c r="N562">
        <v>278</v>
      </c>
    </row>
    <row r="563" spans="10:14" ht="15.75" thickBot="1" x14ac:dyDescent="0.3">
      <c r="J563" s="425"/>
      <c r="K563" s="262">
        <v>276</v>
      </c>
      <c r="N563">
        <v>279</v>
      </c>
    </row>
    <row r="564" spans="10:14" x14ac:dyDescent="0.25">
      <c r="J564" s="424" t="s">
        <v>369</v>
      </c>
      <c r="K564" s="263">
        <v>0.26769999999999999</v>
      </c>
      <c r="N564">
        <v>280</v>
      </c>
    </row>
    <row r="565" spans="10:14" ht="15.75" thickBot="1" x14ac:dyDescent="0.3">
      <c r="J565" s="425"/>
      <c r="K565" s="264">
        <v>277</v>
      </c>
      <c r="N565">
        <v>281</v>
      </c>
    </row>
    <row r="566" spans="10:14" x14ac:dyDescent="0.25">
      <c r="J566" s="424" t="s">
        <v>89</v>
      </c>
      <c r="K566" s="265">
        <v>0.2676</v>
      </c>
      <c r="N566">
        <v>282</v>
      </c>
    </row>
    <row r="567" spans="10:14" ht="15.75" thickBot="1" x14ac:dyDescent="0.3">
      <c r="J567" s="425"/>
      <c r="K567" s="266">
        <v>278</v>
      </c>
      <c r="N567">
        <v>283</v>
      </c>
    </row>
    <row r="568" spans="10:14" x14ac:dyDescent="0.25">
      <c r="J568" s="424" t="s">
        <v>153</v>
      </c>
      <c r="K568" s="267">
        <v>0.26019999999999999</v>
      </c>
      <c r="N568">
        <v>284</v>
      </c>
    </row>
    <row r="569" spans="10:14" ht="15.75" thickBot="1" x14ac:dyDescent="0.3">
      <c r="J569" s="425"/>
      <c r="K569" s="268">
        <v>279</v>
      </c>
      <c r="N569">
        <v>285</v>
      </c>
    </row>
    <row r="570" spans="10:14" x14ac:dyDescent="0.25">
      <c r="J570" s="424" t="s">
        <v>265</v>
      </c>
      <c r="K570" s="269">
        <v>0.25950000000000001</v>
      </c>
      <c r="N570">
        <v>286</v>
      </c>
    </row>
    <row r="571" spans="10:14" ht="15.75" thickBot="1" x14ac:dyDescent="0.3">
      <c r="J571" s="425"/>
      <c r="K571" s="270">
        <v>280</v>
      </c>
      <c r="N571">
        <v>287</v>
      </c>
    </row>
    <row r="572" spans="10:14" x14ac:dyDescent="0.25">
      <c r="J572" s="424" t="s">
        <v>430</v>
      </c>
      <c r="K572" s="271">
        <v>0.25030000000000002</v>
      </c>
      <c r="N572">
        <v>288</v>
      </c>
    </row>
    <row r="573" spans="10:14" ht="15.75" thickBot="1" x14ac:dyDescent="0.3">
      <c r="J573" s="425"/>
      <c r="K573" s="272">
        <v>281</v>
      </c>
      <c r="N573">
        <v>289</v>
      </c>
    </row>
    <row r="574" spans="10:14" x14ac:dyDescent="0.25">
      <c r="J574" s="424" t="s">
        <v>230</v>
      </c>
      <c r="K574" s="273">
        <v>0.24729999999999999</v>
      </c>
      <c r="N574">
        <v>291</v>
      </c>
    </row>
    <row r="575" spans="10:14" ht="15.75" thickBot="1" x14ac:dyDescent="0.3">
      <c r="J575" s="425"/>
      <c r="K575" s="274">
        <v>282</v>
      </c>
      <c r="N575">
        <v>292</v>
      </c>
    </row>
    <row r="576" spans="10:14" x14ac:dyDescent="0.25">
      <c r="J576" s="424" t="s">
        <v>51</v>
      </c>
      <c r="K576" s="275">
        <v>0.24399999999999999</v>
      </c>
      <c r="N576">
        <v>293</v>
      </c>
    </row>
    <row r="577" spans="10:14" ht="15.75" thickBot="1" x14ac:dyDescent="0.3">
      <c r="J577" s="425"/>
      <c r="K577" s="276">
        <v>283</v>
      </c>
      <c r="N577">
        <v>294</v>
      </c>
    </row>
    <row r="578" spans="10:14" x14ac:dyDescent="0.25">
      <c r="J578" s="424" t="s">
        <v>371</v>
      </c>
      <c r="K578" s="277">
        <v>0.2374</v>
      </c>
      <c r="N578">
        <v>295</v>
      </c>
    </row>
    <row r="579" spans="10:14" ht="15.75" thickBot="1" x14ac:dyDescent="0.3">
      <c r="J579" s="425"/>
      <c r="K579" s="278">
        <v>284</v>
      </c>
      <c r="N579">
        <v>296</v>
      </c>
    </row>
    <row r="580" spans="10:14" x14ac:dyDescent="0.25">
      <c r="J580" s="424" t="s">
        <v>75</v>
      </c>
      <c r="K580" s="279">
        <v>0.23630000000000001</v>
      </c>
      <c r="N580">
        <v>297</v>
      </c>
    </row>
    <row r="581" spans="10:14" ht="15.75" thickBot="1" x14ac:dyDescent="0.3">
      <c r="J581" s="425"/>
      <c r="K581" s="280">
        <v>285</v>
      </c>
      <c r="N581">
        <v>298</v>
      </c>
    </row>
    <row r="582" spans="10:14" x14ac:dyDescent="0.25">
      <c r="J582" s="424" t="s">
        <v>195</v>
      </c>
      <c r="K582" s="281">
        <v>0.23150000000000001</v>
      </c>
      <c r="N582">
        <v>299</v>
      </c>
    </row>
    <row r="583" spans="10:14" ht="15.75" thickBot="1" x14ac:dyDescent="0.3">
      <c r="J583" s="425"/>
      <c r="K583" s="282">
        <v>286</v>
      </c>
      <c r="N583">
        <v>300</v>
      </c>
    </row>
    <row r="584" spans="10:14" x14ac:dyDescent="0.25">
      <c r="J584" s="424" t="s">
        <v>64</v>
      </c>
      <c r="K584" s="283">
        <v>0.22209999999999999</v>
      </c>
      <c r="N584">
        <v>301</v>
      </c>
    </row>
    <row r="585" spans="10:14" ht="15.75" thickBot="1" x14ac:dyDescent="0.3">
      <c r="J585" s="425"/>
      <c r="K585" s="284">
        <v>287</v>
      </c>
      <c r="N585">
        <v>302</v>
      </c>
    </row>
    <row r="586" spans="10:14" x14ac:dyDescent="0.25">
      <c r="J586" s="424" t="s">
        <v>212</v>
      </c>
      <c r="K586" s="285">
        <v>0.21560000000000001</v>
      </c>
      <c r="N586">
        <v>303</v>
      </c>
    </row>
    <row r="587" spans="10:14" ht="15.75" thickBot="1" x14ac:dyDescent="0.3">
      <c r="J587" s="425"/>
      <c r="K587" s="286">
        <v>288</v>
      </c>
      <c r="N587">
        <v>304</v>
      </c>
    </row>
    <row r="588" spans="10:14" x14ac:dyDescent="0.25">
      <c r="J588" s="424" t="s">
        <v>100</v>
      </c>
      <c r="K588" s="287">
        <v>0.21460000000000001</v>
      </c>
      <c r="N588">
        <v>305</v>
      </c>
    </row>
    <row r="589" spans="10:14" ht="15.75" thickBot="1" x14ac:dyDescent="0.3">
      <c r="J589" s="425"/>
      <c r="K589" s="288">
        <v>289</v>
      </c>
      <c r="N589">
        <v>306</v>
      </c>
    </row>
    <row r="590" spans="10:14" x14ac:dyDescent="0.25">
      <c r="J590" s="13" t="s">
        <v>140</v>
      </c>
      <c r="K590" s="289">
        <v>0.2097</v>
      </c>
      <c r="N590">
        <v>307</v>
      </c>
    </row>
    <row r="591" spans="10:14" ht="15.75" thickBot="1" x14ac:dyDescent="0.3">
      <c r="J591" s="14" t="s">
        <v>427</v>
      </c>
      <c r="K591" s="290">
        <v>290</v>
      </c>
      <c r="N591">
        <v>308</v>
      </c>
    </row>
    <row r="592" spans="10:14" x14ac:dyDescent="0.25">
      <c r="J592" s="424" t="s">
        <v>280</v>
      </c>
      <c r="K592" s="291">
        <v>0.2094</v>
      </c>
      <c r="N592">
        <v>309</v>
      </c>
    </row>
    <row r="593" spans="10:14" ht="15.75" thickBot="1" x14ac:dyDescent="0.3">
      <c r="J593" s="425"/>
      <c r="K593" s="292">
        <v>291</v>
      </c>
      <c r="N593">
        <v>310</v>
      </c>
    </row>
    <row r="594" spans="10:14" x14ac:dyDescent="0.25">
      <c r="J594" s="424" t="s">
        <v>186</v>
      </c>
      <c r="K594" s="293">
        <v>0.20930000000000001</v>
      </c>
      <c r="N594">
        <v>311</v>
      </c>
    </row>
    <row r="595" spans="10:14" ht="15.75" thickBot="1" x14ac:dyDescent="0.3">
      <c r="J595" s="425"/>
      <c r="K595" s="294">
        <v>292</v>
      </c>
      <c r="N595">
        <v>312</v>
      </c>
    </row>
    <row r="596" spans="10:14" x14ac:dyDescent="0.25">
      <c r="J596" s="424" t="s">
        <v>117</v>
      </c>
      <c r="K596" s="295">
        <v>0.2087</v>
      </c>
      <c r="N596">
        <v>313</v>
      </c>
    </row>
    <row r="597" spans="10:14" ht="15.75" thickBot="1" x14ac:dyDescent="0.3">
      <c r="J597" s="425"/>
      <c r="K597" s="296">
        <v>293</v>
      </c>
      <c r="N597">
        <v>314</v>
      </c>
    </row>
    <row r="598" spans="10:14" x14ac:dyDescent="0.25">
      <c r="J598" s="424" t="s">
        <v>372</v>
      </c>
      <c r="K598" s="297">
        <v>0.20699999999999999</v>
      </c>
      <c r="N598">
        <v>315</v>
      </c>
    </row>
    <row r="599" spans="10:14" ht="15.75" thickBot="1" x14ac:dyDescent="0.3">
      <c r="J599" s="425"/>
      <c r="K599" s="298">
        <v>294</v>
      </c>
      <c r="N599">
        <v>316</v>
      </c>
    </row>
    <row r="600" spans="10:14" x14ac:dyDescent="0.25">
      <c r="J600" s="424" t="s">
        <v>276</v>
      </c>
      <c r="K600" s="299">
        <v>0.1978</v>
      </c>
      <c r="N600">
        <v>317</v>
      </c>
    </row>
    <row r="601" spans="10:14" ht="15.75" thickBot="1" x14ac:dyDescent="0.3">
      <c r="J601" s="425"/>
      <c r="K601" s="300">
        <v>295</v>
      </c>
      <c r="N601">
        <v>318</v>
      </c>
    </row>
    <row r="602" spans="10:14" x14ac:dyDescent="0.25">
      <c r="J602" s="424" t="s">
        <v>364</v>
      </c>
      <c r="K602" s="301">
        <v>0.19620000000000001</v>
      </c>
      <c r="N602">
        <v>319</v>
      </c>
    </row>
    <row r="603" spans="10:14" ht="15.75" thickBot="1" x14ac:dyDescent="0.3">
      <c r="J603" s="425"/>
      <c r="K603" s="302">
        <v>296</v>
      </c>
      <c r="N603">
        <v>320</v>
      </c>
    </row>
    <row r="604" spans="10:14" x14ac:dyDescent="0.25">
      <c r="J604" s="424" t="s">
        <v>54</v>
      </c>
      <c r="K604" s="303">
        <v>0.19139999999999999</v>
      </c>
      <c r="N604">
        <v>321</v>
      </c>
    </row>
    <row r="605" spans="10:14" ht="15.75" thickBot="1" x14ac:dyDescent="0.3">
      <c r="J605" s="425"/>
      <c r="K605" s="304">
        <v>297</v>
      </c>
      <c r="N605">
        <v>322</v>
      </c>
    </row>
    <row r="606" spans="10:14" x14ac:dyDescent="0.25">
      <c r="J606" s="424" t="s">
        <v>197</v>
      </c>
      <c r="K606" s="305">
        <v>0.1885</v>
      </c>
      <c r="N606">
        <v>323</v>
      </c>
    </row>
    <row r="607" spans="10:14" ht="15.75" thickBot="1" x14ac:dyDescent="0.3">
      <c r="J607" s="425"/>
      <c r="K607" s="306">
        <v>298</v>
      </c>
      <c r="N607">
        <v>324</v>
      </c>
    </row>
    <row r="608" spans="10:14" x14ac:dyDescent="0.25">
      <c r="J608" s="424" t="s">
        <v>57</v>
      </c>
      <c r="K608" s="307">
        <v>0.1875</v>
      </c>
      <c r="N608">
        <v>325</v>
      </c>
    </row>
    <row r="609" spans="10:14" ht="15.75" thickBot="1" x14ac:dyDescent="0.3">
      <c r="J609" s="425"/>
      <c r="K609" s="308">
        <v>299</v>
      </c>
      <c r="N609">
        <v>326</v>
      </c>
    </row>
    <row r="610" spans="10:14" x14ac:dyDescent="0.25">
      <c r="J610" s="424" t="s">
        <v>214</v>
      </c>
      <c r="K610" s="309">
        <v>0.187</v>
      </c>
      <c r="N610">
        <v>327</v>
      </c>
    </row>
    <row r="611" spans="10:14" ht="15.75" thickBot="1" x14ac:dyDescent="0.3">
      <c r="J611" s="425"/>
      <c r="K611" s="310">
        <v>300</v>
      </c>
      <c r="N611">
        <v>328</v>
      </c>
    </row>
    <row r="612" spans="10:14" ht="15.75" thickBot="1" x14ac:dyDescent="0.3">
      <c r="J612" s="63" t="s">
        <v>23</v>
      </c>
      <c r="K612" s="64" t="s">
        <v>391</v>
      </c>
      <c r="N612">
        <v>329</v>
      </c>
    </row>
    <row r="613" spans="10:14" x14ac:dyDescent="0.25">
      <c r="J613" s="424" t="s">
        <v>58</v>
      </c>
      <c r="K613" s="311">
        <v>0.18679999999999999</v>
      </c>
      <c r="N613">
        <v>330</v>
      </c>
    </row>
    <row r="614" spans="10:14" ht="15.75" thickBot="1" x14ac:dyDescent="0.3">
      <c r="J614" s="425"/>
      <c r="K614" s="312">
        <v>301</v>
      </c>
      <c r="N614">
        <v>331</v>
      </c>
    </row>
    <row r="615" spans="10:14" x14ac:dyDescent="0.25">
      <c r="J615" s="424" t="s">
        <v>342</v>
      </c>
      <c r="K615" s="313">
        <v>0.1855</v>
      </c>
      <c r="N615">
        <v>332</v>
      </c>
    </row>
    <row r="616" spans="10:14" ht="15.75" thickBot="1" x14ac:dyDescent="0.3">
      <c r="J616" s="425"/>
      <c r="K616" s="314">
        <v>302</v>
      </c>
      <c r="N616">
        <v>333</v>
      </c>
    </row>
    <row r="617" spans="10:14" x14ac:dyDescent="0.25">
      <c r="J617" s="424" t="s">
        <v>345</v>
      </c>
      <c r="K617" s="315">
        <v>0.18459999999999999</v>
      </c>
      <c r="N617">
        <v>334</v>
      </c>
    </row>
    <row r="618" spans="10:14" ht="15.75" thickBot="1" x14ac:dyDescent="0.3">
      <c r="J618" s="425"/>
      <c r="K618" s="316">
        <v>303</v>
      </c>
      <c r="N618">
        <v>335</v>
      </c>
    </row>
    <row r="619" spans="10:14" x14ac:dyDescent="0.25">
      <c r="J619" s="424" t="s">
        <v>72</v>
      </c>
      <c r="K619" s="317">
        <v>0.1774</v>
      </c>
      <c r="N619">
        <v>336</v>
      </c>
    </row>
    <row r="620" spans="10:14" ht="15.75" thickBot="1" x14ac:dyDescent="0.3">
      <c r="J620" s="425"/>
      <c r="K620" s="318">
        <v>304</v>
      </c>
      <c r="N620">
        <v>337</v>
      </c>
    </row>
    <row r="621" spans="10:14" x14ac:dyDescent="0.25">
      <c r="J621" s="424" t="s">
        <v>106</v>
      </c>
      <c r="K621" s="319">
        <v>0.17660000000000001</v>
      </c>
      <c r="N621">
        <v>338</v>
      </c>
    </row>
    <row r="622" spans="10:14" ht="15.75" thickBot="1" x14ac:dyDescent="0.3">
      <c r="J622" s="425"/>
      <c r="K622" s="320">
        <v>305</v>
      </c>
      <c r="N622">
        <v>339</v>
      </c>
    </row>
    <row r="623" spans="10:14" x14ac:dyDescent="0.25">
      <c r="J623" s="424" t="s">
        <v>284</v>
      </c>
      <c r="K623" s="321">
        <v>0.1757</v>
      </c>
      <c r="N623">
        <v>340</v>
      </c>
    </row>
    <row r="624" spans="10:14" ht="15.75" thickBot="1" x14ac:dyDescent="0.3">
      <c r="J624" s="425"/>
      <c r="K624" s="322">
        <v>306</v>
      </c>
      <c r="N624">
        <v>341</v>
      </c>
    </row>
    <row r="625" spans="10:14" x14ac:dyDescent="0.25">
      <c r="J625" s="424" t="s">
        <v>78</v>
      </c>
      <c r="K625" s="323">
        <v>0.17510000000000001</v>
      </c>
      <c r="N625">
        <v>342</v>
      </c>
    </row>
    <row r="626" spans="10:14" ht="15.75" thickBot="1" x14ac:dyDescent="0.3">
      <c r="J626" s="425"/>
      <c r="K626" s="324">
        <v>307</v>
      </c>
      <c r="N626">
        <v>343</v>
      </c>
    </row>
    <row r="627" spans="10:14" x14ac:dyDescent="0.25">
      <c r="J627" s="424" t="s">
        <v>118</v>
      </c>
      <c r="K627" s="325">
        <v>0.1741</v>
      </c>
      <c r="N627">
        <v>344</v>
      </c>
    </row>
    <row r="628" spans="10:14" ht="15.75" thickBot="1" x14ac:dyDescent="0.3">
      <c r="J628" s="425"/>
      <c r="K628" s="326">
        <v>308</v>
      </c>
      <c r="N628">
        <v>345</v>
      </c>
    </row>
    <row r="629" spans="10:14" x14ac:dyDescent="0.25">
      <c r="J629" s="424" t="s">
        <v>228</v>
      </c>
      <c r="K629" s="327">
        <v>0.17399999999999999</v>
      </c>
      <c r="N629">
        <v>346</v>
      </c>
    </row>
    <row r="630" spans="10:14" ht="15.75" thickBot="1" x14ac:dyDescent="0.3">
      <c r="J630" s="425"/>
      <c r="K630" s="328">
        <v>309</v>
      </c>
      <c r="N630">
        <v>347</v>
      </c>
    </row>
    <row r="631" spans="10:14" x14ac:dyDescent="0.25">
      <c r="J631" s="424" t="s">
        <v>178</v>
      </c>
      <c r="K631" s="329">
        <v>0.1719</v>
      </c>
      <c r="N631">
        <v>348</v>
      </c>
    </row>
    <row r="632" spans="10:14" ht="15.75" thickBot="1" x14ac:dyDescent="0.3">
      <c r="J632" s="425"/>
      <c r="K632" s="330">
        <v>310</v>
      </c>
      <c r="N632">
        <v>349</v>
      </c>
    </row>
    <row r="633" spans="10:14" x14ac:dyDescent="0.25">
      <c r="J633" s="424" t="s">
        <v>232</v>
      </c>
      <c r="K633" s="331">
        <v>0.1701</v>
      </c>
      <c r="N633">
        <v>350</v>
      </c>
    </row>
    <row r="634" spans="10:14" ht="15.75" thickBot="1" x14ac:dyDescent="0.3">
      <c r="J634" s="425"/>
      <c r="K634" s="332">
        <v>311</v>
      </c>
      <c r="N634">
        <v>351</v>
      </c>
    </row>
    <row r="635" spans="10:14" x14ac:dyDescent="0.25">
      <c r="J635" s="424" t="s">
        <v>189</v>
      </c>
      <c r="K635" s="333">
        <v>0.17</v>
      </c>
    </row>
    <row r="636" spans="10:14" ht="15.75" thickBot="1" x14ac:dyDescent="0.3">
      <c r="J636" s="425"/>
      <c r="K636" s="334">
        <v>312</v>
      </c>
    </row>
    <row r="637" spans="10:14" x14ac:dyDescent="0.25">
      <c r="J637" s="424" t="s">
        <v>180</v>
      </c>
      <c r="K637" s="335">
        <v>0.1646</v>
      </c>
    </row>
    <row r="638" spans="10:14" ht="15.75" thickBot="1" x14ac:dyDescent="0.3">
      <c r="J638" s="425"/>
      <c r="K638" s="336">
        <v>313</v>
      </c>
    </row>
    <row r="639" spans="10:14" x14ac:dyDescent="0.25">
      <c r="J639" s="424" t="s">
        <v>235</v>
      </c>
      <c r="K639" s="337">
        <v>0.16400000000000001</v>
      </c>
    </row>
    <row r="640" spans="10:14" ht="15.75" thickBot="1" x14ac:dyDescent="0.3">
      <c r="J640" s="425"/>
      <c r="K640" s="338">
        <v>314</v>
      </c>
    </row>
    <row r="641" spans="10:11" x14ac:dyDescent="0.25">
      <c r="J641" s="424" t="s">
        <v>162</v>
      </c>
      <c r="K641" s="339">
        <v>0.16350000000000001</v>
      </c>
    </row>
    <row r="642" spans="10:11" ht="15.75" thickBot="1" x14ac:dyDescent="0.3">
      <c r="J642" s="425"/>
      <c r="K642" s="340">
        <v>315</v>
      </c>
    </row>
    <row r="643" spans="10:11" x14ac:dyDescent="0.25">
      <c r="J643" s="424" t="s">
        <v>332</v>
      </c>
      <c r="K643" s="341">
        <v>0.15790000000000001</v>
      </c>
    </row>
    <row r="644" spans="10:11" ht="15.75" thickBot="1" x14ac:dyDescent="0.3">
      <c r="J644" s="425"/>
      <c r="K644" s="342">
        <v>316</v>
      </c>
    </row>
    <row r="645" spans="10:11" x14ac:dyDescent="0.25">
      <c r="J645" s="424" t="s">
        <v>296</v>
      </c>
      <c r="K645" s="343">
        <v>0.15129999999999999</v>
      </c>
    </row>
    <row r="646" spans="10:11" ht="15.75" thickBot="1" x14ac:dyDescent="0.3">
      <c r="J646" s="425"/>
      <c r="K646" s="344">
        <v>317</v>
      </c>
    </row>
    <row r="647" spans="10:11" x14ac:dyDescent="0.25">
      <c r="J647" s="424" t="s">
        <v>431</v>
      </c>
      <c r="K647" s="345">
        <v>0.14799999999999999</v>
      </c>
    </row>
    <row r="648" spans="10:11" ht="15.75" thickBot="1" x14ac:dyDescent="0.3">
      <c r="J648" s="425"/>
      <c r="K648" s="346">
        <v>318</v>
      </c>
    </row>
    <row r="649" spans="10:11" x14ac:dyDescent="0.25">
      <c r="J649" s="424" t="s">
        <v>53</v>
      </c>
      <c r="K649" s="347">
        <v>0.14799999999999999</v>
      </c>
    </row>
    <row r="650" spans="10:11" ht="15.75" thickBot="1" x14ac:dyDescent="0.3">
      <c r="J650" s="425"/>
      <c r="K650" s="348">
        <v>319</v>
      </c>
    </row>
    <row r="651" spans="10:11" x14ac:dyDescent="0.25">
      <c r="J651" s="424" t="s">
        <v>166</v>
      </c>
      <c r="K651" s="349">
        <v>0.14549999999999999</v>
      </c>
    </row>
    <row r="652" spans="10:11" ht="15.75" thickBot="1" x14ac:dyDescent="0.3">
      <c r="J652" s="425"/>
      <c r="K652" s="350">
        <v>320</v>
      </c>
    </row>
    <row r="653" spans="10:11" x14ac:dyDescent="0.25">
      <c r="J653" s="424" t="s">
        <v>101</v>
      </c>
      <c r="K653" s="351">
        <v>0.1452</v>
      </c>
    </row>
    <row r="654" spans="10:11" ht="15.75" thickBot="1" x14ac:dyDescent="0.3">
      <c r="J654" s="425"/>
      <c r="K654" s="352">
        <v>321</v>
      </c>
    </row>
    <row r="655" spans="10:11" x14ac:dyDescent="0.25">
      <c r="J655" s="424" t="s">
        <v>384</v>
      </c>
      <c r="K655" s="353">
        <v>0.14419999999999999</v>
      </c>
    </row>
    <row r="656" spans="10:11" ht="15.75" thickBot="1" x14ac:dyDescent="0.3">
      <c r="J656" s="425"/>
      <c r="K656" s="354">
        <v>322</v>
      </c>
    </row>
    <row r="657" spans="10:11" x14ac:dyDescent="0.25">
      <c r="J657" s="424" t="s">
        <v>122</v>
      </c>
      <c r="K657" s="355">
        <v>0.14169999999999999</v>
      </c>
    </row>
    <row r="658" spans="10:11" ht="15.75" thickBot="1" x14ac:dyDescent="0.3">
      <c r="J658" s="425"/>
      <c r="K658" s="356">
        <v>323</v>
      </c>
    </row>
    <row r="659" spans="10:11" x14ac:dyDescent="0.25">
      <c r="J659" s="424" t="s">
        <v>307</v>
      </c>
      <c r="K659" s="357">
        <v>0.14099999999999999</v>
      </c>
    </row>
    <row r="660" spans="10:11" ht="15.75" thickBot="1" x14ac:dyDescent="0.3">
      <c r="J660" s="425"/>
      <c r="K660" s="358">
        <v>324</v>
      </c>
    </row>
    <row r="661" spans="10:11" x14ac:dyDescent="0.25">
      <c r="J661" s="424" t="s">
        <v>50</v>
      </c>
      <c r="K661" s="359">
        <v>0.1396</v>
      </c>
    </row>
    <row r="662" spans="10:11" ht="15.75" thickBot="1" x14ac:dyDescent="0.3">
      <c r="J662" s="425"/>
      <c r="K662" s="360">
        <v>325</v>
      </c>
    </row>
    <row r="663" spans="10:11" ht="15.75" thickBot="1" x14ac:dyDescent="0.3">
      <c r="J663" s="63" t="s">
        <v>23</v>
      </c>
      <c r="K663" s="64" t="s">
        <v>391</v>
      </c>
    </row>
    <row r="664" spans="10:11" x14ac:dyDescent="0.25">
      <c r="J664" s="424" t="s">
        <v>176</v>
      </c>
      <c r="K664" s="361">
        <v>0.13569999999999999</v>
      </c>
    </row>
    <row r="665" spans="10:11" ht="15.75" thickBot="1" x14ac:dyDescent="0.3">
      <c r="J665" s="425"/>
      <c r="K665" s="362">
        <v>326</v>
      </c>
    </row>
    <row r="666" spans="10:11" x14ac:dyDescent="0.25">
      <c r="J666" s="424" t="s">
        <v>40</v>
      </c>
      <c r="K666" s="363">
        <v>0.1348</v>
      </c>
    </row>
    <row r="667" spans="10:11" ht="15.75" thickBot="1" x14ac:dyDescent="0.3">
      <c r="J667" s="425"/>
      <c r="K667" s="364">
        <v>327</v>
      </c>
    </row>
    <row r="668" spans="10:11" x14ac:dyDescent="0.25">
      <c r="J668" s="424" t="s">
        <v>333</v>
      </c>
      <c r="K668" s="365">
        <v>0.1333</v>
      </c>
    </row>
    <row r="669" spans="10:11" ht="15.75" thickBot="1" x14ac:dyDescent="0.3">
      <c r="J669" s="425"/>
      <c r="K669" s="366">
        <v>328</v>
      </c>
    </row>
    <row r="670" spans="10:11" x14ac:dyDescent="0.25">
      <c r="J670" s="424" t="s">
        <v>380</v>
      </c>
      <c r="K670" s="367">
        <v>0.1263</v>
      </c>
    </row>
    <row r="671" spans="10:11" ht="15.75" thickBot="1" x14ac:dyDescent="0.3">
      <c r="J671" s="425"/>
      <c r="K671" s="368">
        <v>329</v>
      </c>
    </row>
    <row r="672" spans="10:11" x14ac:dyDescent="0.25">
      <c r="J672" s="424" t="s">
        <v>258</v>
      </c>
      <c r="K672" s="369">
        <v>0.1246</v>
      </c>
    </row>
    <row r="673" spans="10:11" ht="15.75" thickBot="1" x14ac:dyDescent="0.3">
      <c r="J673" s="425"/>
      <c r="K673" s="370">
        <v>330</v>
      </c>
    </row>
    <row r="674" spans="10:11" x14ac:dyDescent="0.25">
      <c r="J674" s="424" t="s">
        <v>288</v>
      </c>
      <c r="K674" s="371">
        <v>0.1244</v>
      </c>
    </row>
    <row r="675" spans="10:11" ht="15.75" thickBot="1" x14ac:dyDescent="0.3">
      <c r="J675" s="425"/>
      <c r="K675" s="372">
        <v>331</v>
      </c>
    </row>
    <row r="676" spans="10:11" x14ac:dyDescent="0.25">
      <c r="J676" s="424" t="s">
        <v>303</v>
      </c>
      <c r="K676" s="373">
        <v>0.1173</v>
      </c>
    </row>
    <row r="677" spans="10:11" ht="15.75" thickBot="1" x14ac:dyDescent="0.3">
      <c r="J677" s="425"/>
      <c r="K677" s="374">
        <v>332</v>
      </c>
    </row>
    <row r="678" spans="10:11" x14ac:dyDescent="0.25">
      <c r="J678" s="424" t="s">
        <v>141</v>
      </c>
      <c r="K678" s="375">
        <v>9.8000000000000004E-2</v>
      </c>
    </row>
    <row r="679" spans="10:11" ht="15.75" thickBot="1" x14ac:dyDescent="0.3">
      <c r="J679" s="425"/>
      <c r="K679" s="376">
        <v>333</v>
      </c>
    </row>
    <row r="680" spans="10:11" x14ac:dyDescent="0.25">
      <c r="J680" s="424" t="s">
        <v>290</v>
      </c>
      <c r="K680" s="377">
        <v>9.2700000000000005E-2</v>
      </c>
    </row>
    <row r="681" spans="10:11" ht="15.75" thickBot="1" x14ac:dyDescent="0.3">
      <c r="J681" s="425"/>
      <c r="K681" s="378">
        <v>334</v>
      </c>
    </row>
    <row r="682" spans="10:11" x14ac:dyDescent="0.25">
      <c r="J682" s="424" t="s">
        <v>216</v>
      </c>
      <c r="K682" s="379">
        <v>9.1300000000000006E-2</v>
      </c>
    </row>
    <row r="683" spans="10:11" ht="15.75" thickBot="1" x14ac:dyDescent="0.3">
      <c r="J683" s="425"/>
      <c r="K683" s="380">
        <v>335</v>
      </c>
    </row>
    <row r="684" spans="10:11" x14ac:dyDescent="0.25">
      <c r="J684" s="424" t="s">
        <v>94</v>
      </c>
      <c r="K684" s="381">
        <v>9.0499999999999997E-2</v>
      </c>
    </row>
    <row r="685" spans="10:11" ht="15.75" thickBot="1" x14ac:dyDescent="0.3">
      <c r="J685" s="425"/>
      <c r="K685" s="382">
        <v>336</v>
      </c>
    </row>
    <row r="686" spans="10:11" x14ac:dyDescent="0.25">
      <c r="J686" s="424" t="s">
        <v>77</v>
      </c>
      <c r="K686" s="383">
        <v>9.0399999999999994E-2</v>
      </c>
    </row>
    <row r="687" spans="10:11" ht="15.75" thickBot="1" x14ac:dyDescent="0.3">
      <c r="J687" s="425"/>
      <c r="K687" s="384">
        <v>337</v>
      </c>
    </row>
    <row r="688" spans="10:11" x14ac:dyDescent="0.25">
      <c r="J688" s="424" t="s">
        <v>304</v>
      </c>
      <c r="K688" s="385">
        <v>8.8800000000000004E-2</v>
      </c>
    </row>
    <row r="689" spans="10:11" ht="15.75" thickBot="1" x14ac:dyDescent="0.3">
      <c r="J689" s="425"/>
      <c r="K689" s="386">
        <v>338</v>
      </c>
    </row>
    <row r="690" spans="10:11" x14ac:dyDescent="0.25">
      <c r="J690" s="424" t="s">
        <v>39</v>
      </c>
      <c r="K690" s="387">
        <v>8.3199999999999996E-2</v>
      </c>
    </row>
    <row r="691" spans="10:11" ht="15.75" thickBot="1" x14ac:dyDescent="0.3">
      <c r="J691" s="425"/>
      <c r="K691" s="388">
        <v>339</v>
      </c>
    </row>
    <row r="692" spans="10:11" x14ac:dyDescent="0.25">
      <c r="J692" s="424" t="s">
        <v>298</v>
      </c>
      <c r="K692" s="389">
        <v>7.9200000000000007E-2</v>
      </c>
    </row>
    <row r="693" spans="10:11" ht="15.75" thickBot="1" x14ac:dyDescent="0.3">
      <c r="J693" s="425"/>
      <c r="K693" s="390">
        <v>340</v>
      </c>
    </row>
    <row r="694" spans="10:11" x14ac:dyDescent="0.25">
      <c r="J694" s="424" t="s">
        <v>209</v>
      </c>
      <c r="K694" s="391">
        <v>7.9200000000000007E-2</v>
      </c>
    </row>
    <row r="695" spans="10:11" ht="15.75" thickBot="1" x14ac:dyDescent="0.3">
      <c r="J695" s="425"/>
      <c r="K695" s="392">
        <v>341</v>
      </c>
    </row>
    <row r="696" spans="10:11" x14ac:dyDescent="0.25">
      <c r="J696" s="424" t="s">
        <v>314</v>
      </c>
      <c r="K696" s="393">
        <v>7.2900000000000006E-2</v>
      </c>
    </row>
    <row r="697" spans="10:11" ht="15.75" thickBot="1" x14ac:dyDescent="0.3">
      <c r="J697" s="425"/>
      <c r="K697" s="394">
        <v>342</v>
      </c>
    </row>
    <row r="698" spans="10:11" x14ac:dyDescent="0.25">
      <c r="J698" s="424" t="s">
        <v>343</v>
      </c>
      <c r="K698" s="395">
        <v>7.0400000000000004E-2</v>
      </c>
    </row>
    <row r="699" spans="10:11" ht="15.75" thickBot="1" x14ac:dyDescent="0.3">
      <c r="J699" s="425"/>
      <c r="K699" s="396">
        <v>343</v>
      </c>
    </row>
    <row r="700" spans="10:11" x14ac:dyDescent="0.25">
      <c r="J700" s="424" t="s">
        <v>35</v>
      </c>
      <c r="K700" s="397">
        <v>6.8000000000000005E-2</v>
      </c>
    </row>
    <row r="701" spans="10:11" ht="15.75" thickBot="1" x14ac:dyDescent="0.3">
      <c r="J701" s="425"/>
      <c r="K701" s="398">
        <v>344</v>
      </c>
    </row>
    <row r="702" spans="10:11" x14ac:dyDescent="0.25">
      <c r="J702" s="424" t="s">
        <v>329</v>
      </c>
      <c r="K702" s="399">
        <v>0.06</v>
      </c>
    </row>
    <row r="703" spans="10:11" ht="15.75" thickBot="1" x14ac:dyDescent="0.3">
      <c r="J703" s="425"/>
      <c r="K703" s="400">
        <v>345</v>
      </c>
    </row>
    <row r="704" spans="10:11" x14ac:dyDescent="0.25">
      <c r="J704" s="424" t="s">
        <v>42</v>
      </c>
      <c r="K704" s="401">
        <v>0.05</v>
      </c>
    </row>
    <row r="705" spans="10:11" ht="15.75" thickBot="1" x14ac:dyDescent="0.3">
      <c r="J705" s="425"/>
      <c r="K705" s="402">
        <v>346</v>
      </c>
    </row>
    <row r="706" spans="10:11" x14ac:dyDescent="0.25">
      <c r="J706" s="424" t="s">
        <v>49</v>
      </c>
      <c r="K706" s="403">
        <v>4.9500000000000002E-2</v>
      </c>
    </row>
    <row r="707" spans="10:11" ht="15.75" thickBot="1" x14ac:dyDescent="0.3">
      <c r="J707" s="425"/>
      <c r="K707" s="404">
        <v>347</v>
      </c>
    </row>
    <row r="708" spans="10:11" x14ac:dyDescent="0.25">
      <c r="J708" s="424" t="s">
        <v>321</v>
      </c>
      <c r="K708" s="405">
        <v>4.65E-2</v>
      </c>
    </row>
    <row r="709" spans="10:11" ht="15.75" thickBot="1" x14ac:dyDescent="0.3">
      <c r="J709" s="425"/>
      <c r="K709" s="406">
        <v>348</v>
      </c>
    </row>
    <row r="710" spans="10:11" x14ac:dyDescent="0.25">
      <c r="J710" s="424" t="s">
        <v>121</v>
      </c>
      <c r="K710" s="407">
        <v>3.56E-2</v>
      </c>
    </row>
    <row r="711" spans="10:11" ht="15.75" thickBot="1" x14ac:dyDescent="0.3">
      <c r="J711" s="425"/>
      <c r="K711" s="408">
        <v>349</v>
      </c>
    </row>
    <row r="712" spans="10:11" x14ac:dyDescent="0.25">
      <c r="J712" s="424" t="s">
        <v>169</v>
      </c>
      <c r="K712" s="409">
        <v>2.2700000000000001E-2</v>
      </c>
    </row>
    <row r="713" spans="10:11" ht="15.75" thickBot="1" x14ac:dyDescent="0.3">
      <c r="J713" s="425"/>
      <c r="K713" s="410">
        <v>350</v>
      </c>
    </row>
    <row r="714" spans="10:11" x14ac:dyDescent="0.25">
      <c r="J714" s="424" t="s">
        <v>137</v>
      </c>
      <c r="K714" s="411">
        <v>6.1999999999999998E-3</v>
      </c>
    </row>
    <row r="715" spans="10:11" ht="15.75" thickBot="1" x14ac:dyDescent="0.3">
      <c r="J715" s="425"/>
      <c r="K715" s="412">
        <v>351</v>
      </c>
    </row>
    <row r="716" spans="10:11" ht="15.75" thickBot="1" x14ac:dyDescent="0.3">
      <c r="J716" s="63" t="s">
        <v>23</v>
      </c>
      <c r="K716" s="64" t="s">
        <v>391</v>
      </c>
    </row>
  </sheetData>
  <sortState xmlns:xlrd2="http://schemas.microsoft.com/office/spreadsheetml/2017/richdata2" ref="D2:F352">
    <sortCondition ref="D2:D352"/>
  </sortState>
  <mergeCells count="283">
    <mergeCell ref="J714:J715"/>
    <mergeCell ref="J710:J711"/>
    <mergeCell ref="J712:J713"/>
    <mergeCell ref="J706:J707"/>
    <mergeCell ref="J708:J709"/>
    <mergeCell ref="J702:J703"/>
    <mergeCell ref="J704:J705"/>
    <mergeCell ref="J698:J699"/>
    <mergeCell ref="J700:J701"/>
    <mergeCell ref="J694:J695"/>
    <mergeCell ref="J696:J697"/>
    <mergeCell ref="J690:J691"/>
    <mergeCell ref="J692:J693"/>
    <mergeCell ref="J686:J687"/>
    <mergeCell ref="J688:J689"/>
    <mergeCell ref="J682:J683"/>
    <mergeCell ref="J684:J685"/>
    <mergeCell ref="J678:J679"/>
    <mergeCell ref="J680:J681"/>
    <mergeCell ref="J674:J675"/>
    <mergeCell ref="J676:J677"/>
    <mergeCell ref="J670:J671"/>
    <mergeCell ref="J672:J673"/>
    <mergeCell ref="J666:J667"/>
    <mergeCell ref="J668:J669"/>
    <mergeCell ref="J661:J662"/>
    <mergeCell ref="J664:J665"/>
    <mergeCell ref="J657:J658"/>
    <mergeCell ref="J659:J660"/>
    <mergeCell ref="J653:J654"/>
    <mergeCell ref="J655:J656"/>
    <mergeCell ref="J649:J650"/>
    <mergeCell ref="J651:J652"/>
    <mergeCell ref="J645:J646"/>
    <mergeCell ref="J647:J648"/>
    <mergeCell ref="J641:J642"/>
    <mergeCell ref="J643:J644"/>
    <mergeCell ref="J637:J638"/>
    <mergeCell ref="J639:J640"/>
    <mergeCell ref="J633:J634"/>
    <mergeCell ref="J635:J636"/>
    <mergeCell ref="J629:J630"/>
    <mergeCell ref="J631:J632"/>
    <mergeCell ref="J625:J626"/>
    <mergeCell ref="J627:J628"/>
    <mergeCell ref="J621:J622"/>
    <mergeCell ref="J623:J624"/>
    <mergeCell ref="J617:J618"/>
    <mergeCell ref="J619:J620"/>
    <mergeCell ref="J613:J614"/>
    <mergeCell ref="J615:J616"/>
    <mergeCell ref="J608:J609"/>
    <mergeCell ref="J610:J611"/>
    <mergeCell ref="J604:J605"/>
    <mergeCell ref="J606:J607"/>
    <mergeCell ref="J600:J601"/>
    <mergeCell ref="J602:J603"/>
    <mergeCell ref="J596:J597"/>
    <mergeCell ref="J598:J599"/>
    <mergeCell ref="J592:J593"/>
    <mergeCell ref="J594:J595"/>
    <mergeCell ref="J588:J589"/>
    <mergeCell ref="J584:J585"/>
    <mergeCell ref="J586:J587"/>
    <mergeCell ref="J580:J581"/>
    <mergeCell ref="J582:J583"/>
    <mergeCell ref="J576:J577"/>
    <mergeCell ref="J578:J579"/>
    <mergeCell ref="J572:J573"/>
    <mergeCell ref="J574:J575"/>
    <mergeCell ref="J568:J569"/>
    <mergeCell ref="J570:J571"/>
    <mergeCell ref="J564:J565"/>
    <mergeCell ref="J566:J567"/>
    <mergeCell ref="J559:J560"/>
    <mergeCell ref="J562:J563"/>
    <mergeCell ref="J555:J556"/>
    <mergeCell ref="J557:J558"/>
    <mergeCell ref="J553:J554"/>
    <mergeCell ref="J547:J548"/>
    <mergeCell ref="J549:J550"/>
    <mergeCell ref="J543:J544"/>
    <mergeCell ref="J545:J546"/>
    <mergeCell ref="J539:J540"/>
    <mergeCell ref="J541:J542"/>
    <mergeCell ref="J535:J536"/>
    <mergeCell ref="J537:J538"/>
    <mergeCell ref="J531:J532"/>
    <mergeCell ref="J533:J534"/>
    <mergeCell ref="J527:J528"/>
    <mergeCell ref="J529:J530"/>
    <mergeCell ref="J523:J524"/>
    <mergeCell ref="J525:J526"/>
    <mergeCell ref="J519:J520"/>
    <mergeCell ref="J521:J522"/>
    <mergeCell ref="J515:J516"/>
    <mergeCell ref="J517:J518"/>
    <mergeCell ref="J511:J512"/>
    <mergeCell ref="J513:J514"/>
    <mergeCell ref="J506:J507"/>
    <mergeCell ref="J508:J509"/>
    <mergeCell ref="J502:J503"/>
    <mergeCell ref="J504:J505"/>
    <mergeCell ref="J498:J499"/>
    <mergeCell ref="J500:J501"/>
    <mergeCell ref="J494:J495"/>
    <mergeCell ref="J496:J497"/>
    <mergeCell ref="J490:J491"/>
    <mergeCell ref="J492:J493"/>
    <mergeCell ref="J486:J487"/>
    <mergeCell ref="J488:J489"/>
    <mergeCell ref="J482:J483"/>
    <mergeCell ref="J484:J485"/>
    <mergeCell ref="J478:J479"/>
    <mergeCell ref="J480:J481"/>
    <mergeCell ref="J474:J475"/>
    <mergeCell ref="J476:J477"/>
    <mergeCell ref="J470:J471"/>
    <mergeCell ref="J472:J473"/>
    <mergeCell ref="J466:J467"/>
    <mergeCell ref="J468:J469"/>
    <mergeCell ref="J462:J463"/>
    <mergeCell ref="J464:J465"/>
    <mergeCell ref="J460:J461"/>
    <mergeCell ref="J453:J454"/>
    <mergeCell ref="J455:J456"/>
    <mergeCell ref="J449:J450"/>
    <mergeCell ref="J451:J452"/>
    <mergeCell ref="J445:J446"/>
    <mergeCell ref="J447:J448"/>
    <mergeCell ref="J441:J442"/>
    <mergeCell ref="J443:J444"/>
    <mergeCell ref="J437:J438"/>
    <mergeCell ref="J439:J440"/>
    <mergeCell ref="J433:J434"/>
    <mergeCell ref="J435:J436"/>
    <mergeCell ref="J429:J430"/>
    <mergeCell ref="J431:J432"/>
    <mergeCell ref="J425:J426"/>
    <mergeCell ref="J427:J428"/>
    <mergeCell ref="J421:J422"/>
    <mergeCell ref="J417:J418"/>
    <mergeCell ref="J413:J414"/>
    <mergeCell ref="J415:J416"/>
    <mergeCell ref="J409:J410"/>
    <mergeCell ref="J411:J412"/>
    <mergeCell ref="J406:J407"/>
    <mergeCell ref="J400:J401"/>
    <mergeCell ref="J402:J403"/>
    <mergeCell ref="J396:J397"/>
    <mergeCell ref="J398:J399"/>
    <mergeCell ref="J392:J393"/>
    <mergeCell ref="J394:J395"/>
    <mergeCell ref="J388:J389"/>
    <mergeCell ref="J390:J391"/>
    <mergeCell ref="J384:J385"/>
    <mergeCell ref="J386:J387"/>
    <mergeCell ref="J380:J381"/>
    <mergeCell ref="J382:J383"/>
    <mergeCell ref="J376:J377"/>
    <mergeCell ref="J378:J379"/>
    <mergeCell ref="J372:J373"/>
    <mergeCell ref="J374:J375"/>
    <mergeCell ref="J370:J371"/>
    <mergeCell ref="J364:J365"/>
    <mergeCell ref="J366:J367"/>
    <mergeCell ref="J360:J361"/>
    <mergeCell ref="J362:J363"/>
    <mergeCell ref="J355:J356"/>
    <mergeCell ref="J358:J359"/>
    <mergeCell ref="J351:J352"/>
    <mergeCell ref="J353:J354"/>
    <mergeCell ref="J347:J348"/>
    <mergeCell ref="J349:J350"/>
    <mergeCell ref="J343:J344"/>
    <mergeCell ref="J345:J346"/>
    <mergeCell ref="J339:J340"/>
    <mergeCell ref="J341:J342"/>
    <mergeCell ref="J335:J336"/>
    <mergeCell ref="J337:J338"/>
    <mergeCell ref="J333:J334"/>
    <mergeCell ref="J327:J328"/>
    <mergeCell ref="J329:J330"/>
    <mergeCell ref="J323:J324"/>
    <mergeCell ref="J325:J326"/>
    <mergeCell ref="J321:J322"/>
    <mergeCell ref="J315:J316"/>
    <mergeCell ref="J317:J318"/>
    <mergeCell ref="J311:J312"/>
    <mergeCell ref="J313:J314"/>
    <mergeCell ref="J307:J308"/>
    <mergeCell ref="J309:J310"/>
    <mergeCell ref="J302:J303"/>
    <mergeCell ref="J304:J305"/>
    <mergeCell ref="J298:J299"/>
    <mergeCell ref="J300:J301"/>
    <mergeCell ref="J294:J295"/>
    <mergeCell ref="J296:J297"/>
    <mergeCell ref="J290:J291"/>
    <mergeCell ref="J292:J293"/>
    <mergeCell ref="J286:J287"/>
    <mergeCell ref="J288:J289"/>
    <mergeCell ref="J282:J283"/>
    <mergeCell ref="J284:J285"/>
    <mergeCell ref="J278:J279"/>
    <mergeCell ref="J274:J275"/>
    <mergeCell ref="J276:J277"/>
    <mergeCell ref="J270:J271"/>
    <mergeCell ref="J272:J273"/>
    <mergeCell ref="J266:J267"/>
    <mergeCell ref="J268:J269"/>
    <mergeCell ref="J264:J265"/>
    <mergeCell ref="J258:J259"/>
    <mergeCell ref="J260:J261"/>
    <mergeCell ref="J253:J254"/>
    <mergeCell ref="J256:J257"/>
    <mergeCell ref="J251:J252"/>
    <mergeCell ref="J247:J248"/>
    <mergeCell ref="J241:J242"/>
    <mergeCell ref="J237:J238"/>
    <mergeCell ref="J239:J240"/>
    <mergeCell ref="J225:J226"/>
    <mergeCell ref="J227:J228"/>
    <mergeCell ref="J217:J218"/>
    <mergeCell ref="J219:J220"/>
    <mergeCell ref="J213:J214"/>
    <mergeCell ref="J215:J216"/>
    <mergeCell ref="J209:J210"/>
    <mergeCell ref="J211:J212"/>
    <mergeCell ref="J205:J206"/>
    <mergeCell ref="J207:J208"/>
    <mergeCell ref="J200:J201"/>
    <mergeCell ref="J202:J203"/>
    <mergeCell ref="J196:J197"/>
    <mergeCell ref="J198:J199"/>
    <mergeCell ref="J194:J195"/>
    <mergeCell ref="J188:J189"/>
    <mergeCell ref="J190:J191"/>
    <mergeCell ref="J184:J185"/>
    <mergeCell ref="J186:J187"/>
    <mergeCell ref="J180:J181"/>
    <mergeCell ref="J182:J183"/>
    <mergeCell ref="J176:J177"/>
    <mergeCell ref="J178:J179"/>
    <mergeCell ref="J174:J175"/>
    <mergeCell ref="J168:J169"/>
    <mergeCell ref="J170:J171"/>
    <mergeCell ref="J164:J165"/>
    <mergeCell ref="J166:J167"/>
    <mergeCell ref="J160:J161"/>
    <mergeCell ref="J156:J157"/>
    <mergeCell ref="J158:J159"/>
    <mergeCell ref="J151:J152"/>
    <mergeCell ref="J147:J148"/>
    <mergeCell ref="J149:J150"/>
    <mergeCell ref="J143:J144"/>
    <mergeCell ref="J145:J146"/>
    <mergeCell ref="J139:J140"/>
    <mergeCell ref="J135:J136"/>
    <mergeCell ref="J137:J138"/>
    <mergeCell ref="J133:J134"/>
    <mergeCell ref="J127:J128"/>
    <mergeCell ref="J129:J130"/>
    <mergeCell ref="J123:J124"/>
    <mergeCell ref="J125:J126"/>
    <mergeCell ref="J119:J120"/>
    <mergeCell ref="J111:J112"/>
    <mergeCell ref="J78:J79"/>
    <mergeCell ref="J80:J81"/>
    <mergeCell ref="J74:J75"/>
    <mergeCell ref="J56:J57"/>
    <mergeCell ref="J49:J50"/>
    <mergeCell ref="J25:J26"/>
    <mergeCell ref="J27:J28"/>
    <mergeCell ref="J107:J108"/>
    <mergeCell ref="J103:J104"/>
    <mergeCell ref="J105:J106"/>
    <mergeCell ref="J98:J99"/>
    <mergeCell ref="J96:J97"/>
    <mergeCell ref="J90:J91"/>
    <mergeCell ref="J86:J87"/>
    <mergeCell ref="J88:J89"/>
    <mergeCell ref="J82:J83"/>
  </mergeCells>
  <hyperlinks>
    <hyperlink ref="J1" r:id="rId1" display="https://barttorvik.com/team.php?team=Kentucky&amp;year=2015" xr:uid="{DBC9F044-C7E4-4B41-AFF9-D75B3C5B6F71}"/>
    <hyperlink ref="J2" r:id="rId2" display="https://barttorvik.com/team.php?team=Kentucky&amp;year=2015" xr:uid="{B04FB7E0-D66F-442D-AF94-937078E7B681}"/>
    <hyperlink ref="J3" r:id="rId3" display="https://barttorvik.com/team.php?team=Villanova&amp;year=2015" xr:uid="{8E6BAA5C-7A4A-41C5-AE76-D4C424B668F1}"/>
    <hyperlink ref="J4" r:id="rId4" display="https://barttorvik.com/team.php?team=Villanova&amp;year=2015" xr:uid="{C0F24C52-FCE2-4AC4-A1FF-FDB6972712A1}"/>
    <hyperlink ref="J5" r:id="rId5" display="https://barttorvik.com/team.php?team=Duke&amp;year=2015" xr:uid="{093601AB-E23C-481D-AFC8-8418E40DCF1C}"/>
    <hyperlink ref="J6" r:id="rId6" display="https://barttorvik.com/team.php?team=Duke&amp;year=2015" xr:uid="{FC895514-A560-45A8-819A-DCAA87F484DA}"/>
    <hyperlink ref="J7" r:id="rId7" display="https://barttorvik.com/team.php?team=Wichita+St.&amp;year=2015" xr:uid="{5F91FA2D-C8BA-47C0-BD66-3A3EF3B544AB}"/>
    <hyperlink ref="J8" r:id="rId8" display="https://barttorvik.com/team.php?team=Wichita+St.&amp;year=2015" xr:uid="{968DCA63-5CD1-4DB0-A0CE-34A94A5FF5F7}"/>
    <hyperlink ref="J9" r:id="rId9" display="https://barttorvik.com/team.php?team=Arizona&amp;year=2015" xr:uid="{7C8F8668-AE7C-45FD-8F60-97AACD8EB247}"/>
    <hyperlink ref="J10" r:id="rId10" display="https://barttorvik.com/team.php?team=Arizona&amp;year=2015" xr:uid="{2173E17A-0BA3-4735-84E7-C2E390CB17E3}"/>
    <hyperlink ref="J11" r:id="rId11" display="https://barttorvik.com/team.php?team=Utah&amp;year=2015" xr:uid="{39165406-5708-4F0B-B7BA-149EB4C47D8C}"/>
    <hyperlink ref="J12" r:id="rId12" display="https://barttorvik.com/team.php?team=Utah&amp;year=2015" xr:uid="{5DF7200D-207A-4CE9-B2B3-B76D5B4CC0A0}"/>
    <hyperlink ref="J13" r:id="rId13" display="https://barttorvik.com/team.php?team=Wisconsin&amp;year=2015" xr:uid="{B39C51B1-5075-4541-AFB7-6891BA967D19}"/>
    <hyperlink ref="J14" r:id="rId14" display="https://barttorvik.com/team.php?team=Wisconsin&amp;year=2015" xr:uid="{F3D3B9EC-9FAA-4A08-A6AC-BBB3BA78A074}"/>
    <hyperlink ref="J15" r:id="rId15" display="https://barttorvik.com/team.php?team=Boise+St.&amp;year=2015" xr:uid="{3F47EBC2-8917-498A-9B70-81023327615D}"/>
    <hyperlink ref="J16" r:id="rId16" display="https://barttorvik.com/team.php?team=Boise+St.&amp;year=2015" xr:uid="{DEA40758-E36B-4B23-8814-D379776DDC8E}"/>
    <hyperlink ref="J17" r:id="rId17" display="https://barttorvik.com/team.php?team=Northern+Iowa&amp;year=2015" xr:uid="{975ACF5A-B2F4-416D-A7F0-03E5C98AB353}"/>
    <hyperlink ref="J18" r:id="rId18" display="https://barttorvik.com/team.php?team=Northern+Iowa&amp;year=2015" xr:uid="{39F26B35-180B-4326-BF44-65C5099EEB05}"/>
    <hyperlink ref="J19" r:id="rId19" display="https://barttorvik.com/team.php?team=Georgia+St.&amp;year=2015" xr:uid="{D08699E3-7F70-48C3-8F5A-47F44B4C7A7E}"/>
    <hyperlink ref="J20" r:id="rId20" display="https://barttorvik.com/team.php?team=Georgia+St.&amp;year=2015" xr:uid="{085F8060-5B7E-484E-A6DD-9423C8A9C1A8}"/>
    <hyperlink ref="J21" r:id="rId21" display="https://barttorvik.com/team.php?team=San+Diego+St.&amp;year=2015" xr:uid="{E01EDDC5-60D7-415B-A9EC-DD4EE356637D}"/>
    <hyperlink ref="J22" r:id="rId22" display="https://barttorvik.com/team.php?team=San+Diego+St.&amp;year=2015" xr:uid="{7A8A28E2-EB09-4BE1-9060-24DD85E7BA2F}"/>
    <hyperlink ref="J23" r:id="rId23" display="https://barttorvik.com/team.php?team=Iowa+St.&amp;year=2015" xr:uid="{1E26BC84-712A-439E-AE70-917C378B41FA}"/>
    <hyperlink ref="J24" r:id="rId24" display="https://barttorvik.com/team.php?team=Iowa+St.&amp;year=2015" xr:uid="{941C8189-570C-4210-A1BF-1EBD728F6DEF}"/>
    <hyperlink ref="J25" r:id="rId25" display="https://barttorvik.com/team.php?team=South+Dakota+St.&amp;year=2015" xr:uid="{5E18765F-9BEF-4BCA-BAA2-616D6190211E}"/>
    <hyperlink ref="J27" r:id="rId26" display="https://barttorvik.com/team.php?team=Clemson&amp;year=2015" xr:uid="{64831EF5-C9F7-4FA5-8630-1CE822BFD699}"/>
    <hyperlink ref="J29" r:id="rId27" display="https://barttorvik.com/team.php?team=Baylor&amp;year=2015" xr:uid="{01A9CF4F-4F6B-4922-9DE9-4F6F71A3D7E9}"/>
    <hyperlink ref="J30" r:id="rId28" display="https://barttorvik.com/team.php?team=Baylor&amp;year=2015" xr:uid="{5AB1B186-0F91-48B3-AB6A-E2D27D8A1307}"/>
    <hyperlink ref="J31" r:id="rId29" display="https://barttorvik.com/team.php?team=BYU&amp;year=2015" xr:uid="{4730B67F-32C9-4AB4-83AA-92F02548F8E7}"/>
    <hyperlink ref="J32" r:id="rId30" display="https://barttorvik.com/team.php?team=BYU&amp;year=2015" xr:uid="{19CBD630-3B26-4181-9CFC-7CE212B249CA}"/>
    <hyperlink ref="J33" r:id="rId31" display="https://barttorvik.com/team.php?team=Iowa&amp;year=2015" xr:uid="{6EA7A371-99AD-49D0-9E78-5C18F4873306}"/>
    <hyperlink ref="J34" r:id="rId32" display="https://barttorvik.com/team.php?team=Iowa&amp;year=2015" xr:uid="{670192FC-EB1D-4A59-B751-17229A1A8101}"/>
    <hyperlink ref="J35" r:id="rId33" display="https://barttorvik.com/team.php?team=Oklahoma&amp;year=2015" xr:uid="{D924AC33-FB31-41AD-A77D-BDD7F077BF6E}"/>
    <hyperlink ref="J36" r:id="rId34" display="https://barttorvik.com/team.php?team=Oklahoma&amp;year=2015" xr:uid="{0DCBC642-DD01-4B85-A994-CF4F8BEC7B8D}"/>
    <hyperlink ref="J37" r:id="rId35" display="https://barttorvik.com/team.php?team=North+Carolina+St.&amp;year=2015" xr:uid="{DCDA670F-3030-4D7D-926C-B1D0161D81DE}"/>
    <hyperlink ref="J38" r:id="rId36" display="https://barttorvik.com/team.php?team=North+Carolina+St.&amp;year=2015" xr:uid="{CE9F68F2-72D6-4317-A68A-D40353A5E503}"/>
    <hyperlink ref="J39" r:id="rId37" display="https://barttorvik.com/team.php?team=Butler&amp;year=2015" xr:uid="{8F8384A7-B288-4217-A9DF-011A7B57B9D1}"/>
    <hyperlink ref="J40" r:id="rId38" display="https://barttorvik.com/team.php?team=Butler&amp;year=2015" xr:uid="{2F1A3C1A-DD56-43B2-A042-D3A7FAA684E4}"/>
    <hyperlink ref="J41" r:id="rId39" display="https://barttorvik.com/team.php?team=Arkansas&amp;year=2015" xr:uid="{A1C6A3A7-9158-4255-9F5E-423DDA92924D}"/>
    <hyperlink ref="J42" r:id="rId40" display="https://barttorvik.com/team.php?team=Arkansas&amp;year=2015" xr:uid="{7DBBC595-6AC2-431C-BDDC-02CAC728690B}"/>
    <hyperlink ref="J43" r:id="rId41" display="https://barttorvik.com/team.php?team=Oregon&amp;year=2015" xr:uid="{913C279A-2DA7-440C-9C48-9C48A6067DA6}"/>
    <hyperlink ref="J44" r:id="rId42" display="https://barttorvik.com/team.php?team=Oregon&amp;year=2015" xr:uid="{9E16E7E0-293F-494C-90A6-77E5B64925C6}"/>
    <hyperlink ref="J45" r:id="rId43" display="https://barttorvik.com/team.php?team=Kansas&amp;year=2015" xr:uid="{1D38049A-8420-4363-906C-3A76991ED5BF}"/>
    <hyperlink ref="J46" r:id="rId44" display="https://barttorvik.com/team.php?team=Kansas&amp;year=2015" xr:uid="{2534A755-9605-4576-A4AD-8B81F464DA3B}"/>
    <hyperlink ref="J47" r:id="rId45" display="https://barttorvik.com/team.php?team=Gonzaga&amp;year=2015" xr:uid="{870D4196-7321-4870-A7E1-C16843A7D058}"/>
    <hyperlink ref="J48" r:id="rId46" display="https://barttorvik.com/team.php?team=Gonzaga&amp;year=2015" xr:uid="{123F897B-D0F2-460C-82E5-79EA5B201DB3}"/>
    <hyperlink ref="J49" r:id="rId47" display="https://barttorvik.com/team.php?team=Temple&amp;year=2015" xr:uid="{DFF8285D-426E-44D0-B52A-009174488EE1}"/>
    <hyperlink ref="K51" r:id="rId48" display="https://barttorvik.com/trank.php?&amp;begin=20150131&amp;end=20150316&amp;conlimit=All&amp;year=2015&amp;top=0&amp;venue=H&amp;type=All&amp;mingames=0&amp;quad=5&amp;rpi=" xr:uid="{CE03C572-17CD-41C2-AE3B-BA03D026CD47}"/>
    <hyperlink ref="J52" r:id="rId49" display="https://barttorvik.com/team.php?team=Davidson&amp;year=2015" xr:uid="{A071C398-1012-4572-9670-4CA762D1E8DD}"/>
    <hyperlink ref="J53" r:id="rId50" display="https://barttorvik.com/team.php?team=Davidson&amp;year=2015" xr:uid="{AB8FDF56-6B89-46BD-A7F7-5B46FB9CA781}"/>
    <hyperlink ref="J54" r:id="rId51" display="https://barttorvik.com/team.php?team=Ohio+St.&amp;year=2015" xr:uid="{B6D292D7-FCEF-4FE3-91E0-55165C33A841}"/>
    <hyperlink ref="J55" r:id="rId52" display="https://barttorvik.com/team.php?team=Ohio+St.&amp;year=2015" xr:uid="{347F76CC-6EDD-419C-BD0A-85A0F9F41CFD}"/>
    <hyperlink ref="J56" r:id="rId53" display="https://barttorvik.com/team.php?team=Florida&amp;year=2015" xr:uid="{D504D9F8-27A4-4F5D-A111-9490A2CAF46F}"/>
    <hyperlink ref="J58" r:id="rId54" display="https://barttorvik.com/team.php?team=Virginia&amp;year=2015" xr:uid="{92FDC741-5A23-41D0-9504-991A882356F0}"/>
    <hyperlink ref="J59" r:id="rId55" display="https://barttorvik.com/team.php?team=Virginia&amp;year=2015" xr:uid="{C584EC3F-07FD-4C6C-9ABC-F647E9973E5B}"/>
    <hyperlink ref="J60" r:id="rId56" display="https://barttorvik.com/team.php?team=Maryland&amp;year=2015" xr:uid="{75683B04-A800-4594-9C9F-0595CE21B812}"/>
    <hyperlink ref="J61" r:id="rId57" display="https://barttorvik.com/team.php?team=Maryland&amp;year=2015" xr:uid="{9F8E54D2-5BAA-4819-926A-0A517A69762D}"/>
    <hyperlink ref="J62" r:id="rId58" display="https://barttorvik.com/team.php?team=UCLA&amp;year=2015" xr:uid="{CEBDCEBE-2663-40AA-A788-3C543E92C492}"/>
    <hyperlink ref="J63" r:id="rId59" display="https://barttorvik.com/team.php?team=UCLA&amp;year=2015" xr:uid="{AA187463-2A09-4F47-B4AD-FE6B35C28135}"/>
    <hyperlink ref="J64" r:id="rId60" display="https://barttorvik.com/team.php?team=Georgetown&amp;year=2015" xr:uid="{2E810E93-E991-4887-86E6-F5934DBC8A69}"/>
    <hyperlink ref="J65" r:id="rId61" display="https://barttorvik.com/team.php?team=Georgetown&amp;year=2015" xr:uid="{2FCAFE16-52E2-4895-A696-6689313CDFBB}"/>
    <hyperlink ref="J66" r:id="rId62" display="https://barttorvik.com/team.php?team=Notre+Dame&amp;year=2015" xr:uid="{4434805D-8035-4B39-BA04-A7D66C0CF502}"/>
    <hyperlink ref="J67" r:id="rId63" display="https://barttorvik.com/team.php?team=Notre+Dame&amp;year=2015" xr:uid="{B9E0FD10-E36B-412D-96E9-07FC22465594}"/>
    <hyperlink ref="J68" r:id="rId64" display="https://barttorvik.com/team.php?team=North+Carolina&amp;year=2015" xr:uid="{9A407C86-BA42-4997-9653-7CD0DAB89C99}"/>
    <hyperlink ref="J69" r:id="rId65" display="https://barttorvik.com/team.php?team=North+Carolina&amp;year=2015" xr:uid="{34770BA8-D601-4B51-82B8-3E56D3192CB6}"/>
    <hyperlink ref="J70" r:id="rId66" display="https://barttorvik.com/team.php?team=Texas&amp;year=2015" xr:uid="{BE89200B-BD55-4506-A23A-EF759C274A96}"/>
    <hyperlink ref="J71" r:id="rId67" display="https://barttorvik.com/team.php?team=Texas&amp;year=2015" xr:uid="{42917440-9B0D-438D-BFA8-1651D5C2D0B9}"/>
    <hyperlink ref="J72" r:id="rId68" display="https://barttorvik.com/team.php?team=St.+John%27s&amp;year=2015" xr:uid="{F39DF35A-1853-4BF7-8695-C33B19FFE9B2}"/>
    <hyperlink ref="J73" r:id="rId69" display="https://barttorvik.com/team.php?team=St.+John%27s&amp;year=2015" xr:uid="{443F606D-EF31-4EA5-88DE-CEE0EC004365}"/>
    <hyperlink ref="J74" r:id="rId70" display="https://barttorvik.com/team.php?team=Texas+A%26M&amp;year=2015" xr:uid="{629183C1-5250-4699-A31B-970845384F88}"/>
    <hyperlink ref="J76" r:id="rId71" display="https://barttorvik.com/team.php?team=West+Virginia&amp;year=2015" xr:uid="{D877CACC-D8AE-4E6B-BD8B-E7498A56AA83}"/>
    <hyperlink ref="J77" r:id="rId72" display="https://barttorvik.com/team.php?team=West+Virginia&amp;year=2015" xr:uid="{8E315CD3-2F28-413B-9ECE-0AB739C9F8AE}"/>
    <hyperlink ref="J78" r:id="rId73" display="https://barttorvik.com/team.php?team=Illinois&amp;year=2015" xr:uid="{6594171B-1210-44C3-9312-4926252D1A1C}"/>
    <hyperlink ref="J80" r:id="rId74" display="https://barttorvik.com/team.php?team=Old+Dominion&amp;year=2015" xr:uid="{54D583BF-BB86-4E05-A709-802DD4C4C71F}"/>
    <hyperlink ref="J82" r:id="rId75" display="https://barttorvik.com/team.php?team=Pittsburgh&amp;year=2015" xr:uid="{47E6C8FD-791F-4440-9698-3E63E3971057}"/>
    <hyperlink ref="J84" r:id="rId76" display="https://barttorvik.com/team.php?team=Louisville&amp;year=2015" xr:uid="{21AF5820-2675-4183-99BB-92A517E4C2B4}"/>
    <hyperlink ref="J85" r:id="rId77" display="https://barttorvik.com/team.php?team=Louisville&amp;year=2015" xr:uid="{FE3D7A6D-259E-45D1-A5F3-6D9D975308DF}"/>
    <hyperlink ref="J86" r:id="rId78" display="https://barttorvik.com/team.php?team=Illinois+St.&amp;year=2015" xr:uid="{38F27760-5F4A-44E5-820C-665EE04DE5D3}"/>
    <hyperlink ref="J88" r:id="rId79" display="https://barttorvik.com/team.php?team=TCU&amp;year=2015" xr:uid="{392E5090-9A28-4203-862A-E03B3E562331}"/>
    <hyperlink ref="J90" r:id="rId80" display="https://barttorvik.com/team.php?team=George+Washington&amp;year=2015" xr:uid="{A0AABFC5-D8F5-4418-B5DA-30CC668EEBAB}"/>
    <hyperlink ref="J92" r:id="rId81" display="https://barttorvik.com/team.php?team=Dayton&amp;year=2015" xr:uid="{C728B7A5-596D-441E-9949-32A3F3EE876B}"/>
    <hyperlink ref="J93" r:id="rId82" display="https://barttorvik.com/team.php?team=Dayton&amp;year=2015" xr:uid="{5F006EFA-EF46-4F15-BAB8-53B175DD7DE4}"/>
    <hyperlink ref="J94" r:id="rId83" display="https://barttorvik.com/team.php?team=Xavier&amp;year=2015" xr:uid="{3831F47F-C2D5-4CD4-9285-17EADB09129A}"/>
    <hyperlink ref="J95" r:id="rId84" display="https://barttorvik.com/team.php?team=Xavier&amp;year=2015" xr:uid="{8DFA69C1-3C2D-48F3-8CF5-ADC0B1CCF343}"/>
    <hyperlink ref="J96" r:id="rId85" display="https://barttorvik.com/team.php?team=Colorado+St.&amp;year=2015" xr:uid="{560ACA7D-1F4E-48AF-BF70-DE6CBB2B4503}"/>
    <hyperlink ref="J98" r:id="rId86" display="https://barttorvik.com/team.php?team=Kansas+St.&amp;year=2015" xr:uid="{2EE72C37-C733-4CE6-9D17-6FB998B9DC7C}"/>
    <hyperlink ref="J100" r:id="rId87" display="https://barttorvik.com/team.php?team=Purdue&amp;year=2015" xr:uid="{686D8896-451B-4B6A-ADA8-D46E82F23AD1}"/>
    <hyperlink ref="J101" r:id="rId88" display="https://barttorvik.com/team.php?team=Purdue&amp;year=2015" xr:uid="{2F6456BB-5536-4535-91E6-1CE67B150AF3}"/>
    <hyperlink ref="K102" r:id="rId89" display="https://barttorvik.com/trank.php?&amp;begin=20150131&amp;end=20150316&amp;conlimit=All&amp;year=2015&amp;top=0&amp;venue=H&amp;type=All&amp;mingames=0&amp;quad=5&amp;rpi=" xr:uid="{C980E5C8-1D0F-45C3-8717-041625250E16}"/>
    <hyperlink ref="J103" r:id="rId90" display="https://barttorvik.com/team.php?team=Vanderbilt&amp;year=2015" xr:uid="{296B6BDA-5C63-49AE-8A15-5C6EFEE10AF9}"/>
    <hyperlink ref="J105" r:id="rId91" display="https://barttorvik.com/team.php?team=Saint+Mary%27s&amp;year=2015" xr:uid="{5A4DC30E-F2A3-4BD3-8C80-D3EB6A5EC30A}"/>
    <hyperlink ref="J107" r:id="rId92" display="https://barttorvik.com/team.php?team=Vermont&amp;year=2015" xr:uid="{74F12E38-559E-4B16-8606-F5271C898477}"/>
    <hyperlink ref="J109" r:id="rId93" display="https://barttorvik.com/team.php?team=Oklahoma+St.&amp;year=2015" xr:uid="{450E6B67-572C-4195-8FE8-0066314687F8}"/>
    <hyperlink ref="J110" r:id="rId94" display="https://barttorvik.com/team.php?team=Oklahoma+St.&amp;year=2015" xr:uid="{272F27F3-AB6D-47D4-BC3C-9EF250474D2F}"/>
    <hyperlink ref="J111" r:id="rId95" display="https://barttorvik.com/team.php?team=Murray+St.&amp;year=2015" xr:uid="{1D081C76-9C4B-469D-890F-DA40A5F061C8}"/>
    <hyperlink ref="J113" r:id="rId96" display="https://barttorvik.com/team.php?team=Providence&amp;year=2015" xr:uid="{E365A528-6D19-423F-9AA0-CA033DE9AD55}"/>
    <hyperlink ref="J114" r:id="rId97" display="https://barttorvik.com/team.php?team=Providence&amp;year=2015" xr:uid="{70789816-BAB7-4803-BFB1-F43CDDFBC2BF}"/>
    <hyperlink ref="J115" r:id="rId98" display="https://barttorvik.com/team.php?team=Stephen+F.+Austin&amp;year=2015" xr:uid="{6D2F6D56-B0CB-416D-BDCF-6C948B56034E}"/>
    <hyperlink ref="J116" r:id="rId99" display="https://barttorvik.com/team.php?team=Stephen+F.+Austin&amp;year=2015" xr:uid="{E3B587FF-BE8B-4481-86F9-A7B87B22A940}"/>
    <hyperlink ref="J117" r:id="rId100" display="https://barttorvik.com/team.php?team=SMU&amp;year=2015" xr:uid="{E94A336F-F564-41A4-8D70-BBEAC62CCF6A}"/>
    <hyperlink ref="J118" r:id="rId101" display="https://barttorvik.com/team.php?team=SMU&amp;year=2015" xr:uid="{F9F9F9EF-5736-4E93-8597-410B5FDDEFC9}"/>
    <hyperlink ref="J119" r:id="rId102" display="https://barttorvik.com/team.php?team=Arizona+St.&amp;year=2015" xr:uid="{0DE36C89-C114-4038-B550-0CD087A3E57E}"/>
    <hyperlink ref="J121" r:id="rId103" display="https://barttorvik.com/team.php?team=LSU&amp;year=2015" xr:uid="{65CC32C5-DC3C-4C06-ACD3-26E12429F933}"/>
    <hyperlink ref="J122" r:id="rId104" display="https://barttorvik.com/team.php?team=LSU&amp;year=2015" xr:uid="{80CC805F-4012-486A-B2E8-D236B9319D3E}"/>
    <hyperlink ref="J123" r:id="rId105" display="https://barttorvik.com/team.php?team=Sam+Houston+St.&amp;year=2015" xr:uid="{3FD2D5DF-8911-41F5-A774-3A3DB9313967}"/>
    <hyperlink ref="J125" r:id="rId106" display="https://barttorvik.com/team.php?team=Connecticut&amp;year=2015" xr:uid="{B4CC1A6A-02F5-4C8F-B5AE-28D0AB0CA698}"/>
    <hyperlink ref="J127" r:id="rId107" display="https://barttorvik.com/team.php?team=Miami+FL&amp;year=2015" xr:uid="{C8B8B4D0-D3A4-448F-A833-700DFFF887C3}"/>
    <hyperlink ref="J129" r:id="rId108" display="https://barttorvik.com/team.php?team=Oregon+St.&amp;year=2015" xr:uid="{5871A5DC-20A0-41EA-AAB4-78DDDBD26582}"/>
    <hyperlink ref="J131" r:id="rId109" display="https://barttorvik.com/team.php?team=Michigan+St.&amp;year=2015" xr:uid="{6AC55579-0880-4BFC-87EF-DAFCE7A2E5E8}"/>
    <hyperlink ref="J132" r:id="rId110" display="https://barttorvik.com/team.php?team=Michigan+St.&amp;year=2015" xr:uid="{DC8AA618-446B-4841-9396-D4F40F76A8B8}"/>
    <hyperlink ref="J133" r:id="rId111" display="https://barttorvik.com/team.php?team=Boston+College&amp;year=2015" xr:uid="{14E09133-2312-4041-824C-9F8DCCE8860A}"/>
    <hyperlink ref="J135" r:id="rId112" display="https://barttorvik.com/team.php?team=Louisiana+Tech&amp;year=2015" xr:uid="{0B56AD5C-0004-48AC-959B-680368231916}"/>
    <hyperlink ref="J137" r:id="rId113" display="https://barttorvik.com/team.php?team=Green+Bay&amp;year=2015" xr:uid="{C3E75524-5D2E-47C4-9C2C-0985B6A76A70}"/>
    <hyperlink ref="J139" r:id="rId114" display="https://barttorvik.com/team.php?team=UTEP&amp;year=2015" xr:uid="{33FA69E0-73A2-44BE-8EFD-88A9B81ACEDE}"/>
    <hyperlink ref="J141" r:id="rId115" display="https://barttorvik.com/team.php?team=Indiana&amp;year=2015" xr:uid="{00AB8962-1923-4B01-814B-E31964DDC0B4}"/>
    <hyperlink ref="J142" r:id="rId116" display="https://barttorvik.com/team.php?team=Indiana&amp;year=2015" xr:uid="{384788B7-C0EC-4036-BE1A-BC1FF98A3629}"/>
    <hyperlink ref="J143" r:id="rId117" display="https://barttorvik.com/team.php?team=Penn+St.&amp;year=2015" xr:uid="{E4DF8059-1214-4CCF-8603-E249F77E8DC8}"/>
    <hyperlink ref="J145" r:id="rId118" display="https://barttorvik.com/team.php?team=Texas+Tech&amp;year=2015" xr:uid="{958550CB-795D-447A-83B5-02A89B2DC5C2}"/>
    <hyperlink ref="J147" r:id="rId119" display="https://barttorvik.com/team.php?team=Stanford&amp;year=2015" xr:uid="{F6C0AE49-4779-4106-83C3-16F99E6DB181}"/>
    <hyperlink ref="J149" r:id="rId120" display="https://barttorvik.com/team.php?team=Seattle&amp;year=2015" xr:uid="{567022F1-7460-4CCF-9FE0-DFB6359B6C2D}"/>
    <hyperlink ref="J151" r:id="rId121" display="https://barttorvik.com/team.php?team=Akron&amp;year=2015" xr:uid="{9D1E18D7-ADC9-4853-A7F5-1E1EFFA6C2BE}"/>
    <hyperlink ref="K153" r:id="rId122" display="https://barttorvik.com/trank.php?&amp;begin=20150131&amp;end=20150316&amp;conlimit=All&amp;year=2015&amp;top=0&amp;venue=H&amp;type=All&amp;mingames=0&amp;quad=5&amp;rpi=" xr:uid="{7096A8AB-799F-4DE2-96A4-3C8C58F9ACB5}"/>
    <hyperlink ref="J154" r:id="rId123" display="https://barttorvik.com/team.php?team=Belmont&amp;year=2015" xr:uid="{305EF9D2-2BF2-4D33-91F4-19B217602B18}"/>
    <hyperlink ref="J155" r:id="rId124" display="https://barttorvik.com/team.php?team=Belmont&amp;year=2015" xr:uid="{A16F0551-8A95-4AD9-9274-774F9657962C}"/>
    <hyperlink ref="J156" r:id="rId125" display="https://barttorvik.com/team.php?team=La+Salle&amp;year=2015" xr:uid="{693C8A85-97A1-45F0-9441-E17A1421E19C}"/>
    <hyperlink ref="J158" r:id="rId126" display="https://barttorvik.com/team.php?team=Quinnipiac&amp;year=2015" xr:uid="{9DBA5B57-A852-4AEA-9B78-25521189B6E2}"/>
    <hyperlink ref="J160" r:id="rId127" display="https://barttorvik.com/team.php?team=Syracuse&amp;year=2015" xr:uid="{260087CF-CE3B-4560-9C3B-706C3F438507}"/>
    <hyperlink ref="J162" r:id="rId128" display="https://barttorvik.com/team.php?team=Georgia&amp;year=2015" xr:uid="{0EF741F4-2278-4EB6-8DB3-7E9670E77250}"/>
    <hyperlink ref="J163" r:id="rId129" display="https://barttorvik.com/team.php?team=Georgia&amp;year=2015" xr:uid="{92BD0997-7B44-4B67-AC87-A2885445DF2B}"/>
    <hyperlink ref="J164" r:id="rId130" display="https://barttorvik.com/team.php?team=San+Diego&amp;year=2015" xr:uid="{888B1663-EC12-414B-8021-65AB3A0402E3}"/>
    <hyperlink ref="J166" r:id="rId131" display="https://barttorvik.com/team.php?team=UC+Santa+Barbara&amp;year=2015" xr:uid="{4167D833-E821-425C-89BC-B8B4F0DB56A4}"/>
    <hyperlink ref="J168" r:id="rId132" display="https://barttorvik.com/team.php?team=Rhode+Island&amp;year=2015" xr:uid="{3742D95B-C2FB-4069-A024-1FC6132F7FBE}"/>
    <hyperlink ref="J170" r:id="rId133" display="https://barttorvik.com/team.php?team=UNLV&amp;year=2015" xr:uid="{9A526B7A-1DFA-4DF8-A668-600560E8763A}"/>
    <hyperlink ref="J172" r:id="rId134" display="https://barttorvik.com/team.php?team=Wyoming&amp;year=2015" xr:uid="{F216236E-4546-465D-87CA-B2204B8FEDED}"/>
    <hyperlink ref="J173" r:id="rId135" display="https://barttorvik.com/team.php?team=Wyoming&amp;year=2015" xr:uid="{911E482F-6B62-49C5-B3BD-BD34B4E68271}"/>
    <hyperlink ref="J174" r:id="rId136" display="https://barttorvik.com/team.php?team=Michigan&amp;year=2015" xr:uid="{97CE7551-16A2-4E42-A23C-07A72F8C357E}"/>
    <hyperlink ref="J176" r:id="rId137" display="https://barttorvik.com/team.php?team=South+Carolina&amp;year=2015" xr:uid="{397D6631-99C0-4954-B037-5CE26DD2AD57}"/>
    <hyperlink ref="J178" r:id="rId138" display="https://barttorvik.com/team.php?team=Hawaii&amp;year=2015" xr:uid="{D3718A46-FAC6-481C-A24A-9235632B5879}"/>
    <hyperlink ref="J180" r:id="rId139" display="https://barttorvik.com/team.php?team=Memphis&amp;year=2015" xr:uid="{F58AD5E7-63C5-416F-BF74-0DB7356C26DC}"/>
    <hyperlink ref="J182" r:id="rId140" display="https://barttorvik.com/team.php?team=Winthrop&amp;year=2015" xr:uid="{CFFC7FFD-8897-407A-A1EF-7260F5925303}"/>
    <hyperlink ref="J184" r:id="rId141" display="https://barttorvik.com/team.php?team=Georgia+Tech&amp;year=2015" xr:uid="{59E2334B-A75E-4AB5-B1F8-869C493382B6}"/>
    <hyperlink ref="J186" r:id="rId142" display="https://barttorvik.com/team.php?team=Northwestern&amp;year=2015" xr:uid="{BC043B13-2A88-4849-9B73-A6AEC5FF260D}"/>
    <hyperlink ref="J188" r:id="rId143" display="https://barttorvik.com/team.php?team=Creighton&amp;year=2015" xr:uid="{C9F0DE57-0F55-48E3-A161-22542AB4E782}"/>
    <hyperlink ref="J190" r:id="rId144" display="https://barttorvik.com/team.php?team=California&amp;year=2015" xr:uid="{4AC30B52-AB97-4979-B0EF-123246A84D43}"/>
    <hyperlink ref="J192" r:id="rId145" display="https://barttorvik.com/team.php?team=Cincinnati&amp;year=2015" xr:uid="{B4C8561D-892F-4FB5-8FCE-2DB5453057F6}"/>
    <hyperlink ref="J193" r:id="rId146" display="https://barttorvik.com/team.php?team=Cincinnati&amp;year=2015" xr:uid="{100A7A56-BB7C-4765-9F7A-0275C6F02A2D}"/>
    <hyperlink ref="J194" r:id="rId147" display="https://barttorvik.com/team.php?team=Richmond&amp;year=2015" xr:uid="{651EED91-F55C-493E-9C71-E20DB232DD37}"/>
    <hyperlink ref="J196" r:id="rId148" display="https://barttorvik.com/team.php?team=Mississippi+St.&amp;year=2015" xr:uid="{A3E25347-EC3A-42F9-BEAF-C24D8647690C}"/>
    <hyperlink ref="J198" r:id="rId149" display="https://barttorvik.com/team.php?team=UNC+Wilmington&amp;year=2015" xr:uid="{46C61C26-BEEE-4FBF-B730-767AA795C227}"/>
    <hyperlink ref="J200" r:id="rId150" display="https://barttorvik.com/team.php?team=New+Hampshire&amp;year=2015" xr:uid="{150043F7-54E7-42BE-912B-AFC8479B674F}"/>
    <hyperlink ref="J202" r:id="rId151" display="https://barttorvik.com/team.php?team=Duquesne&amp;year=2015" xr:uid="{5B461D57-651B-40D7-B83A-204AED296D47}"/>
    <hyperlink ref="K204" r:id="rId152" display="https://barttorvik.com/trank.php?&amp;begin=20150131&amp;end=20150316&amp;conlimit=All&amp;year=2015&amp;top=0&amp;venue=H&amp;type=All&amp;mingames=0&amp;quad=5&amp;rpi=" xr:uid="{76F3BD89-F9A5-42E3-9316-375B2867D8DA}"/>
    <hyperlink ref="J205" r:id="rId153" display="https://barttorvik.com/team.php?team=Minnesota&amp;year=2015" xr:uid="{DDFCACF2-73D1-4FD7-B93F-633D87F61972}"/>
    <hyperlink ref="J207" r:id="rId154" display="https://barttorvik.com/team.php?team=Alabama&amp;year=2015" xr:uid="{2689C3D6-4011-40EA-9C71-E369ED4B2248}"/>
    <hyperlink ref="J209" r:id="rId155" display="https://barttorvik.com/team.php?team=Florida+St.&amp;year=2015" xr:uid="{24A1644A-F3DC-45AB-952F-D24E40517419}"/>
    <hyperlink ref="J211" r:id="rId156" display="https://barttorvik.com/team.php?team=Cleveland+St.&amp;year=2015" xr:uid="{E18BC297-9791-466E-9BDF-0B80B6359471}"/>
    <hyperlink ref="J213" r:id="rId157" display="https://barttorvik.com/team.php?team=Indiana+St.&amp;year=2015" xr:uid="{1D0623D5-0ABB-4DD9-AC78-EBB113BF64F8}"/>
    <hyperlink ref="J215" r:id="rId158" display="https://barttorvik.com/team.php?team=Utah+St.&amp;year=2015" xr:uid="{35A7D018-4BA2-41C4-9E51-0C38A88AB5ED}"/>
    <hyperlink ref="J217" r:id="rId159" display="https://barttorvik.com/team.php?team=NJIT&amp;year=2015" xr:uid="{D538FFBC-48DC-4D29-A14B-92382F63CCA2}"/>
    <hyperlink ref="J219" r:id="rId160" display="https://barttorvik.com/team.php?team=Tulsa&amp;year=2015" xr:uid="{DF14728C-0A06-442B-BBA8-F682BDF41875}"/>
    <hyperlink ref="J221" r:id="rId161" display="https://barttorvik.com/team.php?team=Valparaiso&amp;year=2015" xr:uid="{9DC1C485-21A0-45CD-9EEE-FB813D6B3714}"/>
    <hyperlink ref="J222" r:id="rId162" display="https://barttorvik.com/team.php?team=Valparaiso&amp;year=2015" xr:uid="{FA5195B3-320F-452D-AD8A-1B2760ECC241}"/>
    <hyperlink ref="J223" r:id="rId163" display="https://barttorvik.com/team.php?team=Coastal+Carolina&amp;year=2015" xr:uid="{D2E60471-33F5-4D77-B05F-EE52E3880125}"/>
    <hyperlink ref="J224" r:id="rId164" display="https://barttorvik.com/team.php?team=Coastal+Carolina&amp;year=2015" xr:uid="{8AE6870C-4568-4DC5-AF50-F57F5BD50719}"/>
    <hyperlink ref="J225" r:id="rId165" display="https://barttorvik.com/team.php?team=Houston&amp;year=2015" xr:uid="{DD973007-C562-4690-B0CA-B5F25D23F7C4}"/>
    <hyperlink ref="J227" r:id="rId166" display="https://barttorvik.com/team.php?team=Milwaukee&amp;year=2015" xr:uid="{C546D3FA-4AC0-46B6-A14E-22C413A1630C}"/>
    <hyperlink ref="J229" r:id="rId167" display="https://barttorvik.com/team.php?team=Harvard&amp;year=2015" xr:uid="{99F4E5B0-8F16-40F3-B4A5-2110BBCB5081}"/>
    <hyperlink ref="J230" r:id="rId168" display="https://barttorvik.com/team.php?team=Harvard&amp;year=2015" xr:uid="{F1DE1FB6-24DF-403D-ADBB-F83E4000188A}"/>
    <hyperlink ref="J231" r:id="rId169" display="https://barttorvik.com/team.php?team=Northeastern&amp;year=2015" xr:uid="{81EDA9A4-80D3-40AC-AD40-4A3165529B51}"/>
    <hyperlink ref="J232" r:id="rId170" display="https://barttorvik.com/team.php?team=Northeastern&amp;year=2015" xr:uid="{034F154A-D0A3-408A-BB55-E8FB85CCA40C}"/>
    <hyperlink ref="J233" r:id="rId171" display="https://barttorvik.com/team.php?team=UAB&amp;year=2015" xr:uid="{DD202242-AD30-4B83-BB9E-37E746BA3652}"/>
    <hyperlink ref="J234" r:id="rId172" display="https://barttorvik.com/team.php?team=UAB&amp;year=2015" xr:uid="{3481B54E-E940-4868-BA7C-08A88A3E8376}"/>
    <hyperlink ref="J235" r:id="rId173" display="https://barttorvik.com/team.php?team=VCU&amp;year=2015" xr:uid="{86E031EF-70CE-4FD8-A035-EB9D0B844EBB}"/>
    <hyperlink ref="J236" r:id="rId174" display="https://barttorvik.com/team.php?team=VCU&amp;year=2015" xr:uid="{BD9EB0FF-9138-4D9F-AC9E-84BD58A5FE43}"/>
    <hyperlink ref="J237" r:id="rId175" display="https://barttorvik.com/team.php?team=SIU+Edwardsville&amp;year=2015" xr:uid="{CA785956-6D6A-4B83-921F-98A8643D7C5F}"/>
    <hyperlink ref="J239" r:id="rId176" display="https://barttorvik.com/team.php?team=Southeast+Missouri+St.&amp;year=2015" xr:uid="{440FD92F-B2C2-4190-8A77-977C3DB2387A}"/>
    <hyperlink ref="J241" r:id="rId177" display="https://barttorvik.com/team.php?team=Wake+Forest&amp;year=2015" xr:uid="{959D537D-1470-4A5C-B4D8-31D547A3D60B}"/>
    <hyperlink ref="J243" r:id="rId178" display="https://barttorvik.com/team.php?team=North+Dakota+St.&amp;year=2015" xr:uid="{8072AAB1-9271-4260-A779-C477557B0ED2}"/>
    <hyperlink ref="J244" r:id="rId179" display="https://barttorvik.com/team.php?team=North+Dakota+St.&amp;year=2015" xr:uid="{5C0914ED-2011-4882-9214-2F30AC7DDA59}"/>
    <hyperlink ref="J245" r:id="rId180" display="https://barttorvik.com/team.php?team=New+Mexico+St.&amp;year=2015" xr:uid="{2F0C9848-6453-4694-AEA6-963F5A19458D}"/>
    <hyperlink ref="J246" r:id="rId181" display="https://barttorvik.com/team.php?team=New+Mexico+St.&amp;year=2015" xr:uid="{55F4D4E6-6AC4-4AFB-8584-29EF04EFDC5A}"/>
    <hyperlink ref="J247" r:id="rId182" display="https://barttorvik.com/team.php?team=Oakland&amp;year=2015" xr:uid="{1796311C-B774-4760-87B4-6311F4F1AAFB}"/>
    <hyperlink ref="J249" r:id="rId183" display="https://barttorvik.com/team.php?team=Mississippi&amp;year=2015" xr:uid="{8B1026BC-924F-43F1-ABC5-632BC024E5D4}"/>
    <hyperlink ref="J250" r:id="rId184" display="https://barttorvik.com/team.php?team=Mississippi&amp;year=2015" xr:uid="{61462159-52D0-4957-BAD4-E941FC5C5705}"/>
    <hyperlink ref="J251" r:id="rId185" display="https://barttorvik.com/team.php?team=Lehigh&amp;year=2015" xr:uid="{32ECD17A-AD74-4E51-B0D3-3C4CE42DB899}"/>
    <hyperlink ref="J253" r:id="rId186" display="https://barttorvik.com/team.php?team=East+Carolina&amp;year=2015" xr:uid="{E2B8AB83-D42E-4505-8ED7-9F50CC4A1EDC}"/>
    <hyperlink ref="K255" r:id="rId187" display="https://barttorvik.com/trank.php?&amp;begin=20150131&amp;end=20150316&amp;conlimit=All&amp;year=2015&amp;top=0&amp;venue=H&amp;type=All&amp;mingames=0&amp;quad=5&amp;rpi=" xr:uid="{29EA31D1-415E-4FEB-85A7-1A9FA1299EB7}"/>
    <hyperlink ref="J256" r:id="rId188" display="https://barttorvik.com/team.php?team=Marquette&amp;year=2015" xr:uid="{0678D7DF-E591-453B-BC09-DD3060770321}"/>
    <hyperlink ref="J258" r:id="rId189" display="https://barttorvik.com/team.php?team=Drake&amp;year=2015" xr:uid="{CB2501C4-0EE0-45F2-BE06-E625337A4014}"/>
    <hyperlink ref="J260" r:id="rId190" display="https://barttorvik.com/team.php?team=Charleston+Southern&amp;year=2015" xr:uid="{8686CE37-9F32-45FF-B450-C42006E6CD21}"/>
    <hyperlink ref="J262" r:id="rId191" display="https://barttorvik.com/team.php?team=Buffalo&amp;year=2015" xr:uid="{CD48C497-CCD9-41B9-8E4B-63D0C821EFE6}"/>
    <hyperlink ref="J263" r:id="rId192" display="https://barttorvik.com/team.php?team=Buffalo&amp;year=2015" xr:uid="{3C64514C-B0ED-4642-9DC7-C73F3A95436A}"/>
    <hyperlink ref="J264" r:id="rId193" display="https://barttorvik.com/team.php?team=Central+Michigan&amp;year=2015" xr:uid="{1CE20603-936E-475A-A30D-08771766AFDC}"/>
    <hyperlink ref="J266" r:id="rId194" display="https://barttorvik.com/team.php?team=Washington+St.&amp;year=2015" xr:uid="{51652911-D769-46D9-A29B-452A46799C09}"/>
    <hyperlink ref="J268" r:id="rId195" display="https://barttorvik.com/team.php?team=Toledo&amp;year=2015" xr:uid="{C691F99A-F9F5-4C2A-BEBF-C34E13B1A2E9}"/>
    <hyperlink ref="J270" r:id="rId196" display="https://barttorvik.com/team.php?team=Middle+Tennessee&amp;year=2015" xr:uid="{2988D021-1FC2-4A22-AC53-3A98BEF58E7C}"/>
    <hyperlink ref="J272" r:id="rId197" display="https://barttorvik.com/team.php?team=Texas+A%26M+Corpus+Chris&amp;year=2015" xr:uid="{317347A7-781C-4FD3-A0A2-19720E138DD4}"/>
    <hyperlink ref="J274" r:id="rId198" display="https://barttorvik.com/team.php?team=Saint+Joseph%27s&amp;year=2015" xr:uid="{976EA6F6-4730-4852-B6DF-E5B97F870163}"/>
    <hyperlink ref="J276" r:id="rId199" display="https://barttorvik.com/team.php?team=USC+Upstate&amp;year=2015" xr:uid="{CD5AD35E-844A-41B1-BC6B-B547C186EC01}"/>
    <hyperlink ref="J278" r:id="rId200" display="https://barttorvik.com/team.php?team=Louisiana+Lafayette&amp;year=2015" xr:uid="{B8787675-2636-4FE1-9215-A3941AD90FBD}"/>
    <hyperlink ref="J280" r:id="rId201" display="https://barttorvik.com/team.php?team=UC+Irvine&amp;year=2015" xr:uid="{527ADD6B-A289-432D-B168-2A95CEA2F096}"/>
    <hyperlink ref="J281" r:id="rId202" display="https://barttorvik.com/team.php?team=UC+Irvine&amp;year=2015" xr:uid="{4AE97CB4-82B4-40FA-89C7-726EA09B3B90}"/>
    <hyperlink ref="J282" r:id="rId203" display="https://barttorvik.com/team.php?team=Morehead+St.&amp;year=2015" xr:uid="{3ECC4912-DA83-47CB-813B-7CA82C39DC60}"/>
    <hyperlink ref="J284" r:id="rId204" display="https://barttorvik.com/team.php?team=Marshall&amp;year=2015" xr:uid="{ACC3AC9E-66CD-460D-884F-3103133F6EBC}"/>
    <hyperlink ref="J286" r:id="rId205" display="https://barttorvik.com/team.php?team=Long+Beach+St.&amp;year=2015" xr:uid="{9009DAB0-9046-42AD-AE58-A2CC02F83450}"/>
    <hyperlink ref="J288" r:id="rId206" display="https://barttorvik.com/team.php?team=Portland&amp;year=2015" xr:uid="{BE069C2E-DFCD-4DA1-A7C4-8D7078764DB7}"/>
    <hyperlink ref="J290" r:id="rId207" display="https://barttorvik.com/team.php?team=Fresno+St.&amp;year=2015" xr:uid="{3534A0E2-7FD8-4325-8746-562505220979}"/>
    <hyperlink ref="J292" r:id="rId208" display="https://barttorvik.com/team.php?team=Fordham&amp;year=2015" xr:uid="{F52A2EBA-2988-41C1-ABD9-36ADD60788EC}"/>
    <hyperlink ref="J294" r:id="rId209" display="https://barttorvik.com/team.php?team=Louisiana+Monroe&amp;year=2015" xr:uid="{A5969F4A-BB92-4027-BCC4-19DD4C76F7EC}"/>
    <hyperlink ref="J296" r:id="rId210" display="https://barttorvik.com/team.php?team=St.+Bonaventure&amp;year=2015" xr:uid="{6D32B94C-CCB4-40CD-8ACC-687CE406B0FB}"/>
    <hyperlink ref="J298" r:id="rId211" display="https://barttorvik.com/team.php?team=Air+Force&amp;year=2015" xr:uid="{92145ABD-F688-4A7B-B4BD-56B379CBF998}"/>
    <hyperlink ref="J300" r:id="rId212" display="https://barttorvik.com/team.php?team=Princeton&amp;year=2015" xr:uid="{001CB185-9F61-4988-801A-BEDEBCFACB99}"/>
    <hyperlink ref="J302" r:id="rId213" display="https://barttorvik.com/team.php?team=American&amp;year=2015" xr:uid="{DE5B111D-C5E9-48A6-9E59-EEED21CA91EE}"/>
    <hyperlink ref="J304" r:id="rId214" display="https://barttorvik.com/team.php?team=Northern+Kentucky&amp;year=2015" xr:uid="{D9D400EB-ABC2-434A-8E61-B71E35C59129}"/>
    <hyperlink ref="K306" r:id="rId215" display="https://barttorvik.com/trank.php?&amp;begin=20150131&amp;end=20150316&amp;conlimit=All&amp;year=2015&amp;top=0&amp;venue=H&amp;type=All&amp;mingames=0&amp;quad=5&amp;rpi=" xr:uid="{99525E2D-CA94-49E4-B928-1DC7540A7D7D}"/>
    <hyperlink ref="J307" r:id="rId216" display="https://barttorvik.com/team.php?team=UC+Davis&amp;year=2015" xr:uid="{33787A47-3EB1-46F9-B704-0C9FE78532E0}"/>
    <hyperlink ref="J309" r:id="rId217" display="https://barttorvik.com/team.php?team=Western+Michigan&amp;year=2015" xr:uid="{CE3E6E8B-09F7-4CC9-B517-B686CAFFF1D2}"/>
    <hyperlink ref="J311" r:id="rId218" display="https://barttorvik.com/team.php?team=Southern+Illinois&amp;year=2015" xr:uid="{90E32585-8AD2-461C-8CB4-C863A278CB1B}"/>
    <hyperlink ref="J313" r:id="rId219" display="https://barttorvik.com/team.php?team=Holy+Cross&amp;year=2015" xr:uid="{9B6D46AE-214A-4834-82BF-D3CC42FDFBAF}"/>
    <hyperlink ref="J315" r:id="rId220" display="https://barttorvik.com/team.php?team=Eastern+Michigan&amp;year=2015" xr:uid="{E6DA3441-6C1A-4930-AA3E-C24AF98DA295}"/>
    <hyperlink ref="J317" r:id="rId221" display="https://barttorvik.com/team.php?team=Seton+Hall&amp;year=2015" xr:uid="{B29AF8B2-DF7A-4975-9C0F-7F61945C5C0F}"/>
    <hyperlink ref="J319" r:id="rId222" display="https://barttorvik.com/team.php?team=Manhattan&amp;year=2015" xr:uid="{2307CE0E-1193-4239-8D88-D75557F9E8F1}"/>
    <hyperlink ref="J320" r:id="rId223" display="https://barttorvik.com/team.php?team=Manhattan&amp;year=2015" xr:uid="{E6D8B28B-489B-459E-BCE3-14C705B61025}"/>
    <hyperlink ref="J321" r:id="rId224" display="https://barttorvik.com/team.php?team=North+Carolina+Central&amp;year=2015" xr:uid="{00708EF2-8C50-4D5C-90C3-58D9661773F3}"/>
    <hyperlink ref="J323" r:id="rId225" display="https://barttorvik.com/team.php?team=St.+Francis+NY&amp;year=2015" xr:uid="{E4602E62-0CF0-4D22-A423-AF1B45431115}"/>
    <hyperlink ref="J325" r:id="rId226" display="https://barttorvik.com/team.php?team=IPFW&amp;year=2015" xr:uid="{199641D5-33E0-42D8-A0CF-C5E0669D899B}"/>
    <hyperlink ref="J327" r:id="rId227" display="https://barttorvik.com/team.php?team=North+Texas&amp;year=2015" xr:uid="{E9867C45-4D37-4E24-8B9C-DBCAA51CCE23}"/>
    <hyperlink ref="J329" r:id="rId228" display="https://barttorvik.com/team.php?team=Colgate&amp;year=2015" xr:uid="{835D2D21-6B62-4C8F-B6BF-E63F4EF31F94}"/>
    <hyperlink ref="J331" r:id="rId229" display="https://barttorvik.com/team.php?team=North+Florida&amp;year=2015" xr:uid="{DF253457-C37B-40F3-B93B-11148CE43073}"/>
    <hyperlink ref="J332" r:id="rId230" display="https://barttorvik.com/team.php?team=North+Florida&amp;year=2015" xr:uid="{6DDF32CD-D923-4FFD-94A3-27C438FB26B8}"/>
    <hyperlink ref="J333" r:id="rId231" display="https://barttorvik.com/team.php?team=Yale&amp;year=2015" xr:uid="{F82B754A-BF1C-4B8E-98C7-579BA5A1FE18}"/>
    <hyperlink ref="J335" r:id="rId232" display="https://barttorvik.com/team.php?team=UC+Riverside&amp;year=2015" xr:uid="{56A9FA25-DDD0-4FB7-AEBD-BFAE478D65AE}"/>
    <hyperlink ref="J337" r:id="rId233" display="https://barttorvik.com/team.php?team=Northern+Arizona&amp;year=2015" xr:uid="{E3E92B78-24AA-42BE-9277-D63E9C36102F}"/>
    <hyperlink ref="J339" r:id="rId234" display="https://barttorvik.com/team.php?team=Nebraska&amp;year=2015" xr:uid="{EE21849A-F821-4D1D-B52B-BF12E9CADB4C}"/>
    <hyperlink ref="J341" r:id="rId235" display="https://barttorvik.com/team.php?team=UMKC&amp;year=2015" xr:uid="{AC0B5810-8853-4B4B-A6FD-501491A9E0DA}"/>
    <hyperlink ref="J343" r:id="rId236" display="https://barttorvik.com/team.php?team=Massachusetts&amp;year=2015" xr:uid="{456516A3-C9B0-4A30-A160-8E60D16865EE}"/>
    <hyperlink ref="J345" r:id="rId237" display="https://barttorvik.com/team.php?team=Tennessee+Tech&amp;year=2015" xr:uid="{F6AF3E6D-E5C5-4F5B-A9F4-E04A24B4FBB4}"/>
    <hyperlink ref="J347" r:id="rId238" display="https://barttorvik.com/team.php?team=Iona&amp;year=2015" xr:uid="{E01FD3FE-227C-4543-8207-9F8EAB294758}"/>
    <hyperlink ref="J349" r:id="rId239" display="https://barttorvik.com/team.php?team=Stony+Brook&amp;year=2015" xr:uid="{97237D07-54B0-4293-9EBE-D45FB0DA0311}"/>
    <hyperlink ref="J351" r:id="rId240" display="https://barttorvik.com/team.php?team=Saint+Peter%27s&amp;year=2015" xr:uid="{F06EC369-04BB-49A1-8F6A-E1EA6EE49873}"/>
    <hyperlink ref="J353" r:id="rId241" display="https://barttorvik.com/team.php?team=Bowling+Green&amp;year=2015" xr:uid="{1BFAABA7-9203-49DA-9603-9B20FFB95D0B}"/>
    <hyperlink ref="J355" r:id="rId242" display="https://barttorvik.com/team.php?team=Eastern+Kentucky&amp;year=2015" xr:uid="{A28C4FAB-EFBA-491C-BEC4-68591209855B}"/>
    <hyperlink ref="K357" r:id="rId243" display="https://barttorvik.com/trank.php?&amp;begin=20150131&amp;end=20150316&amp;conlimit=All&amp;year=2015&amp;top=0&amp;venue=H&amp;type=All&amp;mingames=0&amp;quad=5&amp;rpi=" xr:uid="{636B1ABC-1F78-4652-8637-47414380C99B}"/>
    <hyperlink ref="J358" r:id="rId244" display="https://barttorvik.com/team.php?team=Idaho&amp;year=2015" xr:uid="{401AC0C2-3AC5-466F-AF18-3CD1C40634AD}"/>
    <hyperlink ref="J360" r:id="rId245" display="https://barttorvik.com/team.php?team=DePaul&amp;year=2015" xr:uid="{8FE7193D-15AA-4B01-910B-A92774399C58}"/>
    <hyperlink ref="J362" r:id="rId246" display="https://barttorvik.com/team.php?team=Portland+St.&amp;year=2015" xr:uid="{BBF1CDBD-FE98-457C-980D-08C816B33311}"/>
    <hyperlink ref="J364" r:id="rId247" display="https://barttorvik.com/team.php?team=Northern+Illinois&amp;year=2015" xr:uid="{2C50D31E-E2C0-4B5A-B725-7ABF7A7A11AB}"/>
    <hyperlink ref="J366" r:id="rId248" display="https://barttorvik.com/team.php?team=Oral+Roberts&amp;year=2015" xr:uid="{35BC904E-CC79-4AC7-9469-F435A718E11C}"/>
    <hyperlink ref="J368" r:id="rId249" display="https://barttorvik.com/team.php?team=Albany&amp;year=2015" xr:uid="{A6EC21B7-2454-41AB-87B0-6DEA2CFAD575}"/>
    <hyperlink ref="J369" r:id="rId250" display="https://barttorvik.com/team.php?team=Albany&amp;year=2015" xr:uid="{73BCA863-6A4C-4259-BBB6-AF8C51B3FADD}"/>
    <hyperlink ref="J370" r:id="rId251" display="https://barttorvik.com/team.php?team=Montana&amp;year=2015" xr:uid="{6AE1CE87-9537-4ED6-8DEA-BFFA20505C7A}"/>
    <hyperlink ref="J372" r:id="rId252" display="https://barttorvik.com/team.php?team=Washington&amp;year=2015" xr:uid="{38A45070-33D0-4569-BFAD-D309A78AB8C3}"/>
    <hyperlink ref="J374" r:id="rId253" display="https://barttorvik.com/team.php?team=Colorado&amp;year=2015" xr:uid="{3AB30114-F212-480F-8D5C-422AB5C4648B}"/>
    <hyperlink ref="J376" r:id="rId254" display="https://barttorvik.com/team.php?team=Jacksonville+St.&amp;year=2015" xr:uid="{51D69B1A-FEA8-4428-911B-917F3C078267}"/>
    <hyperlink ref="J378" r:id="rId255" display="https://barttorvik.com/team.php?team=Kent+St.&amp;year=2015" xr:uid="{273B49A2-B37A-4D87-8AB1-9D36E790B79E}"/>
    <hyperlink ref="J380" r:id="rId256" display="https://barttorvik.com/team.php?team=Cal+Poly&amp;year=2015" xr:uid="{CC275C66-2232-448E-A204-9F689ADEA508}"/>
    <hyperlink ref="J382" r:id="rId257" display="https://barttorvik.com/team.php?team=Evansville&amp;year=2015" xr:uid="{D6F4C0EA-1ABD-41A1-9FBE-C389E9ECEF83}"/>
    <hyperlink ref="J384" r:id="rId258" display="https://barttorvik.com/team.php?team=Little+Rock&amp;year=2015" xr:uid="{FC311356-8BCB-4365-A5BA-F1D75CD24565}"/>
    <hyperlink ref="J386" r:id="rId259" display="https://barttorvik.com/team.php?team=USC&amp;year=2015" xr:uid="{0581E802-7E45-48A9-AFAA-CB9D13407019}"/>
    <hyperlink ref="J388" r:id="rId260" display="https://barttorvik.com/team.php?team=UNC+Greensboro&amp;year=2015" xr:uid="{BA31C7C4-B01F-45EE-B519-15EDDA08D667}"/>
    <hyperlink ref="J390" r:id="rId261" display="https://barttorvik.com/team.php?team=Chattanooga&amp;year=2015" xr:uid="{A0812759-CDA3-49D8-98CA-9530345FFA83}"/>
    <hyperlink ref="J392" r:id="rId262" display="https://barttorvik.com/team.php?team=Bucknell&amp;year=2015" xr:uid="{CB7EA3EC-3FF3-40B8-8640-EE6615883EDA}"/>
    <hyperlink ref="J394" r:id="rId263" display="https://barttorvik.com/team.php?team=Pepperdine&amp;year=2015" xr:uid="{469CC357-F0DF-443A-92D8-F10FC76C16CD}"/>
    <hyperlink ref="J396" r:id="rId264" display="https://barttorvik.com/team.php?team=Pacific&amp;year=2015" xr:uid="{B463DFF0-B51D-4B79-869F-645F49A59152}"/>
    <hyperlink ref="J398" r:id="rId265" display="https://barttorvik.com/team.php?team=Elon&amp;year=2015" xr:uid="{D4C003EA-2A88-4A4F-BD82-A280740A477D}"/>
    <hyperlink ref="J400" r:id="rId266" display="https://barttorvik.com/team.php?team=Rice&amp;year=2015" xr:uid="{28DC94D0-74B7-416F-8293-6D6DB25C5B51}"/>
    <hyperlink ref="J402" r:id="rId267" display="https://barttorvik.com/team.php?team=Auburn&amp;year=2015" xr:uid="{36A01EC5-7831-4F5B-937E-177375ADC4D0}"/>
    <hyperlink ref="J404" r:id="rId268" display="https://barttorvik.com/team.php?team=Wofford&amp;year=2015" xr:uid="{C82FBF99-296B-45DE-B834-059573B5F292}"/>
    <hyperlink ref="J405" r:id="rId269" display="https://barttorvik.com/team.php?team=Wofford&amp;year=2015" xr:uid="{2C8B4613-E55C-4E78-8BD9-E5118F4ECF55}"/>
    <hyperlink ref="J406" r:id="rId270" display="https://barttorvik.com/team.php?team=High+Point&amp;year=2015" xr:uid="{0882FF94-3F19-4769-A2F3-9AD4526E1F67}"/>
    <hyperlink ref="K408" r:id="rId271" display="https://barttorvik.com/trank.php?&amp;begin=20150131&amp;end=20150316&amp;conlimit=All&amp;year=2015&amp;top=0&amp;venue=H&amp;type=All&amp;mingames=0&amp;quad=5&amp;rpi=" xr:uid="{631AB2EA-FAC2-483D-88B7-402249ED94B0}"/>
    <hyperlink ref="J409" r:id="rId272" display="https://barttorvik.com/team.php?team=Virginia+Tech&amp;year=2015" xr:uid="{5CBBEFB6-031F-4EEA-BA65-FB9EEB5B05C7}"/>
    <hyperlink ref="J411" r:id="rId273" display="https://barttorvik.com/team.php?team=Columbia&amp;year=2015" xr:uid="{E5695DA9-2191-4A2A-9A75-266453AB3DC5}"/>
    <hyperlink ref="J413" r:id="rId274" display="https://barttorvik.com/team.php?team=Rider&amp;year=2015" xr:uid="{256164E7-992E-4E21-9360-66EA34B27CE4}"/>
    <hyperlink ref="J415" r:id="rId275" display="https://barttorvik.com/team.php?team=Northwestern+St.&amp;year=2015" xr:uid="{BDA0DD1B-E5BC-4AEE-BBA6-ABA5B87E7516}"/>
    <hyperlink ref="J417" r:id="rId276" display="https://barttorvik.com/team.php?team=New+Mexico&amp;year=2015" xr:uid="{AF344154-CC75-4DD2-9829-B7E320C7FC86}"/>
    <hyperlink ref="J419" r:id="rId277" display="https://barttorvik.com/team.php?team=Robert+Morris&amp;year=2015" xr:uid="{357B9121-1F3A-4761-AD36-D866D607ACC1}"/>
    <hyperlink ref="J420" r:id="rId278" display="https://barttorvik.com/team.php?team=Robert+Morris&amp;year=2015" xr:uid="{E567E632-3806-4690-BA7F-65FD5FB2BB46}"/>
    <hyperlink ref="J421" r:id="rId279" display="https://barttorvik.com/team.php?team=Miami+OH&amp;year=2015" xr:uid="{404E623E-1FB1-4392-BB3E-DEA9F72ACEC4}"/>
    <hyperlink ref="J423" r:id="rId280" display="https://barttorvik.com/team.php?team=Eastern+Washington&amp;year=2015" xr:uid="{CB1AFF28-8932-4859-B3F5-82BAAAFB2D08}"/>
    <hyperlink ref="J424" r:id="rId281" display="https://barttorvik.com/team.php?team=Eastern+Washington&amp;year=2015" xr:uid="{D766D974-09AA-4FF7-A6AD-6F8CEE4D279D}"/>
    <hyperlink ref="J425" r:id="rId282" display="https://barttorvik.com/team.php?team=Appalachian+St.&amp;year=2015" xr:uid="{9B6B2A3D-79D6-43C1-8D27-EB7F5B587235}"/>
    <hyperlink ref="J427" r:id="rId283" display="https://barttorvik.com/team.php?team=Georgia+Southern&amp;year=2015" xr:uid="{8BE93989-1429-44F6-9787-8CBA70E1F096}"/>
    <hyperlink ref="J429" r:id="rId284" display="https://barttorvik.com/team.php?team=South+Dakota&amp;year=2015" xr:uid="{B7E14842-C0BD-42AC-B069-B3F63320C068}"/>
    <hyperlink ref="J431" r:id="rId285" display="https://barttorvik.com/team.php?team=South+Florida&amp;year=2015" xr:uid="{0C121F7E-0441-4155-98EA-FDCE1DAF640A}"/>
    <hyperlink ref="J433" r:id="rId286" display="https://barttorvik.com/team.php?team=Hofstra&amp;year=2015" xr:uid="{E2049B85-A947-494C-BABB-8D1AB4961D2B}"/>
    <hyperlink ref="J435" r:id="rId287" display="https://barttorvik.com/team.php?team=Radford&amp;year=2015" xr:uid="{9931352C-CBE8-4E90-89E7-347D285B23CE}"/>
    <hyperlink ref="J437" r:id="rId288" display="https://barttorvik.com/team.php?team=UCF&amp;year=2015" xr:uid="{A0844A99-60AE-4B31-A5EA-A138BBC897BF}"/>
    <hyperlink ref="J439" r:id="rId289" display="https://barttorvik.com/team.php?team=Detroit&amp;year=2015" xr:uid="{53D8EDC8-A694-4157-823C-70572ED6DD37}"/>
    <hyperlink ref="J441" r:id="rId290" display="https://barttorvik.com/team.php?team=Howard&amp;year=2015" xr:uid="{E51D75D3-7B6E-4251-A135-D199FA9895B9}"/>
    <hyperlink ref="J443" r:id="rId291" display="https://barttorvik.com/team.php?team=FIU&amp;year=2015" xr:uid="{35E1DCFF-D654-4F5A-8244-F28B07F72208}"/>
    <hyperlink ref="J445" r:id="rId292" display="https://barttorvik.com/team.php?team=Mercer&amp;year=2015" xr:uid="{890FE81F-70D9-486D-9114-98DC1CE72E32}"/>
    <hyperlink ref="J447" r:id="rId293" display="https://barttorvik.com/team.php?team=Ohio&amp;year=2015" xr:uid="{3071B7E1-7276-45B3-82EF-B35B36D05858}"/>
    <hyperlink ref="J449" r:id="rId294" display="https://barttorvik.com/team.php?team=Tennessee&amp;year=2015" xr:uid="{B9A7220D-F1D2-4856-A72D-5279E9E89E1F}"/>
    <hyperlink ref="J451" r:id="rId295" display="https://barttorvik.com/team.php?team=Jackson+St.&amp;year=2015" xr:uid="{97850779-1367-4324-B174-2E00869832E4}"/>
    <hyperlink ref="J453" r:id="rId296" display="https://barttorvik.com/team.php?team=Navy&amp;year=2015" xr:uid="{1AB0D48A-5B4C-40C0-A81C-F20E593D1756}"/>
    <hyperlink ref="J455" r:id="rId297" display="https://barttorvik.com/team.php?team=Charlotte&amp;year=2015" xr:uid="{6C7A27FB-07FA-4BA0-A697-6321DBA762E6}"/>
    <hyperlink ref="J457" r:id="rId298" display="https://barttorvik.com/team.php?team=Lafayette&amp;year=2015" xr:uid="{AEAB6054-1805-4E66-896A-3D8AFDA91365}"/>
    <hyperlink ref="J458" r:id="rId299" display="https://barttorvik.com/team.php?team=Lafayette&amp;year=2015" xr:uid="{F0E5B076-CB49-4DDD-B661-EB015E6E5496}"/>
    <hyperlink ref="K459" r:id="rId300" display="https://barttorvik.com/trank.php?&amp;begin=20150131&amp;end=20150316&amp;conlimit=All&amp;year=2015&amp;top=0&amp;venue=H&amp;type=All&amp;mingames=0&amp;quad=5&amp;rpi=" xr:uid="{4F6BC0A3-21F6-4729-811F-986261BBB867}"/>
    <hyperlink ref="J460" r:id="rId301" display="https://barttorvik.com/team.php?team=St.+Francis+PA&amp;year=2015" xr:uid="{46A046FC-6ACD-4099-B58C-B10ECAA31DD3}"/>
    <hyperlink ref="J462" r:id="rId302" display="https://barttorvik.com/team.php?team=Eastern+Illinois&amp;year=2015" xr:uid="{F6F24EF8-DA1C-43BC-B110-656213E2D92F}"/>
    <hyperlink ref="J464" r:id="rId303" display="https://barttorvik.com/team.php?team=Florida+Gulf+Coast&amp;year=2015" xr:uid="{9D8DC66D-E8E0-47AC-8842-1A864DAC3EA5}"/>
    <hyperlink ref="J466" r:id="rId304" display="https://barttorvik.com/team.php?team=Missouri+St.&amp;year=2015" xr:uid="{27DA2FA1-74D3-459D-B5FF-5994B92BA419}"/>
    <hyperlink ref="J468" r:id="rId305" display="https://barttorvik.com/team.php?team=Nevada&amp;year=2015" xr:uid="{1642F7F2-3B61-479B-9766-AD3F04FDF333}"/>
    <hyperlink ref="J470" r:id="rId306" display="https://barttorvik.com/team.php?team=Lamar&amp;year=2015" xr:uid="{EDCE4DC1-262A-49C0-BA7B-1B0DB615F62D}"/>
    <hyperlink ref="J472" r:id="rId307" display="https://barttorvik.com/team.php?team=Sacramento+St.&amp;year=2015" xr:uid="{7E6E96E1-9419-4C18-B8F4-83C18538CADF}"/>
    <hyperlink ref="J474" r:id="rId308" display="https://barttorvik.com/team.php?team=George+Mason&amp;year=2015" xr:uid="{EDEA8755-396F-4356-B53A-8FF578E46ED8}"/>
    <hyperlink ref="J476" r:id="rId309" display="https://barttorvik.com/team.php?team=Mount+St.+Mary%27s&amp;year=2015" xr:uid="{5C3ABBD5-32BB-4407-8CEA-12854FF144E7}"/>
    <hyperlink ref="J478" r:id="rId310" display="https://barttorvik.com/team.php?team=Gardner+Webb&amp;year=2015" xr:uid="{1BCF50A0-62A9-400B-9851-49C762EC554C}"/>
    <hyperlink ref="J480" r:id="rId311" display="https://barttorvik.com/team.php?team=Missouri&amp;year=2015" xr:uid="{C76E7861-78BE-4320-A41B-059D166DB6BE}"/>
    <hyperlink ref="J482" r:id="rId312" display="https://barttorvik.com/team.php?team=Dartmouth&amp;year=2015" xr:uid="{68B94CC0-E606-4FF1-9266-66E1CB7F77E9}"/>
    <hyperlink ref="J484" r:id="rId313" display="https://barttorvik.com/team.php?team=East+Tennessee+St.&amp;year=2015" xr:uid="{89D91900-5828-4E01-B9FE-95D6B78092DB}"/>
    <hyperlink ref="J486" r:id="rId314" display="https://barttorvik.com/team.php?team=Western+Kentucky&amp;year=2015" xr:uid="{3DBF3FE3-8810-41B5-9403-3AB9DDAAB533}"/>
    <hyperlink ref="J488" r:id="rId315" display="https://barttorvik.com/team.php?team=Cornell&amp;year=2015" xr:uid="{AA0DB327-FB0D-44CD-9B8B-332F8565D825}"/>
    <hyperlink ref="J490" r:id="rId316" display="https://barttorvik.com/team.php?team=Cal+St.+Bakersfield&amp;year=2015" xr:uid="{3153E845-5BD5-4920-8425-EA4B26E2DDD1}"/>
    <hyperlink ref="J492" r:id="rId317" display="https://barttorvik.com/team.php?team=Incarnate+Word&amp;year=2015" xr:uid="{06F75679-047A-47E2-96A6-5B411AA41790}"/>
    <hyperlink ref="J494" r:id="rId318" display="https://barttorvik.com/team.php?team=Boston+University&amp;year=2015" xr:uid="{2C2B0394-F6BD-4F23-B461-94EC4981180B}"/>
    <hyperlink ref="J496" r:id="rId319" display="https://barttorvik.com/team.php?team=William+%26+Mary&amp;year=2015" xr:uid="{948EC635-E871-47B6-AC74-AE172C0E1901}"/>
    <hyperlink ref="J498" r:id="rId320" display="https://barttorvik.com/team.php?team=Northern+Colorado&amp;year=2015" xr:uid="{C739857D-A856-46D0-B4EF-853F90AB5C0F}"/>
    <hyperlink ref="J500" r:id="rId321" display="https://barttorvik.com/team.php?team=Bryant&amp;year=2015" xr:uid="{7871ADB3-EFA6-45B5-818F-52817D44B1F6}"/>
    <hyperlink ref="J502" r:id="rId322" display="https://barttorvik.com/team.php?team=Wagner&amp;year=2015" xr:uid="{6442A457-1DF0-4DB6-AD29-4BA610B3E8A1}"/>
    <hyperlink ref="J504" r:id="rId323" display="https://barttorvik.com/team.php?team=Grand+Canyon&amp;year=2015" xr:uid="{10C6B270-65A7-416D-A954-9A1423013FAE}"/>
    <hyperlink ref="J506" r:id="rId324" display="https://barttorvik.com/team.php?team=Siena&amp;year=2015" xr:uid="{45FE7F39-43BF-43E6-B558-8EA69A1EB965}"/>
    <hyperlink ref="J508" r:id="rId325" display="https://barttorvik.com/team.php?team=Southern+Miss&amp;year=2015" xr:uid="{FED95E6F-5A08-472B-9EF7-C8A39217DD8B}"/>
    <hyperlink ref="K510" r:id="rId326" display="https://barttorvik.com/trank.php?&amp;begin=20150131&amp;end=20150316&amp;conlimit=All&amp;year=2015&amp;top=0&amp;venue=H&amp;type=All&amp;mingames=0&amp;quad=5&amp;rpi=" xr:uid="{CC125755-2A92-413A-AB40-AAD5B833B23F}"/>
    <hyperlink ref="J511" r:id="rId327" display="https://barttorvik.com/team.php?team=UTSA&amp;year=2015" xr:uid="{1FD0A21A-7EF0-4412-B193-F57211B2F228}"/>
    <hyperlink ref="J513" r:id="rId328" display="https://barttorvik.com/team.php?team=UT+Arlington&amp;year=2015" xr:uid="{165A8A29-1B16-46A9-B167-D32E869A1665}"/>
    <hyperlink ref="J515" r:id="rId329" display="https://barttorvik.com/team.php?team=Santa+Clara&amp;year=2015" xr:uid="{09C35BC9-D48A-4A8B-B051-1600016561DD}"/>
    <hyperlink ref="J517" r:id="rId330" display="https://barttorvik.com/team.php?team=San+Francisco&amp;year=2015" xr:uid="{543C8E97-C0ED-4E44-8944-B0897792B549}"/>
    <hyperlink ref="J519" r:id="rId331" display="https://barttorvik.com/team.php?team=Nebraska+Omaha&amp;year=2015" xr:uid="{88067C4C-529C-4E34-9F64-34697BA707D6}"/>
    <hyperlink ref="J521" r:id="rId332" display="https://barttorvik.com/team.php?team=Utah+Valley&amp;year=2015" xr:uid="{C49FAA93-9C56-4B5E-A02C-246C17A4D5C1}"/>
    <hyperlink ref="J523" r:id="rId333" display="https://barttorvik.com/team.php?team=Towson&amp;year=2015" xr:uid="{92C1C67C-42C9-41BD-821A-ADD16F7813E5}"/>
    <hyperlink ref="J525" r:id="rId334" display="https://barttorvik.com/team.php?team=Jacksonville&amp;year=2015" xr:uid="{25997372-8CAB-4E07-AD47-16BA94F0AFF1}"/>
    <hyperlink ref="J527" r:id="rId335" display="https://barttorvik.com/team.php?team=Cal+St.+Northridge&amp;year=2015" xr:uid="{EBBFCEDD-4510-4CC7-A189-958EB9B3A622}"/>
    <hyperlink ref="J529" r:id="rId336" display="https://barttorvik.com/team.php?team=Tennessee+Martin&amp;year=2015" xr:uid="{2D475402-3A14-49C7-9F55-A145BFF12512}"/>
    <hyperlink ref="J531" r:id="rId337" display="https://barttorvik.com/team.php?team=Sacred+Heart&amp;year=2015" xr:uid="{6D81DAEA-FA9C-4FBC-9C52-8433B1B39C2C}"/>
    <hyperlink ref="J533" r:id="rId338" display="https://barttorvik.com/team.php?team=Marist&amp;year=2015" xr:uid="{14EEECBA-E6CD-41F4-BFD2-D62C5D789AEA}"/>
    <hyperlink ref="J535" r:id="rId339" display="https://barttorvik.com/team.php?team=Prairie+View+A%26M&amp;year=2015" xr:uid="{4060A2F5-A6F6-4A46-B0D2-D14C7DC9BD05}"/>
    <hyperlink ref="J537" r:id="rId340" display="https://barttorvik.com/team.php?team=New+Orleans&amp;year=2015" xr:uid="{D3F6338B-8F7D-43D4-A5A2-9A5F64A97333}"/>
    <hyperlink ref="J539" r:id="rId341" display="https://barttorvik.com/team.php?team=Furman&amp;year=2015" xr:uid="{39B0B90B-0E50-4E56-B4BE-EA6EB4772565}"/>
    <hyperlink ref="J541" r:id="rId342" display="https://barttorvik.com/team.php?team=Idaho+St.&amp;year=2015" xr:uid="{D8E549AB-8834-4509-BBBF-9A7A18ABA492}"/>
    <hyperlink ref="J543" r:id="rId343" display="https://barttorvik.com/team.php?team=Canisius&amp;year=2015" xr:uid="{8ADFEC17-4C48-4A41-B0DA-FFF0D335DC37}"/>
    <hyperlink ref="J545" r:id="rId344" display="https://barttorvik.com/team.php?team=Denver&amp;year=2015" xr:uid="{94199B60-F9DA-49C9-9631-29FDB5F0C915}"/>
    <hyperlink ref="J547" r:id="rId345" display="https://barttorvik.com/team.php?team=Chicago+St.&amp;year=2015" xr:uid="{CAE4BED3-B2E8-41DA-A178-3B96C330D085}"/>
    <hyperlink ref="J549" r:id="rId346" display="https://barttorvik.com/team.php?team=Lipscomb&amp;year=2015" xr:uid="{BA4D6D8F-4F9C-4EA9-A75F-F8D0513BD757}"/>
    <hyperlink ref="J551" r:id="rId347" display="https://barttorvik.com/team.php?team=Texas+Southern&amp;year=2015" xr:uid="{81D26633-D141-4ACC-840A-AEB5F6C3C75A}"/>
    <hyperlink ref="J552" r:id="rId348" display="https://barttorvik.com/team.php?team=Texas+Southern&amp;year=2015" xr:uid="{054926D8-ACF0-45C8-B564-1B0DB69C6824}"/>
    <hyperlink ref="J553" r:id="rId349" display="https://barttorvik.com/team.php?team=Texas+St.&amp;year=2015" xr:uid="{B0020C95-3928-4B1E-8E3B-9B8CB31D261D}"/>
    <hyperlink ref="J555" r:id="rId350" display="https://barttorvik.com/team.php?team=Loyola+Chicago&amp;year=2015" xr:uid="{6D63EB07-6E71-43A9-974D-27FBE7D128CA}"/>
    <hyperlink ref="J557" r:id="rId351" display="https://barttorvik.com/team.php?team=Loyola+MD&amp;year=2015" xr:uid="{2A621AF6-149D-49CC-85F5-ECF1281795F4}"/>
    <hyperlink ref="J559" r:id="rId352" display="https://barttorvik.com/team.php?team=Niagara&amp;year=2015" xr:uid="{E3D0BBF4-E39A-472D-8D7F-EE7C02A6E815}"/>
    <hyperlink ref="K561" r:id="rId353" display="https://barttorvik.com/trank.php?&amp;begin=20150131&amp;end=20150316&amp;conlimit=All&amp;year=2015&amp;top=0&amp;venue=H&amp;type=All&amp;mingames=0&amp;quad=5&amp;rpi=" xr:uid="{3742905B-7464-4E3C-A062-70E70B091C8B}"/>
    <hyperlink ref="J562" r:id="rId354" display="https://barttorvik.com/team.php?team=Bradley&amp;year=2015" xr:uid="{B86C4A2F-AF7B-47ED-B5E8-24FB13D790B7}"/>
    <hyperlink ref="J564" r:id="rId355" display="https://barttorvik.com/team.php?team=Weber+St.&amp;year=2015" xr:uid="{B7EE6D46-3412-4386-A99C-CE75DD4B131A}"/>
    <hyperlink ref="J566" r:id="rId356" display="https://barttorvik.com/team.php?team=College+of+Charleston&amp;year=2015" xr:uid="{47B0E78F-28AA-4FD3-997F-BCFD3C9B65F2}"/>
    <hyperlink ref="J568" r:id="rId357" display="https://barttorvik.com/team.php?team=Illinois+Chicago&amp;year=2015" xr:uid="{56A6ED32-819D-4455-AA9E-CB0F46330934}"/>
    <hyperlink ref="J570" r:id="rId358" display="https://barttorvik.com/team.php?team=Presbyterian&amp;year=2015" xr:uid="{CE3D94DB-E004-4582-978C-D4BACEB8F180}"/>
    <hyperlink ref="J572" r:id="rId359" display="https://barttorvik.com/team.php?team=Houston+Christian&amp;year=2015" xr:uid="{19CC8865-DCBF-4BBE-AFBE-4B4B920383F8}"/>
    <hyperlink ref="J574" r:id="rId360" display="https://barttorvik.com/team.php?team=Norfolk+St.&amp;year=2015" xr:uid="{361C62D4-D259-41AE-855B-398DCAA80742}"/>
    <hyperlink ref="J576" r:id="rId361" display="https://barttorvik.com/team.php?team=Army&amp;year=2015" xr:uid="{EE0639E4-BDB1-41FC-ADD9-C838451FC1D3}"/>
    <hyperlink ref="J578" r:id="rId362" display="https://barttorvik.com/team.php?team=Western+Carolina&amp;year=2015" xr:uid="{426410B4-24A5-4935-BD10-E0B0B3A9A281}"/>
    <hyperlink ref="J580" r:id="rId363" display="https://barttorvik.com/team.php?team=Campbell&amp;year=2015" xr:uid="{02C58103-A517-4ACD-A8D2-53B5F5B1F52D}"/>
    <hyperlink ref="J582" r:id="rId364" display="https://barttorvik.com/team.php?team=Maryland+Eastern+Shore&amp;year=2015" xr:uid="{8C8488D4-2709-4D7C-AB51-111AF1CB5644}"/>
    <hyperlink ref="J584" r:id="rId365" display="https://barttorvik.com/team.php?team=Brown&amp;year=2015" xr:uid="{D72A1429-05FC-41C7-BA69-CDCA3E15B1CC}"/>
    <hyperlink ref="J586" r:id="rId366" display="https://barttorvik.com/team.php?team=Monmouth&amp;year=2015" xr:uid="{7450E2F2-D406-4B42-90B2-A3F6B003D097}"/>
    <hyperlink ref="J588" r:id="rId367" display="https://barttorvik.com/team.php?team=Delaware&amp;year=2015" xr:uid="{2251E9D3-51D3-4719-93D3-51B3CDAD7425}"/>
    <hyperlink ref="J590" r:id="rId368" display="https://barttorvik.com/team.php?team=Hampton&amp;year=2015" xr:uid="{A1B46302-1EFD-4439-A7B3-AD0D08539165}"/>
    <hyperlink ref="J591" r:id="rId369" display="https://barttorvik.com/team.php?team=Hampton&amp;year=2015" xr:uid="{A3756E2D-F6BC-4DCB-9BFE-FD14FB19DCAC}"/>
    <hyperlink ref="J592" r:id="rId370" display="https://barttorvik.com/team.php?team=Saint+Louis&amp;year=2015" xr:uid="{63613D70-3B05-496B-A33F-E319B369259B}"/>
    <hyperlink ref="J594" r:id="rId371" display="https://barttorvik.com/team.php?team=Loyola+Marymount&amp;year=2015" xr:uid="{39D8C7E4-049E-4E4A-A59D-6525E9AA04CD}"/>
    <hyperlink ref="J596" r:id="rId372" display="https://barttorvik.com/team.php?team=Fairfield&amp;year=2015" xr:uid="{58B8C2FC-618E-41DC-99D8-C0C824EB95B8}"/>
    <hyperlink ref="J598" r:id="rId373" display="https://barttorvik.com/team.php?team=Western+Illinois&amp;year=2015" xr:uid="{4A4A9906-608F-454C-ADBB-496B7C38F331}"/>
    <hyperlink ref="J600" r:id="rId374" display="https://barttorvik.com/team.php?team=Rutgers&amp;year=2015" xr:uid="{36911362-5899-4CD4-AE03-D5F2E55F9DDA}"/>
    <hyperlink ref="J602" r:id="rId375" display="https://barttorvik.com/team.php?team=VMI&amp;year=2015" xr:uid="{5A2C806E-B2EC-41CE-B98A-1C393669CC40}"/>
    <hyperlink ref="J604" r:id="rId376" display="https://barttorvik.com/team.php?team=Ball+St.&amp;year=2015" xr:uid="{EC86ADC8-472F-4E6E-907E-BB8E9C3C6059}"/>
    <hyperlink ref="J606" r:id="rId377" display="https://barttorvik.com/team.php?team=McNeese+St.&amp;year=2015" xr:uid="{33AF0E1B-FF6F-47EF-A685-28DBD7F9653E}"/>
    <hyperlink ref="J608" r:id="rId378" display="https://barttorvik.com/team.php?team=Bethune+Cookman&amp;year=2015" xr:uid="{64535E44-1D3B-45C4-920B-3B2C2F348419}"/>
    <hyperlink ref="J610" r:id="rId379" display="https://barttorvik.com/team.php?team=Montana+St.&amp;year=2015" xr:uid="{C586D88D-97D4-44FA-A2BD-630D9C6D7B71}"/>
    <hyperlink ref="K612" r:id="rId380" display="https://barttorvik.com/trank.php?&amp;begin=20150131&amp;end=20150316&amp;conlimit=All&amp;year=2015&amp;top=0&amp;venue=H&amp;type=All&amp;mingames=0&amp;quad=5&amp;rpi=" xr:uid="{CB6B1415-23A0-471B-963C-239602734A26}"/>
    <hyperlink ref="J613" r:id="rId381" display="https://barttorvik.com/team.php?team=Binghamton&amp;year=2015" xr:uid="{2D8BF0DE-0525-40E3-920C-C75536C3B071}"/>
    <hyperlink ref="J615" r:id="rId382" display="https://barttorvik.com/team.php?team=UMass+Lowell&amp;year=2015" xr:uid="{C0B87BC9-D5B9-4562-88E7-3EBA7DE5252E}"/>
    <hyperlink ref="J617" r:id="rId383" display="https://barttorvik.com/team.php?team=UNC+Asheville&amp;year=2015" xr:uid="{3CA8E473-A234-4BB7-B7A9-8CC5FDEB9C0D}"/>
    <hyperlink ref="J619" r:id="rId384" display="https://barttorvik.com/team.php?team=Cal+St.+Fullerton&amp;year=2015" xr:uid="{AF87F4C8-27C3-4BA2-8B42-FDCFCE37F32B}"/>
    <hyperlink ref="J621" r:id="rId385" display="https://barttorvik.com/team.php?team=Drexel&amp;year=2015" xr:uid="{993370F9-3FAD-40E4-844B-CF72C68E0CE5}"/>
    <hyperlink ref="J623" r:id="rId386" display="https://barttorvik.com/team.php?team=Samford&amp;year=2015" xr:uid="{50A9A8C2-A293-4CC3-AC2A-BF87B558BA72}"/>
    <hyperlink ref="J625" r:id="rId387" display="https://barttorvik.com/team.php?team=Central+Connecticut&amp;year=2015" xr:uid="{8AFB1D8D-ABDD-4428-9BA0-8E1100FF6AAB}"/>
    <hyperlink ref="J627" r:id="rId388" display="https://barttorvik.com/team.php?team=Fairleigh+Dickinson&amp;year=2015" xr:uid="{20FC88D0-433B-45FD-AE50-1C88EA4B684F}"/>
    <hyperlink ref="J629" r:id="rId389" display="https://barttorvik.com/team.php?team=Nicholls+St.&amp;year=2015" xr:uid="{D8BB20B4-4338-436C-963E-F8FF19A2DE1B}"/>
    <hyperlink ref="J631" r:id="rId390" display="https://barttorvik.com/team.php?team=LIU+Brooklyn&amp;year=2015" xr:uid="{8F7D9AD9-4D7A-484F-AC3A-EC06ED94770D}"/>
    <hyperlink ref="J633" r:id="rId391" display="https://barttorvik.com/team.php?team=North+Carolina+A%26T&amp;year=2015" xr:uid="{380A21E8-E9FF-4BF2-A562-1DF03739A021}"/>
    <hyperlink ref="J635" r:id="rId392" display="https://barttorvik.com/team.php?team=Maine&amp;year=2015" xr:uid="{532D9FBF-0600-4EAD-B521-33444E51E714}"/>
    <hyperlink ref="J637" r:id="rId393" display="https://barttorvik.com/team.php?team=Longwood&amp;year=2015" xr:uid="{B19EF852-DDD9-4A56-B3CC-8DD5D11E2459}"/>
    <hyperlink ref="J639" r:id="rId394" display="https://barttorvik.com/team.php?team=North+Dakota&amp;year=2015" xr:uid="{FE01BDC2-B6EF-4CF1-9EB3-A828FADB3D16}"/>
    <hyperlink ref="J641" r:id="rId395" display="https://barttorvik.com/team.php?team=IUPUI&amp;year=2015" xr:uid="{651526A6-37A4-422C-AF24-DC7C72EBCAC6}"/>
    <hyperlink ref="J643" r:id="rId396" display="https://barttorvik.com/team.php?team=Troy&amp;year=2015" xr:uid="{4705F317-E66E-42E2-A6B3-CDC64F107FC6}"/>
    <hyperlink ref="J645" r:id="rId397" display="https://barttorvik.com/team.php?team=South+Alabama&amp;year=2015" xr:uid="{F4699C49-D877-485D-B602-EE32A2EFC261}"/>
    <hyperlink ref="J647" r:id="rId398" display="https://barttorvik.com/team.php?team=UT+Rio+Grande+Valley&amp;year=2015" xr:uid="{AAF6FCB7-03A8-4447-B016-C57BFCD0F6B6}"/>
    <hyperlink ref="J649" r:id="rId399" display="https://barttorvik.com/team.php?team=Austin+Peay&amp;year=2015" xr:uid="{B02393E4-A1DC-4228-91A4-0635C0DF4AA8}"/>
    <hyperlink ref="J651" r:id="rId400" display="https://barttorvik.com/team.php?team=James+Madison&amp;year=2015" xr:uid="{B2F4EBEE-94F7-4356-A1BE-E653C8D306A1}"/>
    <hyperlink ref="J653" r:id="rId401" display="https://barttorvik.com/team.php?team=Delaware+St.&amp;year=2015" xr:uid="{658DB579-820A-4F18-9C1A-BCD48A7652F8}"/>
    <hyperlink ref="J655" r:id="rId402" display="https://barttorvik.com/team.php?team=Youngstown+St.&amp;year=2015" xr:uid="{2FBFBF7E-DFF8-421C-9833-92CBE104E513}"/>
    <hyperlink ref="J657" r:id="rId403" display="https://barttorvik.com/team.php?team=Florida+Atlantic&amp;year=2015" xr:uid="{7ED9A1CA-3D04-43AE-9359-E678E561E2F3}"/>
    <hyperlink ref="J659" r:id="rId404" display="https://barttorvik.com/team.php?team=Southern+Utah&amp;year=2015" xr:uid="{8336388E-A2AA-4161-80D1-7E9AF9D2316E}"/>
    <hyperlink ref="J661" r:id="rId405" display="https://barttorvik.com/team.php?team=Arkansas+St.&amp;year=2015" xr:uid="{803B3958-640A-4C9C-BEDB-5BD93D51859E}"/>
    <hyperlink ref="K663" r:id="rId406" display="https://barttorvik.com/trank.php?&amp;begin=20150131&amp;end=20150316&amp;conlimit=All&amp;year=2015&amp;top=0&amp;venue=H&amp;type=All&amp;mingames=0&amp;quad=5&amp;rpi=" xr:uid="{7BDE3FBA-2784-4970-A863-AB88EA769906}"/>
    <hyperlink ref="J664" r:id="rId407" display="https://barttorvik.com/team.php?team=Liberty&amp;year=2015" xr:uid="{58737837-45AF-4F23-B5EA-D0905F4D650D}"/>
    <hyperlink ref="J666" r:id="rId408" display="https://barttorvik.com/team.php?team=Alabama+St.&amp;year=2015" xr:uid="{3FF112AE-916D-41EC-ADA7-599915092E3D}"/>
    <hyperlink ref="J668" r:id="rId409" display="https://barttorvik.com/team.php?team=Tulane&amp;year=2015" xr:uid="{8079AF0E-5242-45BF-956B-93F3E2A6D920}"/>
    <hyperlink ref="J670" r:id="rId410" display="https://barttorvik.com/team.php?team=Wright+St.&amp;year=2015" xr:uid="{D2386315-E2D8-4220-AB7B-C682E24885B1}"/>
    <hyperlink ref="J672" r:id="rId411" display="https://barttorvik.com/team.php?team=Penn&amp;year=2015" xr:uid="{2D77593F-A3FA-4230-BBE2-529107852175}"/>
    <hyperlink ref="J674" r:id="rId412" display="https://barttorvik.com/team.php?team=San+Jose+St.&amp;year=2015" xr:uid="{352CA353-72E3-4233-BFD5-CF24887A8525}"/>
    <hyperlink ref="J676" r:id="rId413" display="https://barttorvik.com/team.php?team=Southeastern+Louisiana&amp;year=2015" xr:uid="{47556FE3-5E1C-4598-9DA3-02E79B508F7E}"/>
    <hyperlink ref="J678" r:id="rId414" display="https://barttorvik.com/team.php?team=Hartford&amp;year=2015" xr:uid="{B9D4C52E-B82A-4B26-895A-C413A965D3B6}"/>
    <hyperlink ref="J680" r:id="rId415" display="https://barttorvik.com/team.php?team=Savannah+St.&amp;year=2015" xr:uid="{DCD7FE83-6016-4DE9-9A70-38FBE164D355}"/>
    <hyperlink ref="J682" r:id="rId416" display="https://barttorvik.com/team.php?team=Morgan+St.&amp;year=2015" xr:uid="{9CE555AA-AF64-4638-A73C-8E92A3C7885B}"/>
    <hyperlink ref="J684" r:id="rId417" display="https://barttorvik.com/team.php?team=Coppin+St.&amp;year=2015" xr:uid="{C0CAAE2B-F557-4F2B-A7BF-B98CF000D4B9}"/>
    <hyperlink ref="J686" r:id="rId418" display="https://barttorvik.com/team.php?team=Central+Arkansas&amp;year=2015" xr:uid="{AE4ECED7-87AE-42E3-8FD5-83A4E6FAC637}"/>
    <hyperlink ref="J688" r:id="rId419" display="https://barttorvik.com/team.php?team=Southern&amp;year=2015" xr:uid="{542C89CE-473D-4404-B4D4-7FE0D5AFE6F0}"/>
    <hyperlink ref="J690" r:id="rId420" display="https://barttorvik.com/team.php?team=Alabama+A%26M&amp;year=2015" xr:uid="{9FB6D0FE-B38F-437C-8874-317904C1A798}"/>
    <hyperlink ref="J692" r:id="rId421" display="https://barttorvik.com/team.php?team=South+Carolina+St.&amp;year=2015" xr:uid="{5C38D54F-40A1-452D-A340-18A3720B0436}"/>
    <hyperlink ref="J694" r:id="rId422" display="https://barttorvik.com/team.php?team=Mississippi+Valley+St.&amp;year=2015" xr:uid="{C3474C94-DFCF-459B-A65C-E322B6440D93}"/>
    <hyperlink ref="J696" r:id="rId423" display="https://barttorvik.com/team.php?team=Stetson&amp;year=2015" xr:uid="{1BDE85D5-7478-41F0-82D5-64B64260830F}"/>
    <hyperlink ref="J698" r:id="rId424" display="https://barttorvik.com/team.php?team=UMBC&amp;year=2015" xr:uid="{95B8FC12-41FD-4860-81FD-57B9E58B2FD0}"/>
    <hyperlink ref="J700" r:id="rId425" display="https://barttorvik.com/team.php?team=Abilene+Christian&amp;year=2015" xr:uid="{A5D9F934-2B96-4749-9E81-868229B0F1D1}"/>
    <hyperlink ref="J702" r:id="rId426" display="https://barttorvik.com/team.php?team=The+Citadel&amp;year=2015" xr:uid="{6EE1CB67-F56D-4562-94AE-B771C309920A}"/>
    <hyperlink ref="J704" r:id="rId427" display="https://barttorvik.com/team.php?team=Alcorn+St.&amp;year=2015" xr:uid="{3D9328DF-7F7F-4AED-A395-CB183DD6780D}"/>
    <hyperlink ref="J706" r:id="rId428" display="https://barttorvik.com/team.php?team=Arkansas+Pine+Bluff&amp;year=2015" xr:uid="{F0DBD4B1-02E2-4D15-A8D4-7AC77F183971}"/>
    <hyperlink ref="J708" r:id="rId429" display="https://barttorvik.com/team.php?team=Tennessee+St.&amp;year=2015" xr:uid="{02A1066A-F443-4DF5-A1C7-71FAEC6EF7C4}"/>
    <hyperlink ref="J710" r:id="rId430" display="https://barttorvik.com/team.php?team=Florida+A%26M&amp;year=2015" xr:uid="{8B13E7CE-7AA9-43BA-A69D-8DD346373422}"/>
    <hyperlink ref="J712" r:id="rId431" display="https://barttorvik.com/team.php?team=Kennesaw+St.&amp;year=2015" xr:uid="{B8202B66-C914-40F3-94D6-01FD2098EFF0}"/>
    <hyperlink ref="J714" r:id="rId432" display="https://barttorvik.com/team.php?team=Grambling+St.&amp;year=2015" xr:uid="{74FD4466-9F24-4797-9FB6-399CD3517AB6}"/>
    <hyperlink ref="K716" r:id="rId433" display="https://barttorvik.com/trank.php?&amp;begin=20150131&amp;end=20150316&amp;conlimit=All&amp;year=2015&amp;top=0&amp;venue=H&amp;type=All&amp;mingames=0&amp;quad=5&amp;rpi=" xr:uid="{6A8267C2-571A-4F2D-BB3D-F99448D9B7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noncon ranks</vt:lpstr>
      <vt:lpstr>T-Rank Numbers</vt:lpstr>
      <vt:lpstr>momentum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2024-03-03T23:26:20Z</dcterms:created>
  <dcterms:modified xsi:type="dcterms:W3CDTF">2025-02-14T21:48:42Z</dcterms:modified>
</cp:coreProperties>
</file>